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ctrlProps/ctrlProp14.xml" ContentType="application/vnd.ms-excel.controlproperties+xml"/>
  <Override PartName="/xl/ctrlProps/ctrlProp15.xml" ContentType="application/vnd.ms-excel.controlproperties+xml"/>
  <Override PartName="/xl/ctrlProps/ctrlProp16.xml" ContentType="application/vnd.ms-excel.controlproperties+xml"/>
  <Override PartName="/xl/ctrlProps/ctrlProp17.xml" ContentType="application/vnd.ms-excel.controlproperties+xml"/>
  <Override PartName="/xl/ctrlProps/ctrlProp18.xml" ContentType="application/vnd.ms-excel.controlproperties+xml"/>
  <Override PartName="/xl/ctrlProps/ctrlProp19.xml" ContentType="application/vnd.ms-excel.controlproperties+xml"/>
  <Override PartName="/xl/ctrlProps/ctrlProp20.xml" ContentType="application/vnd.ms-excel.controlproperties+xml"/>
  <Override PartName="/xl/ctrlProps/ctrlProp21.xml" ContentType="application/vnd.ms-excel.controlproperties+xml"/>
  <Override PartName="/xl/ctrlProps/ctrlProp22.xml" ContentType="application/vnd.ms-excel.controlproperties+xml"/>
  <Override PartName="/xl/ctrlProps/ctrlProp23.xml" ContentType="application/vnd.ms-excel.controlproperties+xml"/>
  <Override PartName="/xl/ctrlProps/ctrlProp24.xml" ContentType="application/vnd.ms-excel.controlproperties+xml"/>
  <Override PartName="/xl/ctrlProps/ctrlProp25.xml" ContentType="application/vnd.ms-excel.controlproperties+xml"/>
  <Override PartName="/xl/ctrlProps/ctrlProp26.xml" ContentType="application/vnd.ms-excel.controlproperties+xml"/>
  <Override PartName="/xl/ctrlProps/ctrlProp27.xml" ContentType="application/vnd.ms-excel.controlproperties+xml"/>
  <Override PartName="/xl/ctrlProps/ctrlProp28.xml" ContentType="application/vnd.ms-excel.controlproperties+xml"/>
  <Override PartName="/xl/ctrlProps/ctrlProp29.xml" ContentType="application/vnd.ms-excel.controlproperties+xml"/>
  <Override PartName="/xl/ctrlProps/ctrlProp30.xml" ContentType="application/vnd.ms-excel.controlproperties+xml"/>
  <Override PartName="/xl/ctrlProps/ctrlProp31.xml" ContentType="application/vnd.ms-excel.controlproperties+xml"/>
  <Override PartName="/xl/ctrlProps/ctrlProp32.xml" ContentType="application/vnd.ms-excel.controlproperties+xml"/>
  <Override PartName="/xl/ctrlProps/ctrlProp33.xml" ContentType="application/vnd.ms-excel.controlproperties+xml"/>
  <Override PartName="/xl/ctrlProps/ctrlProp34.xml" ContentType="application/vnd.ms-excel.controlproperties+xml"/>
  <Override PartName="/xl/ctrlProps/ctrlProp35.xml" ContentType="application/vnd.ms-excel.controlproperties+xml"/>
  <Override PartName="/xl/ctrlProps/ctrlProp36.xml" ContentType="application/vnd.ms-excel.controlproperties+xml"/>
  <Override PartName="/xl/ctrlProps/ctrlProp37.xml" ContentType="application/vnd.ms-excel.controlproperties+xml"/>
  <Override PartName="/xl/ctrlProps/ctrlProp38.xml" ContentType="application/vnd.ms-excel.controlproperties+xml"/>
  <Override PartName="/xl/ctrlProps/ctrlProp39.xml" ContentType="application/vnd.ms-excel.controlproperties+xml"/>
  <Override PartName="/xl/ctrlProps/ctrlProp40.xml" ContentType="application/vnd.ms-excel.controlproperties+xml"/>
  <Override PartName="/xl/ctrlProps/ctrlProp41.xml" ContentType="application/vnd.ms-excel.controlproperties+xml"/>
  <Override PartName="/xl/ctrlProps/ctrlProp42.xml" ContentType="application/vnd.ms-excel.controlproperties+xml"/>
  <Override PartName="/xl/ctrlProps/ctrlProp43.xml" ContentType="application/vnd.ms-excel.controlproperties+xml"/>
  <Override PartName="/xl/ctrlProps/ctrlProp44.xml" ContentType="application/vnd.ms-excel.controlproperties+xml"/>
  <Override PartName="/xl/ctrlProps/ctrlProp45.xml" ContentType="application/vnd.ms-excel.controlproperties+xml"/>
  <Override PartName="/xl/ctrlProps/ctrlProp46.xml" ContentType="application/vnd.ms-excel.controlproperties+xml"/>
  <Override PartName="/xl/ctrlProps/ctrlProp47.xml" ContentType="application/vnd.ms-excel.controlproperties+xml"/>
  <Override PartName="/xl/ctrlProps/ctrlProp48.xml" ContentType="application/vnd.ms-excel.controlproperties+xml"/>
  <Override PartName="/xl/ctrlProps/ctrlProp49.xml" ContentType="application/vnd.ms-excel.controlproperties+xml"/>
  <Override PartName="/xl/ctrlProps/ctrlProp50.xml" ContentType="application/vnd.ms-excel.controlproperties+xml"/>
  <Override PartName="/xl/ctrlProps/ctrlProp51.xml" ContentType="application/vnd.ms-excel.controlproperties+xml"/>
  <Override PartName="/xl/ctrlProps/ctrlProp52.xml" ContentType="application/vnd.ms-excel.controlproperties+xml"/>
  <Override PartName="/xl/ctrlProps/ctrlProp53.xml" ContentType="application/vnd.ms-excel.controlproperties+xml"/>
  <Override PartName="/xl/ctrlProps/ctrlProp54.xml" ContentType="application/vnd.ms-excel.controlproperties+xml"/>
  <Override PartName="/xl/ctrlProps/ctrlProp55.xml" ContentType="application/vnd.ms-excel.controlproperties+xml"/>
  <Override PartName="/xl/ctrlProps/ctrlProp56.xml" ContentType="application/vnd.ms-excel.controlproperties+xml"/>
  <Override PartName="/xl/ctrlProps/ctrlProp57.xml" ContentType="application/vnd.ms-excel.controlproperties+xml"/>
  <Override PartName="/xl/ctrlProps/ctrlProp58.xml" ContentType="application/vnd.ms-excel.controlproperties+xml"/>
  <Override PartName="/xl/ctrlProps/ctrlProp59.xml" ContentType="application/vnd.ms-excel.controlproperties+xml"/>
  <Override PartName="/xl/ctrlProps/ctrlProp60.xml" ContentType="application/vnd.ms-excel.controlproperties+xml"/>
  <Override PartName="/xl/ctrlProps/ctrlProp61.xml" ContentType="application/vnd.ms-excel.controlproperties+xml"/>
  <Override PartName="/xl/ctrlProps/ctrlProp62.xml" ContentType="application/vnd.ms-excel.controlproperties+xml"/>
  <Override PartName="/xl/ctrlProps/ctrlProp63.xml" ContentType="application/vnd.ms-excel.controlproperties+xml"/>
  <Override PartName="/xl/ctrlProps/ctrlProp64.xml" ContentType="application/vnd.ms-excel.controlproperties+xml"/>
  <Override PartName="/xl/ctrlProps/ctrlProp65.xml" ContentType="application/vnd.ms-excel.controlproperties+xml"/>
  <Override PartName="/xl/ctrlProps/ctrlProp66.xml" ContentType="application/vnd.ms-excel.controlproperties+xml"/>
  <Override PartName="/xl/ctrlProps/ctrlProp67.xml" ContentType="application/vnd.ms-excel.controlproperties+xml"/>
  <Override PartName="/xl/ctrlProps/ctrlProp68.xml" ContentType="application/vnd.ms-excel.controlproperties+xml"/>
  <Override PartName="/xl/ctrlProps/ctrlProp69.xml" ContentType="application/vnd.ms-excel.controlproperties+xml"/>
  <Override PartName="/xl/ctrlProps/ctrlProp70.xml" ContentType="application/vnd.ms-excel.controlproperties+xml"/>
  <Override PartName="/xl/ctrlProps/ctrlProp71.xml" ContentType="application/vnd.ms-excel.controlproperties+xml"/>
  <Override PartName="/xl/ctrlProps/ctrlProp72.xml" ContentType="application/vnd.ms-excel.controlproperties+xml"/>
  <Override PartName="/xl/ctrlProps/ctrlProp73.xml" ContentType="application/vnd.ms-excel.controlproperties+xml"/>
  <Override PartName="/xl/ctrlProps/ctrlProp74.xml" ContentType="application/vnd.ms-excel.controlproperties+xml"/>
  <Override PartName="/xl/ctrlProps/ctrlProp75.xml" ContentType="application/vnd.ms-excel.controlproperties+xml"/>
  <Override PartName="/xl/ctrlProps/ctrlProp76.xml" ContentType="application/vnd.ms-excel.controlproperties+xml"/>
  <Override PartName="/xl/ctrlProps/ctrlProp77.xml" ContentType="application/vnd.ms-excel.controlproperties+xml"/>
  <Override PartName="/xl/ctrlProps/ctrlProp78.xml" ContentType="application/vnd.ms-excel.controlproperties+xml"/>
  <Override PartName="/xl/ctrlProps/ctrlProp79.xml" ContentType="application/vnd.ms-excel.controlproperties+xml"/>
  <Override PartName="/xl/ctrlProps/ctrlProp80.xml" ContentType="application/vnd.ms-excel.controlproperties+xml"/>
  <Override PartName="/xl/ctrlProps/ctrlProp81.xml" ContentType="application/vnd.ms-excel.controlproperties+xml"/>
  <Override PartName="/xl/ctrlProps/ctrlProp82.xml" ContentType="application/vnd.ms-excel.controlproperties+xml"/>
  <Override PartName="/xl/ctrlProps/ctrlProp83.xml" ContentType="application/vnd.ms-excel.controlproperties+xml"/>
  <Override PartName="/xl/ctrlProps/ctrlProp84.xml" ContentType="application/vnd.ms-excel.controlproperties+xml"/>
  <Override PartName="/xl/ctrlProps/ctrlProp85.xml" ContentType="application/vnd.ms-excel.controlproperties+xml"/>
  <Override PartName="/xl/ctrlProps/ctrlProp86.xml" ContentType="application/vnd.ms-excel.controlproperties+xml"/>
  <Override PartName="/xl/ctrlProps/ctrlProp87.xml" ContentType="application/vnd.ms-excel.controlproperties+xml"/>
  <Override PartName="/xl/ctrlProps/ctrlProp88.xml" ContentType="application/vnd.ms-excel.controlproperties+xml"/>
  <Override PartName="/xl/ctrlProps/ctrlProp89.xml" ContentType="application/vnd.ms-excel.controlproperties+xml"/>
  <Override PartName="/xl/ctrlProps/ctrlProp90.xml" ContentType="application/vnd.ms-excel.controlproperties+xml"/>
  <Override PartName="/xl/ctrlProps/ctrlProp91.xml" ContentType="application/vnd.ms-excel.controlproperties+xml"/>
  <Override PartName="/xl/ctrlProps/ctrlProp92.xml" ContentType="application/vnd.ms-excel.controlproperties+xml"/>
  <Override PartName="/xl/ctrlProps/ctrlProp93.xml" ContentType="application/vnd.ms-excel.controlproperties+xml"/>
  <Override PartName="/xl/ctrlProps/ctrlProp94.xml" ContentType="application/vnd.ms-excel.controlproperties+xml"/>
  <Override PartName="/xl/ctrlProps/ctrlProp95.xml" ContentType="application/vnd.ms-excel.controlproperties+xml"/>
  <Override PartName="/xl/ctrlProps/ctrlProp96.xml" ContentType="application/vnd.ms-excel.controlproperties+xml"/>
  <Override PartName="/xl/ctrlProps/ctrlProp97.xml" ContentType="application/vnd.ms-excel.controlproperties+xml"/>
  <Override PartName="/xl/ctrlProps/ctrlProp98.xml" ContentType="application/vnd.ms-excel.controlproperties+xml"/>
  <Override PartName="/xl/ctrlProps/ctrlProp99.xml" ContentType="application/vnd.ms-excel.controlproperties+xml"/>
  <Override PartName="/xl/ctrlProps/ctrlProp100.xml" ContentType="application/vnd.ms-excel.controlproperties+xml"/>
  <Override PartName="/xl/ctrlProps/ctrlProp101.xml" ContentType="application/vnd.ms-excel.controlproperties+xml"/>
  <Override PartName="/xl/ctrlProps/ctrlProp102.xml" ContentType="application/vnd.ms-excel.controlproperties+xml"/>
  <Override PartName="/xl/ctrlProps/ctrlProp103.xml" ContentType="application/vnd.ms-excel.controlproperties+xml"/>
  <Override PartName="/xl/ctrlProps/ctrlProp104.xml" ContentType="application/vnd.ms-excel.controlproperties+xml"/>
  <Override PartName="/xl/ctrlProps/ctrlProp105.xml" ContentType="application/vnd.ms-excel.controlproperties+xml"/>
  <Override PartName="/xl/ctrlProps/ctrlProp106.xml" ContentType="application/vnd.ms-excel.controlproperties+xml"/>
  <Override PartName="/xl/ctrlProps/ctrlProp107.xml" ContentType="application/vnd.ms-excel.controlproperties+xml"/>
  <Override PartName="/xl/ctrlProps/ctrlProp108.xml" ContentType="application/vnd.ms-excel.controlproperties+xml"/>
  <Override PartName="/xl/ctrlProps/ctrlProp109.xml" ContentType="application/vnd.ms-excel.controlproperties+xml"/>
  <Override PartName="/xl/ctrlProps/ctrlProp110.xml" ContentType="application/vnd.ms-excel.controlproperties+xml"/>
  <Override PartName="/xl/ctrlProps/ctrlProp111.xml" ContentType="application/vnd.ms-excel.controlproperties+xml"/>
  <Override PartName="/xl/ctrlProps/ctrlProp112.xml" ContentType="application/vnd.ms-excel.controlproperties+xml"/>
  <Override PartName="/xl/ctrlProps/ctrlProp113.xml" ContentType="application/vnd.ms-excel.controlproperties+xml"/>
  <Override PartName="/xl/ctrlProps/ctrlProp114.xml" ContentType="application/vnd.ms-excel.controlproperties+xml"/>
  <Override PartName="/xl/ctrlProps/ctrlProp115.xml" ContentType="application/vnd.ms-excel.controlproperties+xml"/>
  <Override PartName="/xl/ctrlProps/ctrlProp116.xml" ContentType="application/vnd.ms-excel.controlproperties+xml"/>
  <Override PartName="/xl/ctrlProps/ctrlProp117.xml" ContentType="application/vnd.ms-excel.controlproperties+xml"/>
  <Override PartName="/xl/ctrlProps/ctrlProp118.xml" ContentType="application/vnd.ms-excel.controlproperties+xml"/>
  <Override PartName="/xl/ctrlProps/ctrlProp119.xml" ContentType="application/vnd.ms-excel.controlproperties+xml"/>
  <Override PartName="/xl/ctrlProps/ctrlProp120.xml" ContentType="application/vnd.ms-excel.controlproperties+xml"/>
  <Override PartName="/xl/ctrlProps/ctrlProp121.xml" ContentType="application/vnd.ms-excel.controlproperties+xml"/>
  <Override PartName="/xl/ctrlProps/ctrlProp122.xml" ContentType="application/vnd.ms-excel.controlproperties+xml"/>
  <Override PartName="/xl/ctrlProps/ctrlProp123.xml" ContentType="application/vnd.ms-excel.controlproperties+xml"/>
  <Override PartName="/xl/ctrlProps/ctrlProp124.xml" ContentType="application/vnd.ms-excel.controlproperties+xml"/>
  <Override PartName="/xl/ctrlProps/ctrlProp125.xml" ContentType="application/vnd.ms-excel.controlproperties+xml"/>
  <Override PartName="/xl/ctrlProps/ctrlProp126.xml" ContentType="application/vnd.ms-excel.controlproperties+xml"/>
  <Override PartName="/xl/ctrlProps/ctrlProp127.xml" ContentType="application/vnd.ms-excel.controlproperties+xml"/>
  <Override PartName="/xl/ctrlProps/ctrlProp128.xml" ContentType="application/vnd.ms-excel.controlproperties+xml"/>
  <Override PartName="/xl/ctrlProps/ctrlProp129.xml" ContentType="application/vnd.ms-excel.controlproperties+xml"/>
  <Override PartName="/xl/ctrlProps/ctrlProp130.xml" ContentType="application/vnd.ms-excel.controlproperties+xml"/>
  <Override PartName="/xl/ctrlProps/ctrlProp131.xml" ContentType="application/vnd.ms-excel.controlproperties+xml"/>
  <Override PartName="/xl/ctrlProps/ctrlProp132.xml" ContentType="application/vnd.ms-excel.controlproperties+xml"/>
  <Override PartName="/xl/ctrlProps/ctrlProp133.xml" ContentType="application/vnd.ms-excel.controlproperties+xml"/>
  <Override PartName="/xl/ctrlProps/ctrlProp134.xml" ContentType="application/vnd.ms-excel.controlproperties+xml"/>
  <Override PartName="/xl/ctrlProps/ctrlProp135.xml" ContentType="application/vnd.ms-excel.controlproperties+xml"/>
  <Override PartName="/xl/ctrlProps/ctrlProp136.xml" ContentType="application/vnd.ms-excel.controlproperties+xml"/>
  <Override PartName="/xl/ctrlProps/ctrlProp137.xml" ContentType="application/vnd.ms-excel.controlproperties+xml"/>
  <Override PartName="/xl/ctrlProps/ctrlProp138.xml" ContentType="application/vnd.ms-excel.controlproperties+xml"/>
  <Override PartName="/xl/ctrlProps/ctrlProp139.xml" ContentType="application/vnd.ms-excel.controlproperties+xml"/>
  <Override PartName="/xl/ctrlProps/ctrlProp140.xml" ContentType="application/vnd.ms-excel.controlproperties+xml"/>
  <Override PartName="/xl/ctrlProps/ctrlProp141.xml" ContentType="application/vnd.ms-excel.controlproperties+xml"/>
  <Override PartName="/xl/ctrlProps/ctrlProp142.xml" ContentType="application/vnd.ms-excel.controlproperties+xml"/>
  <Override PartName="/xl/ctrlProps/ctrlProp143.xml" ContentType="application/vnd.ms-excel.controlproperties+xml"/>
  <Override PartName="/xl/ctrlProps/ctrlProp144.xml" ContentType="application/vnd.ms-excel.controlproperties+xml"/>
  <Override PartName="/xl/ctrlProps/ctrlProp145.xml" ContentType="application/vnd.ms-excel.controlproperties+xml"/>
  <Override PartName="/xl/ctrlProps/ctrlProp146.xml" ContentType="application/vnd.ms-excel.controlproperties+xml"/>
  <Override PartName="/xl/ctrlProps/ctrlProp147.xml" ContentType="application/vnd.ms-excel.controlproperties+xml"/>
  <Override PartName="/xl/ctrlProps/ctrlProp148.xml" ContentType="application/vnd.ms-excel.controlproperties+xml"/>
  <Override PartName="/xl/ctrlProps/ctrlProp149.xml" ContentType="application/vnd.ms-excel.controlproperties+xml"/>
  <Override PartName="/xl/ctrlProps/ctrlProp150.xml" ContentType="application/vnd.ms-excel.controlproperties+xml"/>
  <Override PartName="/xl/ctrlProps/ctrlProp151.xml" ContentType="application/vnd.ms-excel.controlproperties+xml"/>
  <Override PartName="/xl/ctrlProps/ctrlProp152.xml" ContentType="application/vnd.ms-excel.controlproperties+xml"/>
  <Override PartName="/xl/ctrlProps/ctrlProp153.xml" ContentType="application/vnd.ms-excel.controlproperties+xml"/>
  <Override PartName="/xl/ctrlProps/ctrlProp154.xml" ContentType="application/vnd.ms-excel.controlproperties+xml"/>
  <Override PartName="/xl/ctrlProps/ctrlProp155.xml" ContentType="application/vnd.ms-excel.controlproperties+xml"/>
  <Override PartName="/xl/ctrlProps/ctrlProp156.xml" ContentType="application/vnd.ms-excel.controlproperties+xml"/>
  <Override PartName="/xl/ctrlProps/ctrlProp157.xml" ContentType="application/vnd.ms-excel.controlproperties+xml"/>
  <Override PartName="/xl/ctrlProps/ctrlProp158.xml" ContentType="application/vnd.ms-excel.controlproperties+xml"/>
  <Override PartName="/xl/ctrlProps/ctrlProp159.xml" ContentType="application/vnd.ms-excel.controlproperties+xml"/>
  <Override PartName="/xl/ctrlProps/ctrlProp160.xml" ContentType="application/vnd.ms-excel.controlproperties+xml"/>
  <Override PartName="/xl/ctrlProps/ctrlProp161.xml" ContentType="application/vnd.ms-excel.controlproperties+xml"/>
  <Override PartName="/xl/ctrlProps/ctrlProp162.xml" ContentType="application/vnd.ms-excel.controlproperties+xml"/>
  <Override PartName="/xl/ctrlProps/ctrlProp163.xml" ContentType="application/vnd.ms-excel.controlproperties+xml"/>
  <Override PartName="/xl/ctrlProps/ctrlProp164.xml" ContentType="application/vnd.ms-excel.controlproperties+xml"/>
  <Override PartName="/xl/ctrlProps/ctrlProp165.xml" ContentType="application/vnd.ms-excel.controlproperties+xml"/>
  <Override PartName="/xl/ctrlProps/ctrlProp166.xml" ContentType="application/vnd.ms-excel.controlproperties+xml"/>
  <Override PartName="/xl/ctrlProps/ctrlProp167.xml" ContentType="application/vnd.ms-excel.controlproperties+xml"/>
  <Override PartName="/xl/ctrlProps/ctrlProp168.xml" ContentType="application/vnd.ms-excel.controlproperties+xml"/>
  <Override PartName="/xl/ctrlProps/ctrlProp169.xml" ContentType="application/vnd.ms-excel.controlproperties+xml"/>
  <Override PartName="/xl/ctrlProps/ctrlProp170.xml" ContentType="application/vnd.ms-excel.controlproperties+xml"/>
  <Override PartName="/xl/ctrlProps/ctrlProp171.xml" ContentType="application/vnd.ms-excel.controlproperties+xml"/>
  <Override PartName="/xl/ctrlProps/ctrlProp172.xml" ContentType="application/vnd.ms-excel.controlproperties+xml"/>
  <Override PartName="/xl/ctrlProps/ctrlProp173.xml" ContentType="application/vnd.ms-excel.controlproperties+xml"/>
  <Override PartName="/xl/ctrlProps/ctrlProp174.xml" ContentType="application/vnd.ms-excel.controlproperties+xml"/>
  <Override PartName="/xl/ctrlProps/ctrlProp175.xml" ContentType="application/vnd.ms-excel.controlproperties+xml"/>
  <Override PartName="/xl/ctrlProps/ctrlProp176.xml" ContentType="application/vnd.ms-excel.controlproperties+xml"/>
  <Override PartName="/xl/ctrlProps/ctrlProp177.xml" ContentType="application/vnd.ms-excel.controlproperties+xml"/>
  <Override PartName="/xl/ctrlProps/ctrlProp178.xml" ContentType="application/vnd.ms-excel.controlproperties+xml"/>
  <Override PartName="/xl/ctrlProps/ctrlProp179.xml" ContentType="application/vnd.ms-excel.controlproperties+xml"/>
  <Override PartName="/xl/ctrlProps/ctrlProp180.xml" ContentType="application/vnd.ms-excel.controlproperties+xml"/>
  <Override PartName="/xl/ctrlProps/ctrlProp181.xml" ContentType="application/vnd.ms-excel.controlproperties+xml"/>
  <Override PartName="/xl/ctrlProps/ctrlProp182.xml" ContentType="application/vnd.ms-excel.controlproperties+xml"/>
  <Override PartName="/xl/ctrlProps/ctrlProp183.xml" ContentType="application/vnd.ms-excel.controlproperties+xml"/>
  <Override PartName="/xl/ctrlProps/ctrlProp184.xml" ContentType="application/vnd.ms-excel.controlproperties+xml"/>
  <Override PartName="/xl/ctrlProps/ctrlProp185.xml" ContentType="application/vnd.ms-excel.controlproperties+xml"/>
  <Override PartName="/xl/ctrlProps/ctrlProp186.xml" ContentType="application/vnd.ms-excel.controlproperties+xml"/>
  <Override PartName="/xl/ctrlProps/ctrlProp187.xml" ContentType="application/vnd.ms-excel.controlproperties+xml"/>
  <Override PartName="/xl/ctrlProps/ctrlProp188.xml" ContentType="application/vnd.ms-excel.controlproperties+xml"/>
  <Override PartName="/xl/ctrlProps/ctrlProp189.xml" ContentType="application/vnd.ms-excel.controlproperties+xml"/>
  <Override PartName="/xl/ctrlProps/ctrlProp190.xml" ContentType="application/vnd.ms-excel.controlproperties+xml"/>
  <Override PartName="/xl/ctrlProps/ctrlProp191.xml" ContentType="application/vnd.ms-excel.controlproperties+xml"/>
  <Override PartName="/xl/ctrlProps/ctrlProp192.xml" ContentType="application/vnd.ms-excel.controlproperties+xml"/>
  <Override PartName="/xl/ctrlProps/ctrlProp193.xml" ContentType="application/vnd.ms-excel.controlproperties+xml"/>
  <Override PartName="/xl/ctrlProps/ctrlProp194.xml" ContentType="application/vnd.ms-excel.controlproperties+xml"/>
  <Override PartName="/xl/ctrlProps/ctrlProp195.xml" ContentType="application/vnd.ms-excel.controlproperties+xml"/>
  <Override PartName="/xl/ctrlProps/ctrlProp196.xml" ContentType="application/vnd.ms-excel.controlproperties+xml"/>
  <Override PartName="/xl/ctrlProps/ctrlProp197.xml" ContentType="application/vnd.ms-excel.controlproperties+xml"/>
  <Override PartName="/xl/ctrlProps/ctrlProp198.xml" ContentType="application/vnd.ms-excel.controlproperties+xml"/>
  <Override PartName="/xl/ctrlProps/ctrlProp199.xml" ContentType="application/vnd.ms-excel.controlproperties+xml"/>
  <Override PartName="/xl/ctrlProps/ctrlProp200.xml" ContentType="application/vnd.ms-excel.controlproperties+xml"/>
  <Override PartName="/xl/ctrlProps/ctrlProp201.xml" ContentType="application/vnd.ms-excel.controlproperties+xml"/>
  <Override PartName="/xl/ctrlProps/ctrlProp202.xml" ContentType="application/vnd.ms-excel.controlproperties+xml"/>
  <Override PartName="/xl/ctrlProps/ctrlProp203.xml" ContentType="application/vnd.ms-excel.controlproperties+xml"/>
  <Override PartName="/xl/ctrlProps/ctrlProp204.xml" ContentType="application/vnd.ms-excel.controlproperties+xml"/>
  <Override PartName="/xl/ctrlProps/ctrlProp205.xml" ContentType="application/vnd.ms-excel.controlproperties+xml"/>
  <Override PartName="/xl/ctrlProps/ctrlProp206.xml" ContentType="application/vnd.ms-excel.controlproperties+xml"/>
  <Override PartName="/xl/ctrlProps/ctrlProp207.xml" ContentType="application/vnd.ms-excel.controlproperties+xml"/>
  <Override PartName="/xl/ctrlProps/ctrlProp208.xml" ContentType="application/vnd.ms-excel.controlproperties+xml"/>
  <Override PartName="/xl/ctrlProps/ctrlProp209.xml" ContentType="application/vnd.ms-excel.controlproperties+xml"/>
  <Override PartName="/xl/ctrlProps/ctrlProp210.xml" ContentType="application/vnd.ms-excel.controlproperties+xml"/>
  <Override PartName="/xl/ctrlProps/ctrlProp211.xml" ContentType="application/vnd.ms-excel.controlproperties+xml"/>
  <Override PartName="/xl/ctrlProps/ctrlProp212.xml" ContentType="application/vnd.ms-excel.controlproperties+xml"/>
  <Override PartName="/xl/ctrlProps/ctrlProp213.xml" ContentType="application/vnd.ms-excel.controlproperties+xml"/>
  <Override PartName="/xl/ctrlProps/ctrlProp214.xml" ContentType="application/vnd.ms-excel.controlproperties+xml"/>
  <Override PartName="/xl/ctrlProps/ctrlProp215.xml" ContentType="application/vnd.ms-excel.controlproperties+xml"/>
  <Override PartName="/xl/ctrlProps/ctrlProp216.xml" ContentType="application/vnd.ms-excel.controlproperties+xml"/>
  <Override PartName="/xl/ctrlProps/ctrlProp217.xml" ContentType="application/vnd.ms-excel.controlproperties+xml"/>
  <Override PartName="/xl/ctrlProps/ctrlProp218.xml" ContentType="application/vnd.ms-excel.controlproperties+xml"/>
  <Override PartName="/xl/ctrlProps/ctrlProp219.xml" ContentType="application/vnd.ms-excel.controlproperties+xml"/>
  <Override PartName="/xl/ctrlProps/ctrlProp220.xml" ContentType="application/vnd.ms-excel.controlproperties+xml"/>
  <Override PartName="/xl/ctrlProps/ctrlProp221.xml" ContentType="application/vnd.ms-excel.controlproperties+xml"/>
  <Override PartName="/xl/ctrlProps/ctrlProp222.xml" ContentType="application/vnd.ms-excel.controlproperties+xml"/>
  <Override PartName="/xl/ctrlProps/ctrlProp223.xml" ContentType="application/vnd.ms-excel.controlproperties+xml"/>
  <Override PartName="/xl/ctrlProps/ctrlProp224.xml" ContentType="application/vnd.ms-excel.controlproperties+xml"/>
  <Override PartName="/xl/ctrlProps/ctrlProp225.xml" ContentType="application/vnd.ms-excel.controlproperties+xml"/>
  <Override PartName="/xl/ctrlProps/ctrlProp226.xml" ContentType="application/vnd.ms-excel.controlproperties+xml"/>
  <Override PartName="/xl/ctrlProps/ctrlProp227.xml" ContentType="application/vnd.ms-excel.controlproperties+xml"/>
  <Override PartName="/xl/ctrlProps/ctrlProp228.xml" ContentType="application/vnd.ms-excel.controlproperties+xml"/>
  <Override PartName="/xl/ctrlProps/ctrlProp229.xml" ContentType="application/vnd.ms-excel.controlproperties+xml"/>
  <Override PartName="/xl/ctrlProps/ctrlProp230.xml" ContentType="application/vnd.ms-excel.controlproperties+xml"/>
  <Override PartName="/xl/ctrlProps/ctrlProp231.xml" ContentType="application/vnd.ms-excel.controlproperties+xml"/>
  <Override PartName="/xl/ctrlProps/ctrlProp232.xml" ContentType="application/vnd.ms-excel.controlproperties+xml"/>
  <Override PartName="/xl/ctrlProps/ctrlProp233.xml" ContentType="application/vnd.ms-excel.controlproperties+xml"/>
  <Override PartName="/xl/ctrlProps/ctrlProp234.xml" ContentType="application/vnd.ms-excel.controlproperties+xml"/>
  <Override PartName="/xl/ctrlProps/ctrlProp235.xml" ContentType="application/vnd.ms-excel.controlproperties+xml"/>
  <Override PartName="/xl/ctrlProps/ctrlProp236.xml" ContentType="application/vnd.ms-excel.controlproperties+xml"/>
  <Override PartName="/xl/ctrlProps/ctrlProp237.xml" ContentType="application/vnd.ms-excel.controlproperties+xml"/>
  <Override PartName="/xl/ctrlProps/ctrlProp238.xml" ContentType="application/vnd.ms-excel.controlproperties+xml"/>
  <Override PartName="/xl/ctrlProps/ctrlProp239.xml" ContentType="application/vnd.ms-excel.controlproperties+xml"/>
  <Override PartName="/xl/ctrlProps/ctrlProp240.xml" ContentType="application/vnd.ms-excel.controlproperties+xml"/>
  <Override PartName="/xl/ctrlProps/ctrlProp241.xml" ContentType="application/vnd.ms-excel.controlproperties+xml"/>
  <Override PartName="/xl/ctrlProps/ctrlProp242.xml" ContentType="application/vnd.ms-excel.controlproperties+xml"/>
  <Override PartName="/xl/ctrlProps/ctrlProp243.xml" ContentType="application/vnd.ms-excel.controlproperties+xml"/>
  <Override PartName="/xl/ctrlProps/ctrlProp244.xml" ContentType="application/vnd.ms-excel.controlproperties+xml"/>
  <Override PartName="/xl/ctrlProps/ctrlProp245.xml" ContentType="application/vnd.ms-excel.controlproperties+xml"/>
  <Override PartName="/xl/ctrlProps/ctrlProp246.xml" ContentType="application/vnd.ms-excel.controlproperties+xml"/>
  <Override PartName="/xl/ctrlProps/ctrlProp247.xml" ContentType="application/vnd.ms-excel.controlproperties+xml"/>
  <Override PartName="/xl/ctrlProps/ctrlProp248.xml" ContentType="application/vnd.ms-excel.controlproperties+xml"/>
  <Override PartName="/xl/ctrlProps/ctrlProp249.xml" ContentType="application/vnd.ms-excel.controlproperties+xml"/>
  <Override PartName="/xl/ctrlProps/ctrlProp250.xml" ContentType="application/vnd.ms-excel.controlproperties+xml"/>
  <Override PartName="/xl/ctrlProps/ctrlProp251.xml" ContentType="application/vnd.ms-excel.controlproperties+xml"/>
  <Override PartName="/xl/ctrlProps/ctrlProp252.xml" ContentType="application/vnd.ms-excel.controlproperties+xml"/>
  <Override PartName="/xl/ctrlProps/ctrlProp253.xml" ContentType="application/vnd.ms-excel.controlproperties+xml"/>
  <Override PartName="/xl/ctrlProps/ctrlProp254.xml" ContentType="application/vnd.ms-excel.controlproperties+xml"/>
  <Override PartName="/xl/ctrlProps/ctrlProp255.xml" ContentType="application/vnd.ms-excel.controlproperties+xml"/>
  <Override PartName="/xl/ctrlProps/ctrlProp256.xml" ContentType="application/vnd.ms-excel.controlproperties+xml"/>
  <Override PartName="/xl/ctrlProps/ctrlProp257.xml" ContentType="application/vnd.ms-excel.controlproperties+xml"/>
  <Override PartName="/xl/ctrlProps/ctrlProp258.xml" ContentType="application/vnd.ms-excel.controlproperties+xml"/>
  <Override PartName="/xl/ctrlProps/ctrlProp259.xml" ContentType="application/vnd.ms-excel.controlproperties+xml"/>
  <Override PartName="/xl/ctrlProps/ctrlProp260.xml" ContentType="application/vnd.ms-excel.controlproperties+xml"/>
  <Override PartName="/xl/ctrlProps/ctrlProp261.xml" ContentType="application/vnd.ms-excel.controlproperties+xml"/>
  <Override PartName="/xl/ctrlProps/ctrlProp262.xml" ContentType="application/vnd.ms-excel.controlproperties+xml"/>
  <Override PartName="/xl/ctrlProps/ctrlProp263.xml" ContentType="application/vnd.ms-excel.controlproperties+xml"/>
  <Override PartName="/xl/ctrlProps/ctrlProp264.xml" ContentType="application/vnd.ms-excel.controlproperties+xml"/>
  <Override PartName="/xl/ctrlProps/ctrlProp265.xml" ContentType="application/vnd.ms-excel.controlproperties+xml"/>
  <Override PartName="/xl/ctrlProps/ctrlProp266.xml" ContentType="application/vnd.ms-excel.controlproperties+xml"/>
  <Override PartName="/xl/ctrlProps/ctrlProp267.xml" ContentType="application/vnd.ms-excel.controlproperties+xml"/>
  <Override PartName="/xl/ctrlProps/ctrlProp268.xml" ContentType="application/vnd.ms-excel.controlproperties+xml"/>
  <Override PartName="/xl/ctrlProps/ctrlProp269.xml" ContentType="application/vnd.ms-excel.controlproperties+xml"/>
  <Override PartName="/xl/ctrlProps/ctrlProp270.xml" ContentType="application/vnd.ms-excel.controlproperties+xml"/>
  <Override PartName="/xl/ctrlProps/ctrlProp271.xml" ContentType="application/vnd.ms-excel.controlproperties+xml"/>
  <Override PartName="/xl/ctrlProps/ctrlProp272.xml" ContentType="application/vnd.ms-excel.controlproperties+xml"/>
  <Override PartName="/xl/ctrlProps/ctrlProp273.xml" ContentType="application/vnd.ms-excel.controlproperties+xml"/>
  <Override PartName="/xl/ctrlProps/ctrlProp274.xml" ContentType="application/vnd.ms-excel.controlproperties+xml"/>
  <Override PartName="/xl/ctrlProps/ctrlProp275.xml" ContentType="application/vnd.ms-excel.controlproperties+xml"/>
  <Override PartName="/xl/ctrlProps/ctrlProp276.xml" ContentType="application/vnd.ms-excel.controlproperties+xml"/>
  <Override PartName="/xl/ctrlProps/ctrlProp277.xml" ContentType="application/vnd.ms-excel.controlproperties+xml"/>
  <Override PartName="/xl/ctrlProps/ctrlProp278.xml" ContentType="application/vnd.ms-excel.controlproperties+xml"/>
  <Override PartName="/xl/ctrlProps/ctrlProp279.xml" ContentType="application/vnd.ms-excel.controlproperties+xml"/>
  <Override PartName="/xl/ctrlProps/ctrlProp280.xml" ContentType="application/vnd.ms-excel.controlproperties+xml"/>
  <Override PartName="/xl/ctrlProps/ctrlProp281.xml" ContentType="application/vnd.ms-excel.controlproperties+xml"/>
  <Override PartName="/xl/ctrlProps/ctrlProp282.xml" ContentType="application/vnd.ms-excel.controlproperties+xml"/>
  <Override PartName="/xl/ctrlProps/ctrlProp283.xml" ContentType="application/vnd.ms-excel.controlproperties+xml"/>
  <Override PartName="/xl/ctrlProps/ctrlProp284.xml" ContentType="application/vnd.ms-excel.controlproperties+xml"/>
  <Override PartName="/xl/ctrlProps/ctrlProp285.xml" ContentType="application/vnd.ms-excel.controlproperties+xml"/>
  <Override PartName="/xl/ctrlProps/ctrlProp286.xml" ContentType="application/vnd.ms-excel.controlproperties+xml"/>
  <Override PartName="/xl/ctrlProps/ctrlProp287.xml" ContentType="application/vnd.ms-excel.controlproperties+xml"/>
  <Override PartName="/xl/ctrlProps/ctrlProp288.xml" ContentType="application/vnd.ms-excel.controlproperties+xml"/>
  <Override PartName="/xl/ctrlProps/ctrlProp289.xml" ContentType="application/vnd.ms-excel.controlproperties+xml"/>
  <Override PartName="/xl/ctrlProps/ctrlProp290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G:\xls\"/>
    </mc:Choice>
  </mc:AlternateContent>
  <bookViews>
    <workbookView xWindow="-105" yWindow="0" windowWidth="14610" windowHeight="15585" firstSheet="1" activeTab="6"/>
  </bookViews>
  <sheets>
    <sheet name="Filtre categories" sheetId="6" r:id="rId1"/>
    <sheet name="RELEVER" sheetId="1" r:id="rId2"/>
    <sheet name="Info" sheetId="5" r:id="rId3"/>
    <sheet name="2023" sheetId="8" r:id="rId4"/>
    <sheet name="2024" sheetId="9" r:id="rId5"/>
    <sheet name="Liste" sheetId="3" r:id="rId6"/>
    <sheet name="recherche" sheetId="10" r:id="rId7"/>
  </sheets>
  <definedNames>
    <definedName name="_xlnm._FilterDatabase" localSheetId="1" hidden="1">RELEVER!$F$5:$G$10</definedName>
    <definedName name="année2023">'2023'!$A$1:$K$293</definedName>
    <definedName name="année2024" localSheetId="4">'2024'!$A$1:$K$293</definedName>
  </definedName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6" i="10" l="1" a="1"/>
  <c r="C6" i="10" a="1"/>
  <c r="E6" i="10" a="1"/>
  <c r="G6" i="10" a="1"/>
  <c r="I6" i="10" a="1"/>
  <c r="B7" i="10" a="1"/>
  <c r="D7" i="10" a="1"/>
  <c r="F7" i="10" a="1"/>
  <c r="H7" i="10" a="1"/>
  <c r="A8" i="10" a="1"/>
  <c r="C8" i="10" a="1"/>
  <c r="E8" i="10" a="1"/>
  <c r="G8" i="10" a="1"/>
  <c r="I8" i="10" a="1"/>
  <c r="B9" i="10" a="1"/>
  <c r="D9" i="10" a="1"/>
  <c r="F9" i="10" a="1"/>
  <c r="H9" i="10" a="1"/>
  <c r="A10" i="10" a="1"/>
  <c r="C10" i="10" a="1"/>
  <c r="E10" i="10" a="1"/>
  <c r="G10" i="10" a="1"/>
  <c r="I10" i="10" a="1"/>
  <c r="B11" i="10" a="1"/>
  <c r="D11" i="10" a="1"/>
  <c r="F11" i="10" a="1"/>
  <c r="H11" i="10" a="1"/>
  <c r="A12" i="10" a="1"/>
  <c r="C12" i="10" a="1"/>
  <c r="E12" i="10" a="1"/>
  <c r="G12" i="10" a="1"/>
  <c r="I12" i="10" a="1"/>
  <c r="B13" i="10" a="1"/>
  <c r="D13" i="10" a="1"/>
  <c r="F13" i="10" a="1"/>
  <c r="H13" i="10" a="1"/>
  <c r="A14" i="10" a="1"/>
  <c r="C14" i="10" a="1"/>
  <c r="E14" i="10" a="1"/>
  <c r="G14" i="10" a="1"/>
  <c r="I14" i="10" a="1"/>
  <c r="B15" i="10" a="1"/>
  <c r="D15" i="10" a="1"/>
  <c r="F15" i="10" a="1"/>
  <c r="H15" i="10" a="1"/>
  <c r="A16" i="10" a="1"/>
  <c r="C16" i="10" a="1"/>
  <c r="E16" i="10" a="1"/>
  <c r="G16" i="10" a="1"/>
  <c r="I16" i="10" a="1"/>
  <c r="B17" i="10" a="1"/>
  <c r="D17" i="10" a="1"/>
  <c r="F17" i="10" a="1"/>
  <c r="H17" i="10" a="1"/>
  <c r="A18" i="10" a="1"/>
  <c r="C18" i="10" a="1"/>
  <c r="E18" i="10" a="1"/>
  <c r="G18" i="10" a="1"/>
  <c r="I18" i="10" a="1"/>
  <c r="B19" i="10" a="1"/>
  <c r="D19" i="10" a="1"/>
  <c r="F19" i="10" a="1"/>
  <c r="H19" i="10" a="1"/>
  <c r="A20" i="10" a="1"/>
  <c r="C20" i="10" a="1"/>
  <c r="B6" i="10" a="1"/>
  <c r="D6" i="10" a="1"/>
  <c r="F6" i="10" a="1"/>
  <c r="H6" i="10" a="1"/>
  <c r="A7" i="10" a="1"/>
  <c r="C7" i="10" a="1"/>
  <c r="E7" i="10" a="1"/>
  <c r="G7" i="10" a="1"/>
  <c r="I7" i="10" a="1"/>
  <c r="B8" i="10" a="1"/>
  <c r="D8" i="10" a="1"/>
  <c r="F8" i="10" a="1"/>
  <c r="H8" i="10" a="1"/>
  <c r="A9" i="10" a="1"/>
  <c r="C9" i="10" a="1"/>
  <c r="E9" i="10" a="1"/>
  <c r="G9" i="10" a="1"/>
  <c r="I9" i="10" a="1"/>
  <c r="B10" i="10" a="1"/>
  <c r="D10" i="10" a="1"/>
  <c r="F10" i="10" a="1"/>
  <c r="H10" i="10" a="1"/>
  <c r="A11" i="10" a="1"/>
  <c r="C11" i="10" a="1"/>
  <c r="E11" i="10" a="1"/>
  <c r="G11" i="10" a="1"/>
  <c r="I11" i="10" a="1"/>
  <c r="B12" i="10" a="1"/>
  <c r="D12" i="10" a="1"/>
  <c r="H12" i="10" a="1"/>
  <c r="C13" i="10" a="1"/>
  <c r="G13" i="10" a="1"/>
  <c r="B14" i="10" a="1"/>
  <c r="F14" i="10" a="1"/>
  <c r="A15" i="10" a="1"/>
  <c r="E15" i="10" a="1"/>
  <c r="I15" i="10" a="1"/>
  <c r="D16" i="10" a="1"/>
  <c r="H16" i="10" a="1"/>
  <c r="C17" i="10" a="1"/>
  <c r="G17" i="10" a="1"/>
  <c r="B18" i="10" a="1"/>
  <c r="F18" i="10" a="1"/>
  <c r="A19" i="10" a="1"/>
  <c r="E19" i="10" a="1"/>
  <c r="I19" i="10" a="1"/>
  <c r="D20" i="10" a="1"/>
  <c r="I20" i="10" a="1"/>
  <c r="C21" i="10" a="1"/>
  <c r="H21" i="10" a="1"/>
  <c r="B22" i="10" a="1"/>
  <c r="G22" i="10" a="1"/>
  <c r="A23" i="10" a="1"/>
  <c r="F23" i="10" a="1"/>
  <c r="I23" i="10" a="1"/>
  <c r="E24" i="10" a="1"/>
  <c r="H24" i="10" a="1"/>
  <c r="A25" i="10" a="1"/>
  <c r="C25" i="10" a="1"/>
  <c r="E25" i="10" a="1"/>
  <c r="G25" i="10" a="1"/>
  <c r="I25" i="10" a="1"/>
  <c r="B26" i="10" a="1"/>
  <c r="D26" i="10" a="1"/>
  <c r="F26" i="10" a="1"/>
  <c r="H26" i="10" a="1"/>
  <c r="A27" i="10" a="1"/>
  <c r="C27" i="10" a="1"/>
  <c r="E27" i="10" a="1"/>
  <c r="G27" i="10" a="1"/>
  <c r="I27" i="10" a="1"/>
  <c r="B28" i="10" a="1"/>
  <c r="D28" i="10" a="1"/>
  <c r="F28" i="10" a="1"/>
  <c r="H28" i="10" a="1"/>
  <c r="A29" i="10" a="1"/>
  <c r="C29" i="10" a="1"/>
  <c r="E29" i="10" a="1"/>
  <c r="G29" i="10" a="1"/>
  <c r="I29" i="10" a="1"/>
  <c r="B30" i="10" a="1"/>
  <c r="D30" i="10" a="1"/>
  <c r="F30" i="10" a="1"/>
  <c r="H30" i="10" a="1"/>
  <c r="A31" i="10" a="1"/>
  <c r="C31" i="10" a="1"/>
  <c r="E31" i="10" a="1"/>
  <c r="G31" i="10" a="1"/>
  <c r="I31" i="10" a="1"/>
  <c r="G23" i="10" a="1"/>
  <c r="F24" i="10" a="1"/>
  <c r="D25" i="10" a="1"/>
  <c r="H25" i="10" a="1"/>
  <c r="E26" i="10" a="1"/>
  <c r="B27" i="10" a="1"/>
  <c r="F27" i="10" a="1"/>
  <c r="C28" i="10" a="1"/>
  <c r="I28" i="10" a="1"/>
  <c r="F29" i="10" a="1"/>
  <c r="C30" i="10" a="1"/>
  <c r="G20" i="10" a="1"/>
  <c r="A21" i="10" a="1"/>
  <c r="F21" i="10" a="1"/>
  <c r="I21" i="10" a="1"/>
  <c r="E22" i="10" a="1"/>
  <c r="H22" i="10" a="1"/>
  <c r="D23" i="10" a="1"/>
  <c r="C24" i="10" a="1"/>
  <c r="A26" i="10" a="1"/>
  <c r="G26" i="10" a="1"/>
  <c r="D27" i="10" a="1"/>
  <c r="A28" i="10" a="1"/>
  <c r="G28" i="10" a="1"/>
  <c r="D29" i="10" a="1"/>
  <c r="A30" i="10" a="1"/>
  <c r="E30" i="10" a="1"/>
  <c r="F12" i="10" a="1"/>
  <c r="A13" i="10" a="1"/>
  <c r="E13" i="10" a="1"/>
  <c r="I13" i="10" a="1"/>
  <c r="D14" i="10" a="1"/>
  <c r="H14" i="10" a="1"/>
  <c r="C15" i="10" a="1"/>
  <c r="G15" i="10" a="1"/>
  <c r="B16" i="10" a="1"/>
  <c r="F16" i="10" a="1"/>
  <c r="A17" i="10" a="1"/>
  <c r="E17" i="10" a="1"/>
  <c r="I17" i="10" a="1"/>
  <c r="D18" i="10" a="1"/>
  <c r="H18" i="10" a="1"/>
  <c r="C19" i="10" a="1"/>
  <c r="G19" i="10" a="1"/>
  <c r="B20" i="10" a="1"/>
  <c r="E20" i="10" a="1"/>
  <c r="H20" i="10" a="1"/>
  <c r="D21" i="10" a="1"/>
  <c r="G21" i="10" a="1"/>
  <c r="C22" i="10" a="1"/>
  <c r="F22" i="10" a="1"/>
  <c r="B23" i="10" a="1"/>
  <c r="E23" i="10" a="1"/>
  <c r="A24" i="10" a="1"/>
  <c r="D24" i="10" a="1"/>
  <c r="I24" i="10" a="1"/>
  <c r="B25" i="10" a="1"/>
  <c r="F25" i="10" a="1"/>
  <c r="C26" i="10" a="1"/>
  <c r="I26" i="10" a="1"/>
  <c r="H27" i="10" a="1"/>
  <c r="E28" i="10" a="1"/>
  <c r="B29" i="10" a="1"/>
  <c r="H29" i="10" a="1"/>
  <c r="E21" i="10" a="1"/>
  <c r="H23" i="10" a="1"/>
  <c r="I30" i="10" a="1"/>
  <c r="D31" i="10" a="1"/>
  <c r="F20" i="10" a="1"/>
  <c r="I22" i="10" a="1"/>
  <c r="B24" i="10" a="1"/>
  <c r="A22" i="10" a="1"/>
  <c r="C23" i="10" a="1"/>
  <c r="G30" i="10" a="1"/>
  <c r="B31" i="10" a="1"/>
  <c r="F31" i="10" a="1"/>
  <c r="B21" i="10" a="1"/>
  <c r="D22" i="10" a="1"/>
  <c r="G24" i="10" a="1"/>
  <c r="H31" i="10" a="1"/>
  <c r="B5" i="10" a="1"/>
  <c r="D5" i="10" a="1"/>
  <c r="F5" i="10" a="1"/>
  <c r="H5" i="10" a="1"/>
  <c r="C5" i="10" a="1"/>
  <c r="E5" i="10" a="1"/>
  <c r="G5" i="10" a="1"/>
  <c r="I5" i="10" a="1"/>
  <c r="A5" i="10" a="1"/>
  <c r="H31" i="10" l="1"/>
  <c r="G24" i="10"/>
  <c r="D22" i="10"/>
  <c r="B21" i="10"/>
  <c r="F31" i="10"/>
  <c r="B31" i="10"/>
  <c r="G30" i="10"/>
  <c r="C23" i="10"/>
  <c r="A22" i="10"/>
  <c r="B24" i="10"/>
  <c r="I22" i="10"/>
  <c r="F20" i="10"/>
  <c r="D31" i="10"/>
  <c r="I30" i="10"/>
  <c r="H23" i="10"/>
  <c r="E21" i="10"/>
  <c r="H29" i="10"/>
  <c r="B29" i="10"/>
  <c r="E28" i="10"/>
  <c r="H27" i="10"/>
  <c r="I26" i="10"/>
  <c r="C26" i="10"/>
  <c r="F25" i="10"/>
  <c r="B25" i="10"/>
  <c r="I24" i="10"/>
  <c r="D24" i="10"/>
  <c r="A24" i="10"/>
  <c r="E23" i="10"/>
  <c r="B23" i="10"/>
  <c r="F22" i="10"/>
  <c r="C22" i="10"/>
  <c r="G21" i="10"/>
  <c r="D21" i="10"/>
  <c r="H20" i="10"/>
  <c r="E20" i="10"/>
  <c r="B20" i="10"/>
  <c r="G19" i="10"/>
  <c r="C19" i="10"/>
  <c r="H18" i="10"/>
  <c r="D18" i="10"/>
  <c r="I17" i="10"/>
  <c r="E17" i="10"/>
  <c r="A17" i="10"/>
  <c r="F16" i="10"/>
  <c r="B16" i="10"/>
  <c r="G15" i="10"/>
  <c r="C15" i="10"/>
  <c r="H14" i="10"/>
  <c r="D14" i="10"/>
  <c r="I13" i="10"/>
  <c r="E13" i="10"/>
  <c r="A13" i="10"/>
  <c r="F12" i="10"/>
  <c r="E30" i="10"/>
  <c r="A30" i="10"/>
  <c r="D29" i="10"/>
  <c r="G28" i="10"/>
  <c r="A28" i="10"/>
  <c r="D27" i="10"/>
  <c r="G26" i="10"/>
  <c r="A26" i="10"/>
  <c r="C24" i="10"/>
  <c r="D23" i="10"/>
  <c r="H22" i="10"/>
  <c r="E22" i="10"/>
  <c r="I21" i="10"/>
  <c r="F21" i="10"/>
  <c r="A21" i="10"/>
  <c r="G20" i="10"/>
  <c r="C30" i="10"/>
  <c r="F29" i="10"/>
  <c r="I28" i="10"/>
  <c r="C28" i="10"/>
  <c r="F27" i="10"/>
  <c r="B27" i="10"/>
  <c r="E26" i="10"/>
  <c r="H25" i="10"/>
  <c r="D25" i="10"/>
  <c r="F24" i="10"/>
  <c r="G23" i="10"/>
  <c r="I31" i="10"/>
  <c r="G31" i="10"/>
  <c r="E31" i="10"/>
  <c r="C31" i="10"/>
  <c r="A31" i="10"/>
  <c r="H30" i="10"/>
  <c r="F30" i="10"/>
  <c r="D30" i="10"/>
  <c r="B30" i="10"/>
  <c r="I29" i="10"/>
  <c r="G29" i="10"/>
  <c r="E29" i="10"/>
  <c r="C29" i="10"/>
  <c r="A29" i="10"/>
  <c r="H28" i="10"/>
  <c r="F28" i="10"/>
  <c r="D28" i="10"/>
  <c r="B28" i="10"/>
  <c r="I27" i="10"/>
  <c r="G27" i="10"/>
  <c r="E27" i="10"/>
  <c r="C27" i="10"/>
  <c r="A27" i="10"/>
  <c r="H26" i="10"/>
  <c r="F26" i="10"/>
  <c r="D26" i="10"/>
  <c r="B26" i="10"/>
  <c r="I25" i="10"/>
  <c r="G25" i="10"/>
  <c r="E25" i="10"/>
  <c r="C25" i="10"/>
  <c r="A25" i="10"/>
  <c r="H24" i="10"/>
  <c r="E24" i="10"/>
  <c r="I23" i="10"/>
  <c r="F23" i="10"/>
  <c r="A23" i="10"/>
  <c r="G22" i="10"/>
  <c r="B22" i="10"/>
  <c r="H21" i="10"/>
  <c r="C21" i="10"/>
  <c r="I20" i="10"/>
  <c r="D20" i="10"/>
  <c r="I19" i="10"/>
  <c r="E19" i="10"/>
  <c r="A19" i="10"/>
  <c r="F18" i="10"/>
  <c r="B18" i="10"/>
  <c r="G17" i="10"/>
  <c r="C17" i="10"/>
  <c r="H16" i="10"/>
  <c r="D16" i="10"/>
  <c r="I15" i="10"/>
  <c r="E15" i="10"/>
  <c r="A15" i="10"/>
  <c r="F14" i="10"/>
  <c r="B14" i="10"/>
  <c r="G13" i="10"/>
  <c r="C13" i="10"/>
  <c r="H12" i="10"/>
  <c r="D12" i="10"/>
  <c r="B12" i="10"/>
  <c r="I11" i="10"/>
  <c r="G11" i="10"/>
  <c r="E11" i="10"/>
  <c r="C11" i="10"/>
  <c r="A11" i="10"/>
  <c r="H10" i="10"/>
  <c r="F10" i="10"/>
  <c r="D10" i="10"/>
  <c r="B10" i="10"/>
  <c r="I9" i="10"/>
  <c r="G9" i="10"/>
  <c r="E9" i="10"/>
  <c r="C9" i="10"/>
  <c r="A9" i="10"/>
  <c r="H8" i="10"/>
  <c r="F8" i="10"/>
  <c r="D8" i="10"/>
  <c r="B8" i="10"/>
  <c r="I7" i="10"/>
  <c r="G7" i="10"/>
  <c r="E7" i="10"/>
  <c r="C7" i="10"/>
  <c r="A7" i="10"/>
  <c r="H6" i="10"/>
  <c r="F6" i="10"/>
  <c r="D6" i="10"/>
  <c r="B6" i="10"/>
  <c r="C20" i="10"/>
  <c r="A20" i="10"/>
  <c r="H19" i="10"/>
  <c r="F19" i="10"/>
  <c r="D19" i="10"/>
  <c r="B19" i="10"/>
  <c r="I18" i="10"/>
  <c r="G18" i="10"/>
  <c r="E18" i="10"/>
  <c r="C18" i="10"/>
  <c r="A18" i="10"/>
  <c r="H17" i="10"/>
  <c r="F17" i="10"/>
  <c r="D17" i="10"/>
  <c r="B17" i="10"/>
  <c r="I16" i="10"/>
  <c r="G16" i="10"/>
  <c r="E16" i="10"/>
  <c r="C16" i="10"/>
  <c r="A16" i="10"/>
  <c r="H15" i="10"/>
  <c r="F15" i="10"/>
  <c r="D15" i="10"/>
  <c r="B15" i="10"/>
  <c r="I14" i="10"/>
  <c r="G14" i="10"/>
  <c r="E14" i="10"/>
  <c r="C14" i="10"/>
  <c r="A14" i="10"/>
  <c r="H13" i="10"/>
  <c r="F13" i="10"/>
  <c r="D13" i="10"/>
  <c r="B13" i="10"/>
  <c r="I12" i="10"/>
  <c r="G12" i="10"/>
  <c r="E12" i="10"/>
  <c r="C12" i="10"/>
  <c r="A12" i="10"/>
  <c r="H11" i="10"/>
  <c r="F11" i="10"/>
  <c r="D11" i="10"/>
  <c r="B11" i="10"/>
  <c r="I10" i="10"/>
  <c r="G10" i="10"/>
  <c r="E10" i="10"/>
  <c r="C10" i="10"/>
  <c r="A10" i="10"/>
  <c r="H9" i="10"/>
  <c r="F9" i="10"/>
  <c r="D9" i="10"/>
  <c r="B9" i="10"/>
  <c r="I8" i="10"/>
  <c r="G8" i="10"/>
  <c r="E8" i="10"/>
  <c r="C8" i="10"/>
  <c r="A8" i="10"/>
  <c r="H7" i="10"/>
  <c r="F7" i="10"/>
  <c r="D7" i="10"/>
  <c r="B7" i="10"/>
  <c r="I6" i="10"/>
  <c r="G6" i="10"/>
  <c r="E6" i="10"/>
  <c r="C6" i="10"/>
  <c r="A6" i="10"/>
  <c r="I5" i="10"/>
  <c r="G5" i="10"/>
  <c r="E5" i="10"/>
  <c r="C5" i="10"/>
  <c r="H5" i="10"/>
  <c r="F5" i="10"/>
  <c r="D5" i="10"/>
  <c r="B5" i="10"/>
  <c r="A5" i="10"/>
  <c r="M4" i="9" l="1"/>
  <c r="M5" i="9"/>
  <c r="M6" i="9"/>
  <c r="M7" i="9"/>
  <c r="M8" i="9"/>
  <c r="M9" i="9"/>
  <c r="M10" i="9"/>
  <c r="M11" i="9"/>
  <c r="M12" i="9"/>
  <c r="M13" i="9"/>
  <c r="M14" i="9"/>
  <c r="M15" i="9"/>
  <c r="M16" i="9"/>
  <c r="M17" i="9"/>
  <c r="M18" i="9"/>
  <c r="M19" i="9"/>
  <c r="M20" i="9"/>
  <c r="M21" i="9"/>
  <c r="M22" i="9"/>
  <c r="M23" i="9"/>
  <c r="M24" i="9"/>
  <c r="M25" i="9"/>
  <c r="M26" i="9"/>
  <c r="M27" i="9"/>
  <c r="M28" i="9"/>
  <c r="M29" i="9"/>
  <c r="M30" i="9"/>
  <c r="M31" i="9"/>
  <c r="M32" i="9"/>
  <c r="M33" i="9"/>
  <c r="M34" i="9"/>
  <c r="M35" i="9"/>
  <c r="M36" i="9"/>
  <c r="M37" i="9"/>
  <c r="M38" i="9"/>
  <c r="M39" i="9"/>
  <c r="M40" i="9"/>
  <c r="M41" i="9"/>
  <c r="M42" i="9"/>
  <c r="M43" i="9"/>
  <c r="M44" i="9"/>
  <c r="M45" i="9"/>
  <c r="M46" i="9"/>
  <c r="M47" i="9"/>
  <c r="M48" i="9"/>
  <c r="M49" i="9"/>
  <c r="M50" i="9"/>
  <c r="M51" i="9"/>
  <c r="M52" i="9"/>
  <c r="M53" i="9"/>
  <c r="M54" i="9"/>
  <c r="M55" i="9"/>
  <c r="M56" i="9"/>
  <c r="M57" i="9"/>
  <c r="M58" i="9"/>
  <c r="M59" i="9"/>
  <c r="M60" i="9"/>
  <c r="M61" i="9"/>
  <c r="M62" i="9"/>
  <c r="M63" i="9"/>
  <c r="M64" i="9"/>
  <c r="M65" i="9"/>
  <c r="M66" i="9"/>
  <c r="M67" i="9"/>
  <c r="M68" i="9"/>
  <c r="M69" i="9"/>
  <c r="M70" i="9"/>
  <c r="M71" i="9"/>
  <c r="M72" i="9"/>
  <c r="M73" i="9"/>
  <c r="M74" i="9"/>
  <c r="M75" i="9"/>
  <c r="M76" i="9"/>
  <c r="M77" i="9"/>
  <c r="M78" i="9"/>
  <c r="M79" i="9"/>
  <c r="M80" i="9"/>
  <c r="M81" i="9"/>
  <c r="M82" i="9"/>
  <c r="M83" i="9"/>
  <c r="M84" i="9"/>
  <c r="M85" i="9"/>
  <c r="M86" i="9"/>
  <c r="M87" i="9"/>
  <c r="M88" i="9"/>
  <c r="M89" i="9"/>
  <c r="M90" i="9"/>
  <c r="M91" i="9"/>
  <c r="M92" i="9"/>
  <c r="M93" i="9"/>
  <c r="M94" i="9"/>
  <c r="M95" i="9"/>
  <c r="M96" i="9"/>
  <c r="M97" i="9"/>
  <c r="M98" i="9"/>
  <c r="M99" i="9"/>
  <c r="M100" i="9"/>
  <c r="M101" i="9"/>
  <c r="M102" i="9"/>
  <c r="M103" i="9"/>
  <c r="M104" i="9"/>
  <c r="M105" i="9"/>
  <c r="M106" i="9"/>
  <c r="M107" i="9"/>
  <c r="M108" i="9"/>
  <c r="M109" i="9"/>
  <c r="M110" i="9"/>
  <c r="M111" i="9"/>
  <c r="M112" i="9"/>
  <c r="M113" i="9"/>
  <c r="M114" i="9"/>
  <c r="M115" i="9"/>
  <c r="M116" i="9"/>
  <c r="M117" i="9"/>
  <c r="M118" i="9"/>
  <c r="M119" i="9"/>
  <c r="M120" i="9"/>
  <c r="M121" i="9"/>
  <c r="M122" i="9"/>
  <c r="M123" i="9"/>
  <c r="M124" i="9"/>
  <c r="M125" i="9"/>
  <c r="M126" i="9"/>
  <c r="M127" i="9"/>
  <c r="M128" i="9"/>
  <c r="M129" i="9"/>
  <c r="M130" i="9"/>
  <c r="M131" i="9"/>
  <c r="M132" i="9"/>
  <c r="M133" i="9"/>
  <c r="M134" i="9"/>
  <c r="M135" i="9"/>
  <c r="M136" i="9"/>
  <c r="M137" i="9"/>
  <c r="M138" i="9"/>
  <c r="M139" i="9"/>
  <c r="M140" i="9"/>
  <c r="M141" i="9"/>
  <c r="M142" i="9"/>
  <c r="M143" i="9"/>
  <c r="M144" i="9"/>
  <c r="M145" i="9"/>
  <c r="M146" i="9"/>
  <c r="M147" i="9"/>
  <c r="M148" i="9"/>
  <c r="M149" i="9"/>
  <c r="M150" i="9"/>
  <c r="M151" i="9"/>
  <c r="M152" i="9"/>
  <c r="M153" i="9"/>
  <c r="M154" i="9"/>
  <c r="M155" i="9"/>
  <c r="M156" i="9"/>
  <c r="M157" i="9"/>
  <c r="M158" i="9"/>
  <c r="M159" i="9"/>
  <c r="M160" i="9"/>
  <c r="M161" i="9"/>
  <c r="M162" i="9"/>
  <c r="M163" i="9"/>
  <c r="M164" i="9"/>
  <c r="M165" i="9"/>
  <c r="M166" i="9"/>
  <c r="M167" i="9"/>
  <c r="M168" i="9"/>
  <c r="M169" i="9"/>
  <c r="M170" i="9"/>
  <c r="M171" i="9"/>
  <c r="M172" i="9"/>
  <c r="M173" i="9"/>
  <c r="M174" i="9"/>
  <c r="M175" i="9"/>
  <c r="M176" i="9"/>
  <c r="M177" i="9"/>
  <c r="M178" i="9"/>
  <c r="M179" i="9"/>
  <c r="M180" i="9"/>
  <c r="M181" i="9"/>
  <c r="M182" i="9"/>
  <c r="M183" i="9"/>
  <c r="M184" i="9"/>
  <c r="M185" i="9"/>
  <c r="M186" i="9"/>
  <c r="M187" i="9"/>
  <c r="M188" i="9"/>
  <c r="M189" i="9"/>
  <c r="M190" i="9"/>
  <c r="M191" i="9"/>
  <c r="M192" i="9"/>
  <c r="M193" i="9"/>
  <c r="M194" i="9"/>
  <c r="M195" i="9"/>
  <c r="M196" i="9"/>
  <c r="M197" i="9"/>
  <c r="M198" i="9"/>
  <c r="M199" i="9"/>
  <c r="M200" i="9"/>
  <c r="M201" i="9"/>
  <c r="M202" i="9"/>
  <c r="M203" i="9"/>
  <c r="M204" i="9"/>
  <c r="M205" i="9"/>
  <c r="M206" i="9"/>
  <c r="M207" i="9"/>
  <c r="M208" i="9"/>
  <c r="M209" i="9"/>
  <c r="M210" i="9"/>
  <c r="M211" i="9"/>
  <c r="M212" i="9"/>
  <c r="M213" i="9"/>
  <c r="M214" i="9"/>
  <c r="M215" i="9"/>
  <c r="M216" i="9"/>
  <c r="M217" i="9"/>
  <c r="M218" i="9"/>
  <c r="M219" i="9"/>
  <c r="M220" i="9"/>
  <c r="M221" i="9"/>
  <c r="M222" i="9"/>
  <c r="M223" i="9"/>
  <c r="M224" i="9"/>
  <c r="M225" i="9"/>
  <c r="M226" i="9"/>
  <c r="M227" i="9"/>
  <c r="M228" i="9"/>
  <c r="M229" i="9"/>
  <c r="M230" i="9"/>
  <c r="M231" i="9"/>
  <c r="M232" i="9"/>
  <c r="M233" i="9"/>
  <c r="M234" i="9"/>
  <c r="M235" i="9"/>
  <c r="M236" i="9"/>
  <c r="M237" i="9"/>
  <c r="M238" i="9"/>
  <c r="M239" i="9"/>
  <c r="M240" i="9"/>
  <c r="M241" i="9"/>
  <c r="M242" i="9"/>
  <c r="M243" i="9"/>
  <c r="M244" i="9"/>
  <c r="M245" i="9"/>
  <c r="M246" i="9"/>
  <c r="M247" i="9"/>
  <c r="M248" i="9"/>
  <c r="M249" i="9"/>
  <c r="M250" i="9"/>
  <c r="M251" i="9"/>
  <c r="M252" i="9"/>
  <c r="M253" i="9"/>
  <c r="M254" i="9"/>
  <c r="M255" i="9"/>
  <c r="M256" i="9"/>
  <c r="M257" i="9"/>
  <c r="M258" i="9"/>
  <c r="M259" i="9"/>
  <c r="M260" i="9"/>
  <c r="M261" i="9"/>
  <c r="M262" i="9"/>
  <c r="M263" i="9"/>
  <c r="M264" i="9"/>
  <c r="M265" i="9"/>
  <c r="M266" i="9"/>
  <c r="M267" i="9"/>
  <c r="M268" i="9"/>
  <c r="M269" i="9"/>
  <c r="M270" i="9"/>
  <c r="M271" i="9"/>
  <c r="M272" i="9"/>
  <c r="M273" i="9"/>
  <c r="M274" i="9"/>
  <c r="M275" i="9"/>
  <c r="M276" i="9"/>
  <c r="M277" i="9"/>
  <c r="M278" i="9"/>
  <c r="M279" i="9"/>
  <c r="M280" i="9"/>
  <c r="M281" i="9"/>
  <c r="M282" i="9"/>
  <c r="M283" i="9"/>
  <c r="M284" i="9"/>
  <c r="M285" i="9"/>
  <c r="M286" i="9"/>
  <c r="M287" i="9"/>
  <c r="M288" i="9"/>
  <c r="M289" i="9"/>
  <c r="M290" i="9"/>
  <c r="M291" i="9"/>
  <c r="M292" i="9"/>
  <c r="M293" i="9"/>
  <c r="M3" i="9"/>
  <c r="M3" i="8"/>
  <c r="L3" i="8"/>
  <c r="L4" i="9"/>
  <c r="L5" i="9"/>
  <c r="L6" i="9"/>
  <c r="L7" i="9"/>
  <c r="L8" i="9"/>
  <c r="L9" i="9"/>
  <c r="L10" i="9"/>
  <c r="L11" i="9"/>
  <c r="L12" i="9"/>
  <c r="L13" i="9"/>
  <c r="L14" i="9"/>
  <c r="L15" i="9"/>
  <c r="L16" i="9"/>
  <c r="L17" i="9"/>
  <c r="L18" i="9"/>
  <c r="L19" i="9"/>
  <c r="L20" i="9"/>
  <c r="L21" i="9"/>
  <c r="L22" i="9"/>
  <c r="L23" i="9"/>
  <c r="L24" i="9"/>
  <c r="L25" i="9"/>
  <c r="L26" i="9"/>
  <c r="L27" i="9"/>
  <c r="L28" i="9"/>
  <c r="L29" i="9"/>
  <c r="L30" i="9"/>
  <c r="L31" i="9"/>
  <c r="L32" i="9"/>
  <c r="L33" i="9"/>
  <c r="L34" i="9"/>
  <c r="L35" i="9"/>
  <c r="L36" i="9"/>
  <c r="L37" i="9"/>
  <c r="L38" i="9"/>
  <c r="L39" i="9"/>
  <c r="L40" i="9"/>
  <c r="L41" i="9"/>
  <c r="L42" i="9"/>
  <c r="L43" i="9"/>
  <c r="L44" i="9"/>
  <c r="L45" i="9"/>
  <c r="L46" i="9"/>
  <c r="L47" i="9"/>
  <c r="L48" i="9"/>
  <c r="L49" i="9"/>
  <c r="L50" i="9"/>
  <c r="L51" i="9"/>
  <c r="L52" i="9"/>
  <c r="L53" i="9"/>
  <c r="L54" i="9"/>
  <c r="L55" i="9"/>
  <c r="L56" i="9"/>
  <c r="L57" i="9"/>
  <c r="L58" i="9"/>
  <c r="L59" i="9"/>
  <c r="L60" i="9"/>
  <c r="L61" i="9"/>
  <c r="L62" i="9"/>
  <c r="L63" i="9"/>
  <c r="L64" i="9"/>
  <c r="L65" i="9"/>
  <c r="L66" i="9"/>
  <c r="L67" i="9"/>
  <c r="L68" i="9"/>
  <c r="L69" i="9"/>
  <c r="L70" i="9"/>
  <c r="L71" i="9"/>
  <c r="L72" i="9"/>
  <c r="L73" i="9"/>
  <c r="L74" i="9"/>
  <c r="L75" i="9"/>
  <c r="L76" i="9"/>
  <c r="L77" i="9"/>
  <c r="L78" i="9"/>
  <c r="L79" i="9"/>
  <c r="L80" i="9"/>
  <c r="L81" i="9"/>
  <c r="L82" i="9"/>
  <c r="L83" i="9"/>
  <c r="L84" i="9"/>
  <c r="L85" i="9"/>
  <c r="L86" i="9"/>
  <c r="L87" i="9"/>
  <c r="L88" i="9"/>
  <c r="L89" i="9"/>
  <c r="L90" i="9"/>
  <c r="L91" i="9"/>
  <c r="L92" i="9"/>
  <c r="L93" i="9"/>
  <c r="L94" i="9"/>
  <c r="L95" i="9"/>
  <c r="L96" i="9"/>
  <c r="L97" i="9"/>
  <c r="L98" i="9"/>
  <c r="L99" i="9"/>
  <c r="L100" i="9"/>
  <c r="L101" i="9"/>
  <c r="L102" i="9"/>
  <c r="L103" i="9"/>
  <c r="L104" i="9"/>
  <c r="L105" i="9"/>
  <c r="L106" i="9"/>
  <c r="L107" i="9"/>
  <c r="L108" i="9"/>
  <c r="L109" i="9"/>
  <c r="L110" i="9"/>
  <c r="L111" i="9"/>
  <c r="L112" i="9"/>
  <c r="L113" i="9"/>
  <c r="L114" i="9"/>
  <c r="L115" i="9"/>
  <c r="L116" i="9"/>
  <c r="L117" i="9"/>
  <c r="L118" i="9"/>
  <c r="L119" i="9"/>
  <c r="L120" i="9"/>
  <c r="L121" i="9"/>
  <c r="L122" i="9"/>
  <c r="L123" i="9"/>
  <c r="L124" i="9"/>
  <c r="L125" i="9"/>
  <c r="L126" i="9"/>
  <c r="L127" i="9"/>
  <c r="L128" i="9"/>
  <c r="L129" i="9"/>
  <c r="L130" i="9"/>
  <c r="L131" i="9"/>
  <c r="L132" i="9"/>
  <c r="L133" i="9"/>
  <c r="L134" i="9"/>
  <c r="L135" i="9"/>
  <c r="L136" i="9"/>
  <c r="L137" i="9"/>
  <c r="L138" i="9"/>
  <c r="L139" i="9"/>
  <c r="L140" i="9"/>
  <c r="L141" i="9"/>
  <c r="L142" i="9"/>
  <c r="L143" i="9"/>
  <c r="L144" i="9"/>
  <c r="L145" i="9"/>
  <c r="L146" i="9"/>
  <c r="L147" i="9"/>
  <c r="L148" i="9"/>
  <c r="L149" i="9"/>
  <c r="L150" i="9"/>
  <c r="L151" i="9"/>
  <c r="L152" i="9"/>
  <c r="L153" i="9"/>
  <c r="L154" i="9"/>
  <c r="L155" i="9"/>
  <c r="L156" i="9"/>
  <c r="L157" i="9"/>
  <c r="L158" i="9"/>
  <c r="L159" i="9"/>
  <c r="L160" i="9"/>
  <c r="L161" i="9"/>
  <c r="L162" i="9"/>
  <c r="L163" i="9"/>
  <c r="L164" i="9"/>
  <c r="L165" i="9"/>
  <c r="L166" i="9"/>
  <c r="L167" i="9"/>
  <c r="L168" i="9"/>
  <c r="L169" i="9"/>
  <c r="L170" i="9"/>
  <c r="L171" i="9"/>
  <c r="L172" i="9"/>
  <c r="L173" i="9"/>
  <c r="L174" i="9"/>
  <c r="L175" i="9"/>
  <c r="L176" i="9"/>
  <c r="L177" i="9"/>
  <c r="L178" i="9"/>
  <c r="L179" i="9"/>
  <c r="L180" i="9"/>
  <c r="L181" i="9"/>
  <c r="L182" i="9"/>
  <c r="L183" i="9"/>
  <c r="L184" i="9"/>
  <c r="L185" i="9"/>
  <c r="L186" i="9"/>
  <c r="L187" i="9"/>
  <c r="L188" i="9"/>
  <c r="L189" i="9"/>
  <c r="L190" i="9"/>
  <c r="L191" i="9"/>
  <c r="L192" i="9"/>
  <c r="L193" i="9"/>
  <c r="L194" i="9"/>
  <c r="L195" i="9"/>
  <c r="L196" i="9"/>
  <c r="L197" i="9"/>
  <c r="L198" i="9"/>
  <c r="L199" i="9"/>
  <c r="L200" i="9"/>
  <c r="L201" i="9"/>
  <c r="L202" i="9"/>
  <c r="L203" i="9"/>
  <c r="L204" i="9"/>
  <c r="L205" i="9"/>
  <c r="L206" i="9"/>
  <c r="L207" i="9"/>
  <c r="L208" i="9"/>
  <c r="L209" i="9"/>
  <c r="L210" i="9"/>
  <c r="L211" i="9"/>
  <c r="L212" i="9"/>
  <c r="L213" i="9"/>
  <c r="L214" i="9"/>
  <c r="L215" i="9"/>
  <c r="L216" i="9"/>
  <c r="L217" i="9"/>
  <c r="L218" i="9"/>
  <c r="L219" i="9"/>
  <c r="L220" i="9"/>
  <c r="L221" i="9"/>
  <c r="L222" i="9"/>
  <c r="L223" i="9"/>
  <c r="L224" i="9"/>
  <c r="L225" i="9"/>
  <c r="L226" i="9"/>
  <c r="L227" i="9"/>
  <c r="L228" i="9"/>
  <c r="L229" i="9"/>
  <c r="L230" i="9"/>
  <c r="L231" i="9"/>
  <c r="L232" i="9"/>
  <c r="L233" i="9"/>
  <c r="L234" i="9"/>
  <c r="L235" i="9"/>
  <c r="L236" i="9"/>
  <c r="L237" i="9"/>
  <c r="L238" i="9"/>
  <c r="L239" i="9"/>
  <c r="L240" i="9"/>
  <c r="L241" i="9"/>
  <c r="L242" i="9"/>
  <c r="L243" i="9"/>
  <c r="L244" i="9"/>
  <c r="L245" i="9"/>
  <c r="L246" i="9"/>
  <c r="L247" i="9"/>
  <c r="L248" i="9"/>
  <c r="L249" i="9"/>
  <c r="L250" i="9"/>
  <c r="L251" i="9"/>
  <c r="L252" i="9"/>
  <c r="L253" i="9"/>
  <c r="L254" i="9"/>
  <c r="L255" i="9"/>
  <c r="L256" i="9"/>
  <c r="L257" i="9"/>
  <c r="L258" i="9"/>
  <c r="L259" i="9"/>
  <c r="L260" i="9"/>
  <c r="L261" i="9"/>
  <c r="L262" i="9"/>
  <c r="L263" i="9"/>
  <c r="L264" i="9"/>
  <c r="L265" i="9"/>
  <c r="L266" i="9"/>
  <c r="L267" i="9"/>
  <c r="L268" i="9"/>
  <c r="L269" i="9"/>
  <c r="L270" i="9"/>
  <c r="L271" i="9"/>
  <c r="L272" i="9"/>
  <c r="L273" i="9"/>
  <c r="L274" i="9"/>
  <c r="L275" i="9"/>
  <c r="L276" i="9"/>
  <c r="L277" i="9"/>
  <c r="L278" i="9"/>
  <c r="L279" i="9"/>
  <c r="L280" i="9"/>
  <c r="L281" i="9"/>
  <c r="L282" i="9"/>
  <c r="L283" i="9"/>
  <c r="L284" i="9"/>
  <c r="L285" i="9"/>
  <c r="L286" i="9"/>
  <c r="L287" i="9"/>
  <c r="L288" i="9"/>
  <c r="L289" i="9"/>
  <c r="L290" i="9"/>
  <c r="L291" i="9"/>
  <c r="L292" i="9"/>
  <c r="L293" i="9"/>
  <c r="L3" i="9"/>
  <c r="M4" i="8"/>
  <c r="M5" i="8"/>
  <c r="M6" i="8"/>
  <c r="M7" i="8"/>
  <c r="M8" i="8"/>
  <c r="M9" i="8"/>
  <c r="M10" i="8"/>
  <c r="M11" i="8"/>
  <c r="M12" i="8"/>
  <c r="M13" i="8"/>
  <c r="M14" i="8"/>
  <c r="M15" i="8"/>
  <c r="M16" i="8"/>
  <c r="M17" i="8"/>
  <c r="M18" i="8"/>
  <c r="M19" i="8"/>
  <c r="M20" i="8"/>
  <c r="M21" i="8"/>
  <c r="M22" i="8"/>
  <c r="M23" i="8"/>
  <c r="M24" i="8"/>
  <c r="M25" i="8"/>
  <c r="M26" i="8"/>
  <c r="M27" i="8"/>
  <c r="M28" i="8"/>
  <c r="M29" i="8"/>
  <c r="M30" i="8"/>
  <c r="M31" i="8"/>
  <c r="M32" i="8"/>
  <c r="M33" i="8"/>
  <c r="M34" i="8"/>
  <c r="M35" i="8"/>
  <c r="M36" i="8"/>
  <c r="M37" i="8"/>
  <c r="M38" i="8"/>
  <c r="M39" i="8"/>
  <c r="M40" i="8"/>
  <c r="M41" i="8"/>
  <c r="M42" i="8"/>
  <c r="M43" i="8"/>
  <c r="M44" i="8"/>
  <c r="M45" i="8"/>
  <c r="M46" i="8"/>
  <c r="M47" i="8"/>
  <c r="M48" i="8"/>
  <c r="M49" i="8"/>
  <c r="M50" i="8"/>
  <c r="M51" i="8"/>
  <c r="M52" i="8"/>
  <c r="M53" i="8"/>
  <c r="M54" i="8"/>
  <c r="M55" i="8"/>
  <c r="M56" i="8"/>
  <c r="M57" i="8"/>
  <c r="M58" i="8"/>
  <c r="M59" i="8"/>
  <c r="M60" i="8"/>
  <c r="M61" i="8"/>
  <c r="M62" i="8"/>
  <c r="M63" i="8"/>
  <c r="M64" i="8"/>
  <c r="M65" i="8"/>
  <c r="M66" i="8"/>
  <c r="M67" i="8"/>
  <c r="M68" i="8"/>
  <c r="M69" i="8"/>
  <c r="M70" i="8"/>
  <c r="M71" i="8"/>
  <c r="M72" i="8"/>
  <c r="M73" i="8"/>
  <c r="M74" i="8"/>
  <c r="M75" i="8"/>
  <c r="M76" i="8"/>
  <c r="M77" i="8"/>
  <c r="M78" i="8"/>
  <c r="M79" i="8"/>
  <c r="M80" i="8"/>
  <c r="M81" i="8"/>
  <c r="M82" i="8"/>
  <c r="M83" i="8"/>
  <c r="M84" i="8"/>
  <c r="M85" i="8"/>
  <c r="M86" i="8"/>
  <c r="M87" i="8"/>
  <c r="M88" i="8"/>
  <c r="M89" i="8"/>
  <c r="M90" i="8"/>
  <c r="M91" i="8"/>
  <c r="M92" i="8"/>
  <c r="M93" i="8"/>
  <c r="M94" i="8"/>
  <c r="M95" i="8"/>
  <c r="M96" i="8"/>
  <c r="M97" i="8"/>
  <c r="M98" i="8"/>
  <c r="M99" i="8"/>
  <c r="M100" i="8"/>
  <c r="M101" i="8"/>
  <c r="M102" i="8"/>
  <c r="M103" i="8"/>
  <c r="M104" i="8"/>
  <c r="M105" i="8"/>
  <c r="M106" i="8"/>
  <c r="M107" i="8"/>
  <c r="M108" i="8"/>
  <c r="M109" i="8"/>
  <c r="M110" i="8"/>
  <c r="M111" i="8"/>
  <c r="M112" i="8"/>
  <c r="M113" i="8"/>
  <c r="M114" i="8"/>
  <c r="M115" i="8"/>
  <c r="M116" i="8"/>
  <c r="M117" i="8"/>
  <c r="M118" i="8"/>
  <c r="M119" i="8"/>
  <c r="M120" i="8"/>
  <c r="M121" i="8"/>
  <c r="M122" i="8"/>
  <c r="M123" i="8"/>
  <c r="M124" i="8"/>
  <c r="M125" i="8"/>
  <c r="M126" i="8"/>
  <c r="M127" i="8"/>
  <c r="M128" i="8"/>
  <c r="M129" i="8"/>
  <c r="M130" i="8"/>
  <c r="M131" i="8"/>
  <c r="M132" i="8"/>
  <c r="M133" i="8"/>
  <c r="M134" i="8"/>
  <c r="M135" i="8"/>
  <c r="M136" i="8"/>
  <c r="M137" i="8"/>
  <c r="M138" i="8"/>
  <c r="M139" i="8"/>
  <c r="M140" i="8"/>
  <c r="M141" i="8"/>
  <c r="M142" i="8"/>
  <c r="M143" i="8"/>
  <c r="M144" i="8"/>
  <c r="M145" i="8"/>
  <c r="M146" i="8"/>
  <c r="M147" i="8"/>
  <c r="M148" i="8"/>
  <c r="M149" i="8"/>
  <c r="M150" i="8"/>
  <c r="M151" i="8"/>
  <c r="M152" i="8"/>
  <c r="M153" i="8"/>
  <c r="M154" i="8"/>
  <c r="M155" i="8"/>
  <c r="M156" i="8"/>
  <c r="M157" i="8"/>
  <c r="M158" i="8"/>
  <c r="M159" i="8"/>
  <c r="M160" i="8"/>
  <c r="M161" i="8"/>
  <c r="M162" i="8"/>
  <c r="M163" i="8"/>
  <c r="M164" i="8"/>
  <c r="M165" i="8"/>
  <c r="M166" i="8"/>
  <c r="M167" i="8"/>
  <c r="M168" i="8"/>
  <c r="M169" i="8"/>
  <c r="M170" i="8"/>
  <c r="M171" i="8"/>
  <c r="M172" i="8"/>
  <c r="M173" i="8"/>
  <c r="M174" i="8"/>
  <c r="M175" i="8"/>
  <c r="M176" i="8"/>
  <c r="M177" i="8"/>
  <c r="M178" i="8"/>
  <c r="M179" i="8"/>
  <c r="M180" i="8"/>
  <c r="M181" i="8"/>
  <c r="M182" i="8"/>
  <c r="M183" i="8"/>
  <c r="M184" i="8"/>
  <c r="M185" i="8"/>
  <c r="M186" i="8"/>
  <c r="M187" i="8"/>
  <c r="M188" i="8"/>
  <c r="M189" i="8"/>
  <c r="M190" i="8"/>
  <c r="M191" i="8"/>
  <c r="M192" i="8"/>
  <c r="M193" i="8"/>
  <c r="M194" i="8"/>
  <c r="M195" i="8"/>
  <c r="M196" i="8"/>
  <c r="M197" i="8"/>
  <c r="M198" i="8"/>
  <c r="M199" i="8"/>
  <c r="M200" i="8"/>
  <c r="M201" i="8"/>
  <c r="M202" i="8"/>
  <c r="M203" i="8"/>
  <c r="M204" i="8"/>
  <c r="M205" i="8"/>
  <c r="M206" i="8"/>
  <c r="M207" i="8"/>
  <c r="M208" i="8"/>
  <c r="M209" i="8"/>
  <c r="M210" i="8"/>
  <c r="M211" i="8"/>
  <c r="M212" i="8"/>
  <c r="M213" i="8"/>
  <c r="M214" i="8"/>
  <c r="M215" i="8"/>
  <c r="M216" i="8"/>
  <c r="M217" i="8"/>
  <c r="M218" i="8"/>
  <c r="M219" i="8"/>
  <c r="M220" i="8"/>
  <c r="M221" i="8"/>
  <c r="M222" i="8"/>
  <c r="M223" i="8"/>
  <c r="M224" i="8"/>
  <c r="M225" i="8"/>
  <c r="M226" i="8"/>
  <c r="M227" i="8"/>
  <c r="M228" i="8"/>
  <c r="M229" i="8"/>
  <c r="M230" i="8"/>
  <c r="M231" i="8"/>
  <c r="M232" i="8"/>
  <c r="M233" i="8"/>
  <c r="M234" i="8"/>
  <c r="M235" i="8"/>
  <c r="M236" i="8"/>
  <c r="M237" i="8"/>
  <c r="M238" i="8"/>
  <c r="M239" i="8"/>
  <c r="M240" i="8"/>
  <c r="M241" i="8"/>
  <c r="M242" i="8"/>
  <c r="M243" i="8"/>
  <c r="M244" i="8"/>
  <c r="M245" i="8"/>
  <c r="M246" i="8"/>
  <c r="M247" i="8"/>
  <c r="M248" i="8"/>
  <c r="M249" i="8"/>
  <c r="M250" i="8"/>
  <c r="M251" i="8"/>
  <c r="M252" i="8"/>
  <c r="M253" i="8"/>
  <c r="M254" i="8"/>
  <c r="M255" i="8"/>
  <c r="M256" i="8"/>
  <c r="M257" i="8"/>
  <c r="M258" i="8"/>
  <c r="M259" i="8"/>
  <c r="M260" i="8"/>
  <c r="M261" i="8"/>
  <c r="M262" i="8"/>
  <c r="M263" i="8"/>
  <c r="M264" i="8"/>
  <c r="M265" i="8"/>
  <c r="M266" i="8"/>
  <c r="M267" i="8"/>
  <c r="M268" i="8"/>
  <c r="M269" i="8"/>
  <c r="M270" i="8"/>
  <c r="M271" i="8"/>
  <c r="M272" i="8"/>
  <c r="M273" i="8"/>
  <c r="M274" i="8"/>
  <c r="M275" i="8"/>
  <c r="M276" i="8"/>
  <c r="M277" i="8"/>
  <c r="M278" i="8"/>
  <c r="M279" i="8"/>
  <c r="M280" i="8"/>
  <c r="M281" i="8"/>
  <c r="M282" i="8"/>
  <c r="M283" i="8"/>
  <c r="M284" i="8"/>
  <c r="M285" i="8"/>
  <c r="M286" i="8"/>
  <c r="M287" i="8"/>
  <c r="M288" i="8"/>
  <c r="M289" i="8"/>
  <c r="M290" i="8"/>
  <c r="M291" i="8"/>
  <c r="M292" i="8"/>
  <c r="M293" i="8"/>
  <c r="L4" i="8"/>
  <c r="L5" i="8"/>
  <c r="L6" i="8"/>
  <c r="L7" i="8"/>
  <c r="L8" i="8"/>
  <c r="L9" i="8"/>
  <c r="L10" i="8"/>
  <c r="L11" i="8"/>
  <c r="L12" i="8"/>
  <c r="L13" i="8"/>
  <c r="L14" i="8"/>
  <c r="L15" i="8"/>
  <c r="L16" i="8"/>
  <c r="L17" i="8"/>
  <c r="L18" i="8"/>
  <c r="L19" i="8"/>
  <c r="L20" i="8"/>
  <c r="L21" i="8"/>
  <c r="L22" i="8"/>
  <c r="L23" i="8"/>
  <c r="L24" i="8"/>
  <c r="L25" i="8"/>
  <c r="L26" i="8"/>
  <c r="L27" i="8"/>
  <c r="L28" i="8"/>
  <c r="L29" i="8"/>
  <c r="L30" i="8"/>
  <c r="L31" i="8"/>
  <c r="L32" i="8"/>
  <c r="L33" i="8"/>
  <c r="L34" i="8"/>
  <c r="L35" i="8"/>
  <c r="L36" i="8"/>
  <c r="L37" i="8"/>
  <c r="L38" i="8"/>
  <c r="L39" i="8"/>
  <c r="L40" i="8"/>
  <c r="L41" i="8"/>
  <c r="L42" i="8"/>
  <c r="L43" i="8"/>
  <c r="L44" i="8"/>
  <c r="L45" i="8"/>
  <c r="L46" i="8"/>
  <c r="L47" i="8"/>
  <c r="L48" i="8"/>
  <c r="L49" i="8"/>
  <c r="L50" i="8"/>
  <c r="L51" i="8"/>
  <c r="L52" i="8"/>
  <c r="L53" i="8"/>
  <c r="L54" i="8"/>
  <c r="L55" i="8"/>
  <c r="L56" i="8"/>
  <c r="L57" i="8"/>
  <c r="L58" i="8"/>
  <c r="L59" i="8"/>
  <c r="L60" i="8"/>
  <c r="L61" i="8"/>
  <c r="L62" i="8"/>
  <c r="L63" i="8"/>
  <c r="L64" i="8"/>
  <c r="L65" i="8"/>
  <c r="L66" i="8"/>
  <c r="L67" i="8"/>
  <c r="L68" i="8"/>
  <c r="L69" i="8"/>
  <c r="L70" i="8"/>
  <c r="L71" i="8"/>
  <c r="L72" i="8"/>
  <c r="L73" i="8"/>
  <c r="L74" i="8"/>
  <c r="L75" i="8"/>
  <c r="L76" i="8"/>
  <c r="L77" i="8"/>
  <c r="L78" i="8"/>
  <c r="L79" i="8"/>
  <c r="L80" i="8"/>
  <c r="L81" i="8"/>
  <c r="L82" i="8"/>
  <c r="L83" i="8"/>
  <c r="L84" i="8"/>
  <c r="L85" i="8"/>
  <c r="L86" i="8"/>
  <c r="L87" i="8"/>
  <c r="L88" i="8"/>
  <c r="L89" i="8"/>
  <c r="L90" i="8"/>
  <c r="L91" i="8"/>
  <c r="L92" i="8"/>
  <c r="L93" i="8"/>
  <c r="L94" i="8"/>
  <c r="L95" i="8"/>
  <c r="L96" i="8"/>
  <c r="L97" i="8"/>
  <c r="L98" i="8"/>
  <c r="L99" i="8"/>
  <c r="L100" i="8"/>
  <c r="L101" i="8"/>
  <c r="L102" i="8"/>
  <c r="L103" i="8"/>
  <c r="L104" i="8"/>
  <c r="L105" i="8"/>
  <c r="L106" i="8"/>
  <c r="L107" i="8"/>
  <c r="L108" i="8"/>
  <c r="L109" i="8"/>
  <c r="L110" i="8"/>
  <c r="L111" i="8"/>
  <c r="L112" i="8"/>
  <c r="L113" i="8"/>
  <c r="L114" i="8"/>
  <c r="L115" i="8"/>
  <c r="L116" i="8"/>
  <c r="L117" i="8"/>
  <c r="L118" i="8"/>
  <c r="L119" i="8"/>
  <c r="L120" i="8"/>
  <c r="L121" i="8"/>
  <c r="L122" i="8"/>
  <c r="L123" i="8"/>
  <c r="L124" i="8"/>
  <c r="L125" i="8"/>
  <c r="L126" i="8"/>
  <c r="L127" i="8"/>
  <c r="L128" i="8"/>
  <c r="L129" i="8"/>
  <c r="L130" i="8"/>
  <c r="L131" i="8"/>
  <c r="L132" i="8"/>
  <c r="L133" i="8"/>
  <c r="L134" i="8"/>
  <c r="L135" i="8"/>
  <c r="L136" i="8"/>
  <c r="L137" i="8"/>
  <c r="L138" i="8"/>
  <c r="L139" i="8"/>
  <c r="L140" i="8"/>
  <c r="L141" i="8"/>
  <c r="L142" i="8"/>
  <c r="L143" i="8"/>
  <c r="L144" i="8"/>
  <c r="L145" i="8"/>
  <c r="L146" i="8"/>
  <c r="L147" i="8"/>
  <c r="L148" i="8"/>
  <c r="L149" i="8"/>
  <c r="L150" i="8"/>
  <c r="L151" i="8"/>
  <c r="L152" i="8"/>
  <c r="L153" i="8"/>
  <c r="L154" i="8"/>
  <c r="L155" i="8"/>
  <c r="L156" i="8"/>
  <c r="L157" i="8"/>
  <c r="L158" i="8"/>
  <c r="L159" i="8"/>
  <c r="L160" i="8"/>
  <c r="L161" i="8"/>
  <c r="L162" i="8"/>
  <c r="L163" i="8"/>
  <c r="L164" i="8"/>
  <c r="L165" i="8"/>
  <c r="L166" i="8"/>
  <c r="L167" i="8"/>
  <c r="L168" i="8"/>
  <c r="L169" i="8"/>
  <c r="L170" i="8"/>
  <c r="L171" i="8"/>
  <c r="L172" i="8"/>
  <c r="L173" i="8"/>
  <c r="L174" i="8"/>
  <c r="L175" i="8"/>
  <c r="L176" i="8"/>
  <c r="L177" i="8"/>
  <c r="L178" i="8"/>
  <c r="L179" i="8"/>
  <c r="L180" i="8"/>
  <c r="L181" i="8"/>
  <c r="L182" i="8"/>
  <c r="L183" i="8"/>
  <c r="L184" i="8"/>
  <c r="L185" i="8"/>
  <c r="L186" i="8"/>
  <c r="L187" i="8"/>
  <c r="L188" i="8"/>
  <c r="L189" i="8"/>
  <c r="L190" i="8"/>
  <c r="L191" i="8"/>
  <c r="L192" i="8"/>
  <c r="L193" i="8"/>
  <c r="L194" i="8"/>
  <c r="L195" i="8"/>
  <c r="L196" i="8"/>
  <c r="L197" i="8"/>
  <c r="L198" i="8"/>
  <c r="L199" i="8"/>
  <c r="L200" i="8"/>
  <c r="L201" i="8"/>
  <c r="L202" i="8"/>
  <c r="L203" i="8"/>
  <c r="L204" i="8"/>
  <c r="L205" i="8"/>
  <c r="L206" i="8"/>
  <c r="L207" i="8"/>
  <c r="L208" i="8"/>
  <c r="L209" i="8"/>
  <c r="L210" i="8"/>
  <c r="L211" i="8"/>
  <c r="L212" i="8"/>
  <c r="L213" i="8"/>
  <c r="L214" i="8"/>
  <c r="L215" i="8"/>
  <c r="L216" i="8"/>
  <c r="L217" i="8"/>
  <c r="L218" i="8"/>
  <c r="L219" i="8"/>
  <c r="L220" i="8"/>
  <c r="L221" i="8"/>
  <c r="L222" i="8"/>
  <c r="L223" i="8"/>
  <c r="L224" i="8"/>
  <c r="L225" i="8"/>
  <c r="L226" i="8"/>
  <c r="L227" i="8"/>
  <c r="L228" i="8"/>
  <c r="L229" i="8"/>
  <c r="L230" i="8"/>
  <c r="L231" i="8"/>
  <c r="L232" i="8"/>
  <c r="L233" i="8"/>
  <c r="L234" i="8"/>
  <c r="L235" i="8"/>
  <c r="L236" i="8"/>
  <c r="L237" i="8"/>
  <c r="L238" i="8"/>
  <c r="L239" i="8"/>
  <c r="L240" i="8"/>
  <c r="L241" i="8"/>
  <c r="L242" i="8"/>
  <c r="L243" i="8"/>
  <c r="L244" i="8"/>
  <c r="L245" i="8"/>
  <c r="L246" i="8"/>
  <c r="L247" i="8"/>
  <c r="L248" i="8"/>
  <c r="L249" i="8"/>
  <c r="L250" i="8"/>
  <c r="L251" i="8"/>
  <c r="L252" i="8"/>
  <c r="L253" i="8"/>
  <c r="L254" i="8"/>
  <c r="L255" i="8"/>
  <c r="L256" i="8"/>
  <c r="L257" i="8"/>
  <c r="L258" i="8"/>
  <c r="L259" i="8"/>
  <c r="L260" i="8"/>
  <c r="L261" i="8"/>
  <c r="L262" i="8"/>
  <c r="L263" i="8"/>
  <c r="L264" i="8"/>
  <c r="L265" i="8"/>
  <c r="L266" i="8"/>
  <c r="L267" i="8"/>
  <c r="L268" i="8"/>
  <c r="L269" i="8"/>
  <c r="L270" i="8"/>
  <c r="L271" i="8"/>
  <c r="L272" i="8"/>
  <c r="L273" i="8"/>
  <c r="L274" i="8"/>
  <c r="L275" i="8"/>
  <c r="L276" i="8"/>
  <c r="L277" i="8"/>
  <c r="L278" i="8"/>
  <c r="L279" i="8"/>
  <c r="L280" i="8"/>
  <c r="L281" i="8"/>
  <c r="L282" i="8"/>
  <c r="L283" i="8"/>
  <c r="L284" i="8"/>
  <c r="L285" i="8"/>
  <c r="L286" i="8"/>
  <c r="L287" i="8"/>
  <c r="L288" i="8"/>
  <c r="L289" i="8"/>
  <c r="L290" i="8"/>
  <c r="L291" i="8"/>
  <c r="L292" i="8"/>
  <c r="L293" i="8"/>
  <c r="I293" i="9"/>
  <c r="I292" i="9"/>
  <c r="F293" i="9" s="1"/>
  <c r="F292" i="9"/>
  <c r="I291" i="9"/>
  <c r="F291" i="9"/>
  <c r="I290" i="9"/>
  <c r="I289" i="9"/>
  <c r="F290" i="9" s="1"/>
  <c r="I288" i="9"/>
  <c r="F289" i="9" s="1"/>
  <c r="F288" i="9"/>
  <c r="I287" i="9"/>
  <c r="I286" i="9"/>
  <c r="F287" i="9" s="1"/>
  <c r="F286" i="9"/>
  <c r="I285" i="9"/>
  <c r="F285" i="9"/>
  <c r="I284" i="9"/>
  <c r="I283" i="9"/>
  <c r="F284" i="9" s="1"/>
  <c r="I282" i="9"/>
  <c r="F283" i="9" s="1"/>
  <c r="F282" i="9"/>
  <c r="I281" i="9"/>
  <c r="I280" i="9"/>
  <c r="F281" i="9" s="1"/>
  <c r="F280" i="9"/>
  <c r="I279" i="9"/>
  <c r="F279" i="9"/>
  <c r="I278" i="9"/>
  <c r="I277" i="9"/>
  <c r="F278" i="9" s="1"/>
  <c r="I276" i="9"/>
  <c r="F277" i="9" s="1"/>
  <c r="F276" i="9"/>
  <c r="I275" i="9"/>
  <c r="I274" i="9"/>
  <c r="F275" i="9" s="1"/>
  <c r="F274" i="9"/>
  <c r="I273" i="9"/>
  <c r="F273" i="9"/>
  <c r="I272" i="9"/>
  <c r="I271" i="9"/>
  <c r="F272" i="9" s="1"/>
  <c r="I270" i="9"/>
  <c r="F271" i="9" s="1"/>
  <c r="F270" i="9"/>
  <c r="I269" i="9"/>
  <c r="I268" i="9"/>
  <c r="F269" i="9" s="1"/>
  <c r="F268" i="9"/>
  <c r="I267" i="9"/>
  <c r="F267" i="9"/>
  <c r="I266" i="9"/>
  <c r="I265" i="9"/>
  <c r="F266" i="9" s="1"/>
  <c r="I264" i="9"/>
  <c r="F265" i="9" s="1"/>
  <c r="F264" i="9"/>
  <c r="I263" i="9"/>
  <c r="I262" i="9"/>
  <c r="F263" i="9" s="1"/>
  <c r="F262" i="9"/>
  <c r="I261" i="9"/>
  <c r="F261" i="9"/>
  <c r="I260" i="9"/>
  <c r="I259" i="9"/>
  <c r="F260" i="9" s="1"/>
  <c r="I258" i="9"/>
  <c r="F259" i="9" s="1"/>
  <c r="F258" i="9"/>
  <c r="I257" i="9"/>
  <c r="I256" i="9"/>
  <c r="F257" i="9" s="1"/>
  <c r="F256" i="9"/>
  <c r="I255" i="9"/>
  <c r="F255" i="9"/>
  <c r="I254" i="9"/>
  <c r="I253" i="9"/>
  <c r="F254" i="9" s="1"/>
  <c r="I252" i="9"/>
  <c r="F253" i="9" s="1"/>
  <c r="F252" i="9"/>
  <c r="I251" i="9"/>
  <c r="I250" i="9"/>
  <c r="F251" i="9" s="1"/>
  <c r="F250" i="9"/>
  <c r="I249" i="9"/>
  <c r="F249" i="9"/>
  <c r="I248" i="9"/>
  <c r="I247" i="9"/>
  <c r="F248" i="9" s="1"/>
  <c r="I246" i="9"/>
  <c r="F247" i="9" s="1"/>
  <c r="F246" i="9"/>
  <c r="I245" i="9"/>
  <c r="I244" i="9"/>
  <c r="F245" i="9" s="1"/>
  <c r="F244" i="9"/>
  <c r="I243" i="9"/>
  <c r="F243" i="9"/>
  <c r="I242" i="9"/>
  <c r="I241" i="9"/>
  <c r="F242" i="9" s="1"/>
  <c r="I240" i="9"/>
  <c r="F241" i="9" s="1"/>
  <c r="F240" i="9"/>
  <c r="I239" i="9"/>
  <c r="I238" i="9"/>
  <c r="F239" i="9" s="1"/>
  <c r="F238" i="9"/>
  <c r="I237" i="9"/>
  <c r="F237" i="9"/>
  <c r="I236" i="9"/>
  <c r="I235" i="9"/>
  <c r="F236" i="9" s="1"/>
  <c r="I234" i="9"/>
  <c r="F235" i="9" s="1"/>
  <c r="F234" i="9"/>
  <c r="I233" i="9"/>
  <c r="I232" i="9"/>
  <c r="F233" i="9" s="1"/>
  <c r="F232" i="9"/>
  <c r="I231" i="9"/>
  <c r="F231" i="9"/>
  <c r="I230" i="9"/>
  <c r="I229" i="9"/>
  <c r="F230" i="9" s="1"/>
  <c r="I228" i="9"/>
  <c r="F229" i="9" s="1"/>
  <c r="F228" i="9"/>
  <c r="I227" i="9"/>
  <c r="I226" i="9"/>
  <c r="F227" i="9" s="1"/>
  <c r="F226" i="9"/>
  <c r="I225" i="9"/>
  <c r="F225" i="9"/>
  <c r="I224" i="9"/>
  <c r="I223" i="9"/>
  <c r="F224" i="9" s="1"/>
  <c r="I222" i="9"/>
  <c r="F223" i="9" s="1"/>
  <c r="F222" i="9"/>
  <c r="I221" i="9"/>
  <c r="I220" i="9"/>
  <c r="F221" i="9" s="1"/>
  <c r="F220" i="9"/>
  <c r="I219" i="9"/>
  <c r="I218" i="9"/>
  <c r="F219" i="9" s="1"/>
  <c r="I217" i="9"/>
  <c r="F218" i="9" s="1"/>
  <c r="I216" i="9"/>
  <c r="F217" i="9" s="1"/>
  <c r="F216" i="9"/>
  <c r="I215" i="9"/>
  <c r="I214" i="9"/>
  <c r="F215" i="9" s="1"/>
  <c r="F214" i="9"/>
  <c r="I213" i="9"/>
  <c r="F213" i="9"/>
  <c r="I212" i="9"/>
  <c r="I211" i="9"/>
  <c r="F212" i="9" s="1"/>
  <c r="I210" i="9"/>
  <c r="F211" i="9" s="1"/>
  <c r="F210" i="9"/>
  <c r="I209" i="9"/>
  <c r="I208" i="9"/>
  <c r="F209" i="9" s="1"/>
  <c r="F208" i="9"/>
  <c r="I207" i="9"/>
  <c r="I206" i="9"/>
  <c r="F207" i="9" s="1"/>
  <c r="I205" i="9"/>
  <c r="F206" i="9" s="1"/>
  <c r="I204" i="9"/>
  <c r="F205" i="9" s="1"/>
  <c r="F204" i="9"/>
  <c r="I203" i="9"/>
  <c r="I202" i="9"/>
  <c r="F203" i="9" s="1"/>
  <c r="F202" i="9"/>
  <c r="I201" i="9"/>
  <c r="I200" i="9"/>
  <c r="F201" i="9" s="1"/>
  <c r="I199" i="9"/>
  <c r="F200" i="9" s="1"/>
  <c r="I198" i="9"/>
  <c r="F199" i="9" s="1"/>
  <c r="F198" i="9"/>
  <c r="I197" i="9"/>
  <c r="I196" i="9"/>
  <c r="F197" i="9" s="1"/>
  <c r="F196" i="9"/>
  <c r="I195" i="9"/>
  <c r="I194" i="9"/>
  <c r="F195" i="9" s="1"/>
  <c r="I193" i="9"/>
  <c r="F194" i="9" s="1"/>
  <c r="I192" i="9"/>
  <c r="F193" i="9" s="1"/>
  <c r="F192" i="9"/>
  <c r="I191" i="9"/>
  <c r="I190" i="9"/>
  <c r="F191" i="9" s="1"/>
  <c r="F190" i="9"/>
  <c r="I189" i="9"/>
  <c r="I188" i="9"/>
  <c r="F189" i="9" s="1"/>
  <c r="I187" i="9"/>
  <c r="F188" i="9" s="1"/>
  <c r="I186" i="9"/>
  <c r="F187" i="9" s="1"/>
  <c r="F186" i="9"/>
  <c r="I185" i="9"/>
  <c r="I184" i="9"/>
  <c r="F185" i="9" s="1"/>
  <c r="F184" i="9"/>
  <c r="I183" i="9"/>
  <c r="I182" i="9"/>
  <c r="F183" i="9" s="1"/>
  <c r="I181" i="9"/>
  <c r="F182" i="9" s="1"/>
  <c r="I180" i="9"/>
  <c r="F181" i="9" s="1"/>
  <c r="F180" i="9"/>
  <c r="I179" i="9"/>
  <c r="I178" i="9"/>
  <c r="F179" i="9" s="1"/>
  <c r="F178" i="9"/>
  <c r="I177" i="9"/>
  <c r="I176" i="9"/>
  <c r="F177" i="9" s="1"/>
  <c r="I175" i="9"/>
  <c r="F176" i="9" s="1"/>
  <c r="I174" i="9"/>
  <c r="F175" i="9" s="1"/>
  <c r="F174" i="9"/>
  <c r="I173" i="9"/>
  <c r="I172" i="9"/>
  <c r="F173" i="9" s="1"/>
  <c r="F172" i="9"/>
  <c r="I171" i="9"/>
  <c r="I170" i="9"/>
  <c r="F171" i="9" s="1"/>
  <c r="I169" i="9"/>
  <c r="F170" i="9" s="1"/>
  <c r="I168" i="9"/>
  <c r="F169" i="9" s="1"/>
  <c r="F168" i="9"/>
  <c r="I167" i="9"/>
  <c r="I166" i="9"/>
  <c r="F167" i="9" s="1"/>
  <c r="F166" i="9"/>
  <c r="I165" i="9"/>
  <c r="I164" i="9"/>
  <c r="F165" i="9" s="1"/>
  <c r="I163" i="9"/>
  <c r="F164" i="9" s="1"/>
  <c r="I162" i="9"/>
  <c r="F163" i="9" s="1"/>
  <c r="F162" i="9"/>
  <c r="I161" i="9"/>
  <c r="I160" i="9"/>
  <c r="F161" i="9" s="1"/>
  <c r="F160" i="9"/>
  <c r="I159" i="9"/>
  <c r="I158" i="9"/>
  <c r="F159" i="9" s="1"/>
  <c r="I157" i="9"/>
  <c r="F158" i="9" s="1"/>
  <c r="I156" i="9"/>
  <c r="F157" i="9" s="1"/>
  <c r="F156" i="9"/>
  <c r="I155" i="9"/>
  <c r="I154" i="9"/>
  <c r="F155" i="9" s="1"/>
  <c r="F154" i="9"/>
  <c r="I153" i="9"/>
  <c r="I152" i="9"/>
  <c r="F153" i="9" s="1"/>
  <c r="I151" i="9"/>
  <c r="F152" i="9" s="1"/>
  <c r="I150" i="9"/>
  <c r="F151" i="9" s="1"/>
  <c r="F150" i="9"/>
  <c r="I149" i="9"/>
  <c r="I148" i="9"/>
  <c r="F149" i="9" s="1"/>
  <c r="F148" i="9"/>
  <c r="I147" i="9"/>
  <c r="I146" i="9"/>
  <c r="F147" i="9" s="1"/>
  <c r="I145" i="9"/>
  <c r="F146" i="9" s="1"/>
  <c r="I144" i="9"/>
  <c r="F145" i="9" s="1"/>
  <c r="F144" i="9"/>
  <c r="I143" i="9"/>
  <c r="I142" i="9"/>
  <c r="F143" i="9" s="1"/>
  <c r="F142" i="9"/>
  <c r="I141" i="9"/>
  <c r="I140" i="9"/>
  <c r="F141" i="9" s="1"/>
  <c r="I139" i="9"/>
  <c r="F140" i="9" s="1"/>
  <c r="I138" i="9"/>
  <c r="F139" i="9" s="1"/>
  <c r="F138" i="9"/>
  <c r="I137" i="9"/>
  <c r="I136" i="9"/>
  <c r="F137" i="9" s="1"/>
  <c r="F136" i="9"/>
  <c r="I135" i="9"/>
  <c r="I134" i="9"/>
  <c r="F135" i="9" s="1"/>
  <c r="I133" i="9"/>
  <c r="F134" i="9" s="1"/>
  <c r="I132" i="9"/>
  <c r="F133" i="9" s="1"/>
  <c r="F132" i="9"/>
  <c r="I131" i="9"/>
  <c r="I130" i="9"/>
  <c r="F131" i="9" s="1"/>
  <c r="I129" i="9"/>
  <c r="F130" i="9" s="1"/>
  <c r="I128" i="9"/>
  <c r="F129" i="9" s="1"/>
  <c r="I127" i="9"/>
  <c r="F128" i="9" s="1"/>
  <c r="I126" i="9"/>
  <c r="F127" i="9" s="1"/>
  <c r="F126" i="9"/>
  <c r="I125" i="9"/>
  <c r="I124" i="9"/>
  <c r="F125" i="9" s="1"/>
  <c r="I123" i="9"/>
  <c r="F124" i="9" s="1"/>
  <c r="I122" i="9"/>
  <c r="F123" i="9" s="1"/>
  <c r="I121" i="9"/>
  <c r="F122" i="9" s="1"/>
  <c r="I120" i="9"/>
  <c r="F121" i="9" s="1"/>
  <c r="F120" i="9"/>
  <c r="I119" i="9"/>
  <c r="I118" i="9"/>
  <c r="F119" i="9" s="1"/>
  <c r="I117" i="9"/>
  <c r="F118" i="9" s="1"/>
  <c r="I116" i="9"/>
  <c r="F117" i="9" s="1"/>
  <c r="I115" i="9"/>
  <c r="F116" i="9" s="1"/>
  <c r="I114" i="9"/>
  <c r="F115" i="9" s="1"/>
  <c r="F114" i="9"/>
  <c r="I113" i="9"/>
  <c r="I112" i="9"/>
  <c r="F113" i="9" s="1"/>
  <c r="I111" i="9"/>
  <c r="F112" i="9" s="1"/>
  <c r="I110" i="9"/>
  <c r="F111" i="9" s="1"/>
  <c r="I109" i="9"/>
  <c r="F110" i="9" s="1"/>
  <c r="I108" i="9"/>
  <c r="F109" i="9" s="1"/>
  <c r="F108" i="9"/>
  <c r="I107" i="9"/>
  <c r="I106" i="9"/>
  <c r="F107" i="9" s="1"/>
  <c r="I105" i="9"/>
  <c r="F106" i="9" s="1"/>
  <c r="I104" i="9"/>
  <c r="F105" i="9" s="1"/>
  <c r="I103" i="9"/>
  <c r="F104" i="9" s="1"/>
  <c r="I102" i="9"/>
  <c r="F103" i="9" s="1"/>
  <c r="F102" i="9"/>
  <c r="I101" i="9"/>
  <c r="I100" i="9"/>
  <c r="F101" i="9" s="1"/>
  <c r="I99" i="9"/>
  <c r="F100" i="9" s="1"/>
  <c r="I98" i="9"/>
  <c r="F99" i="9" s="1"/>
  <c r="I97" i="9"/>
  <c r="F98" i="9" s="1"/>
  <c r="I96" i="9"/>
  <c r="F97" i="9" s="1"/>
  <c r="F96" i="9"/>
  <c r="I95" i="9"/>
  <c r="I94" i="9"/>
  <c r="F95" i="9" s="1"/>
  <c r="I93" i="9"/>
  <c r="F94" i="9" s="1"/>
  <c r="I92" i="9"/>
  <c r="F93" i="9" s="1"/>
  <c r="I91" i="9"/>
  <c r="F92" i="9" s="1"/>
  <c r="I90" i="9"/>
  <c r="F91" i="9" s="1"/>
  <c r="F90" i="9"/>
  <c r="I89" i="9"/>
  <c r="I88" i="9"/>
  <c r="F89" i="9" s="1"/>
  <c r="I87" i="9"/>
  <c r="F88" i="9" s="1"/>
  <c r="I86" i="9"/>
  <c r="F87" i="9" s="1"/>
  <c r="I85" i="9"/>
  <c r="F86" i="9" s="1"/>
  <c r="I84" i="9"/>
  <c r="F85" i="9" s="1"/>
  <c r="F84" i="9"/>
  <c r="I83" i="9"/>
  <c r="I82" i="9"/>
  <c r="F83" i="9" s="1"/>
  <c r="I81" i="9"/>
  <c r="F82" i="9" s="1"/>
  <c r="I80" i="9"/>
  <c r="F81" i="9" s="1"/>
  <c r="I79" i="9"/>
  <c r="F80" i="9" s="1"/>
  <c r="I78" i="9"/>
  <c r="F79" i="9" s="1"/>
  <c r="F78" i="9"/>
  <c r="I77" i="9"/>
  <c r="I76" i="9"/>
  <c r="F77" i="9" s="1"/>
  <c r="I75" i="9"/>
  <c r="F76" i="9" s="1"/>
  <c r="I74" i="9"/>
  <c r="F75" i="9" s="1"/>
  <c r="I73" i="9"/>
  <c r="F74" i="9" s="1"/>
  <c r="I72" i="9"/>
  <c r="F73" i="9" s="1"/>
  <c r="F72" i="9"/>
  <c r="I71" i="9"/>
  <c r="I70" i="9"/>
  <c r="F71" i="9" s="1"/>
  <c r="I69" i="9"/>
  <c r="F70" i="9" s="1"/>
  <c r="I68" i="9"/>
  <c r="F69" i="9" s="1"/>
  <c r="I67" i="9"/>
  <c r="F68" i="9" s="1"/>
  <c r="I66" i="9"/>
  <c r="F67" i="9" s="1"/>
  <c r="F66" i="9"/>
  <c r="I65" i="9"/>
  <c r="I64" i="9"/>
  <c r="F65" i="9" s="1"/>
  <c r="I63" i="9"/>
  <c r="F64" i="9" s="1"/>
  <c r="I62" i="9"/>
  <c r="F63" i="9" s="1"/>
  <c r="I61" i="9"/>
  <c r="F62" i="9" s="1"/>
  <c r="I60" i="9"/>
  <c r="F61" i="9" s="1"/>
  <c r="F60" i="9"/>
  <c r="I59" i="9"/>
  <c r="I58" i="9"/>
  <c r="F59" i="9" s="1"/>
  <c r="I57" i="9"/>
  <c r="F58" i="9" s="1"/>
  <c r="I56" i="9"/>
  <c r="F57" i="9" s="1"/>
  <c r="I55" i="9"/>
  <c r="F56" i="9" s="1"/>
  <c r="I54" i="9"/>
  <c r="F55" i="9" s="1"/>
  <c r="F54" i="9"/>
  <c r="I53" i="9"/>
  <c r="I52" i="9"/>
  <c r="F53" i="9" s="1"/>
  <c r="I51" i="9"/>
  <c r="F52" i="9" s="1"/>
  <c r="I50" i="9"/>
  <c r="F51" i="9" s="1"/>
  <c r="I49" i="9"/>
  <c r="F50" i="9" s="1"/>
  <c r="I48" i="9"/>
  <c r="F49" i="9" s="1"/>
  <c r="F48" i="9"/>
  <c r="I47" i="9"/>
  <c r="I46" i="9"/>
  <c r="F47" i="9" s="1"/>
  <c r="I45" i="9"/>
  <c r="F46" i="9" s="1"/>
  <c r="I44" i="9"/>
  <c r="F45" i="9" s="1"/>
  <c r="I43" i="9"/>
  <c r="F44" i="9" s="1"/>
  <c r="I42" i="9"/>
  <c r="F43" i="9" s="1"/>
  <c r="F42" i="9"/>
  <c r="I41" i="9"/>
  <c r="I40" i="9"/>
  <c r="F41" i="9" s="1"/>
  <c r="I39" i="9"/>
  <c r="F40" i="9" s="1"/>
  <c r="I38" i="9"/>
  <c r="F39" i="9" s="1"/>
  <c r="I37" i="9"/>
  <c r="F38" i="9" s="1"/>
  <c r="I36" i="9"/>
  <c r="F37" i="9" s="1"/>
  <c r="F36" i="9"/>
  <c r="I35" i="9"/>
  <c r="I34" i="9"/>
  <c r="F35" i="9" s="1"/>
  <c r="I33" i="9"/>
  <c r="F34" i="9" s="1"/>
  <c r="I32" i="9"/>
  <c r="F33" i="9" s="1"/>
  <c r="I31" i="9"/>
  <c r="F32" i="9" s="1"/>
  <c r="I30" i="9"/>
  <c r="F31" i="9" s="1"/>
  <c r="F30" i="9"/>
  <c r="I29" i="9"/>
  <c r="I28" i="9"/>
  <c r="F29" i="9" s="1"/>
  <c r="I27" i="9"/>
  <c r="F28" i="9" s="1"/>
  <c r="I26" i="9"/>
  <c r="F27" i="9" s="1"/>
  <c r="I25" i="9"/>
  <c r="F26" i="9" s="1"/>
  <c r="I24" i="9"/>
  <c r="F25" i="9" s="1"/>
  <c r="F24" i="9"/>
  <c r="I23" i="9"/>
  <c r="I22" i="9"/>
  <c r="F23" i="9" s="1"/>
  <c r="I21" i="9"/>
  <c r="F22" i="9" s="1"/>
  <c r="I20" i="9"/>
  <c r="F21" i="9" s="1"/>
  <c r="I19" i="9"/>
  <c r="F20" i="9" s="1"/>
  <c r="I18" i="9"/>
  <c r="F19" i="9" s="1"/>
  <c r="F18" i="9"/>
  <c r="I17" i="9"/>
  <c r="I16" i="9"/>
  <c r="F17" i="9" s="1"/>
  <c r="I15" i="9"/>
  <c r="F16" i="9" s="1"/>
  <c r="I14" i="9"/>
  <c r="F15" i="9" s="1"/>
  <c r="I13" i="9"/>
  <c r="F14" i="9" s="1"/>
  <c r="I12" i="9"/>
  <c r="F13" i="9" s="1"/>
  <c r="F12" i="9"/>
  <c r="I11" i="9"/>
  <c r="I10" i="9"/>
  <c r="F11" i="9" s="1"/>
  <c r="I9" i="9"/>
  <c r="F10" i="9" s="1"/>
  <c r="I8" i="9"/>
  <c r="F9" i="9" s="1"/>
  <c r="I7" i="9"/>
  <c r="F8" i="9" s="1"/>
  <c r="I6" i="9"/>
  <c r="F7" i="9" s="1"/>
  <c r="F6" i="9"/>
  <c r="I5" i="9"/>
  <c r="I4" i="9"/>
  <c r="F5" i="9" s="1"/>
  <c r="I3" i="9"/>
  <c r="F4" i="9" s="1"/>
  <c r="I293" i="8"/>
  <c r="I292" i="8"/>
  <c r="F293" i="8" s="1"/>
  <c r="I291" i="8"/>
  <c r="F292" i="8" s="1"/>
  <c r="I290" i="8"/>
  <c r="F291" i="8" s="1"/>
  <c r="I289" i="8"/>
  <c r="F290" i="8" s="1"/>
  <c r="I288" i="8"/>
  <c r="F289" i="8" s="1"/>
  <c r="F288" i="8"/>
  <c r="I287" i="8"/>
  <c r="I286" i="8"/>
  <c r="F287" i="8" s="1"/>
  <c r="I285" i="8"/>
  <c r="F286" i="8" s="1"/>
  <c r="I284" i="8"/>
  <c r="F285" i="8" s="1"/>
  <c r="I283" i="8"/>
  <c r="F284" i="8" s="1"/>
  <c r="I282" i="8"/>
  <c r="F283" i="8" s="1"/>
  <c r="F282" i="8"/>
  <c r="I281" i="8"/>
  <c r="I280" i="8"/>
  <c r="F281" i="8" s="1"/>
  <c r="I279" i="8"/>
  <c r="F280" i="8" s="1"/>
  <c r="I278" i="8"/>
  <c r="F279" i="8" s="1"/>
  <c r="I277" i="8"/>
  <c r="F278" i="8" s="1"/>
  <c r="I276" i="8"/>
  <c r="F277" i="8" s="1"/>
  <c r="F276" i="8"/>
  <c r="I275" i="8"/>
  <c r="I274" i="8"/>
  <c r="F275" i="8" s="1"/>
  <c r="I273" i="8"/>
  <c r="F274" i="8" s="1"/>
  <c r="I272" i="8"/>
  <c r="F273" i="8" s="1"/>
  <c r="I271" i="8"/>
  <c r="F272" i="8" s="1"/>
  <c r="I270" i="8"/>
  <c r="F271" i="8" s="1"/>
  <c r="F270" i="8"/>
  <c r="I269" i="8"/>
  <c r="I268" i="8"/>
  <c r="F269" i="8" s="1"/>
  <c r="I267" i="8"/>
  <c r="F268" i="8" s="1"/>
  <c r="I266" i="8"/>
  <c r="F267" i="8" s="1"/>
  <c r="I265" i="8"/>
  <c r="F266" i="8" s="1"/>
  <c r="I264" i="8"/>
  <c r="F265" i="8" s="1"/>
  <c r="F264" i="8"/>
  <c r="I263" i="8"/>
  <c r="I262" i="8"/>
  <c r="F263" i="8" s="1"/>
  <c r="I261" i="8"/>
  <c r="F262" i="8" s="1"/>
  <c r="I260" i="8"/>
  <c r="F261" i="8" s="1"/>
  <c r="I259" i="8"/>
  <c r="F260" i="8" s="1"/>
  <c r="I258" i="8"/>
  <c r="F259" i="8" s="1"/>
  <c r="F258" i="8"/>
  <c r="I257" i="8"/>
  <c r="I256" i="8"/>
  <c r="F257" i="8" s="1"/>
  <c r="I255" i="8"/>
  <c r="F256" i="8" s="1"/>
  <c r="I254" i="8"/>
  <c r="F255" i="8" s="1"/>
  <c r="I253" i="8"/>
  <c r="F254" i="8" s="1"/>
  <c r="I252" i="8"/>
  <c r="F253" i="8" s="1"/>
  <c r="F252" i="8"/>
  <c r="I251" i="8"/>
  <c r="I250" i="8"/>
  <c r="F251" i="8" s="1"/>
  <c r="I249" i="8"/>
  <c r="F250" i="8" s="1"/>
  <c r="I248" i="8"/>
  <c r="F249" i="8" s="1"/>
  <c r="I247" i="8"/>
  <c r="F248" i="8" s="1"/>
  <c r="I246" i="8"/>
  <c r="F247" i="8" s="1"/>
  <c r="F246" i="8"/>
  <c r="I245" i="8"/>
  <c r="I244" i="8"/>
  <c r="F245" i="8" s="1"/>
  <c r="I243" i="8"/>
  <c r="F244" i="8" s="1"/>
  <c r="I242" i="8"/>
  <c r="F243" i="8" s="1"/>
  <c r="I241" i="8"/>
  <c r="F242" i="8" s="1"/>
  <c r="I240" i="8"/>
  <c r="F241" i="8" s="1"/>
  <c r="F240" i="8"/>
  <c r="I239" i="8"/>
  <c r="I238" i="8"/>
  <c r="F239" i="8" s="1"/>
  <c r="I237" i="8"/>
  <c r="F238" i="8" s="1"/>
  <c r="I236" i="8"/>
  <c r="F237" i="8" s="1"/>
  <c r="I235" i="8"/>
  <c r="F236" i="8" s="1"/>
  <c r="I234" i="8"/>
  <c r="F235" i="8" s="1"/>
  <c r="F234" i="8"/>
  <c r="I233" i="8"/>
  <c r="I232" i="8"/>
  <c r="F233" i="8" s="1"/>
  <c r="I231" i="8"/>
  <c r="F232" i="8" s="1"/>
  <c r="I230" i="8"/>
  <c r="F231" i="8" s="1"/>
  <c r="I229" i="8"/>
  <c r="F230" i="8" s="1"/>
  <c r="I228" i="8"/>
  <c r="F229" i="8" s="1"/>
  <c r="F228" i="8"/>
  <c r="I227" i="8"/>
  <c r="I226" i="8"/>
  <c r="F227" i="8" s="1"/>
  <c r="I225" i="8"/>
  <c r="F226" i="8" s="1"/>
  <c r="I224" i="8"/>
  <c r="F225" i="8" s="1"/>
  <c r="I223" i="8"/>
  <c r="F224" i="8" s="1"/>
  <c r="I222" i="8"/>
  <c r="F223" i="8" s="1"/>
  <c r="F222" i="8"/>
  <c r="I221" i="8"/>
  <c r="I220" i="8"/>
  <c r="F221" i="8" s="1"/>
  <c r="I219" i="8"/>
  <c r="F220" i="8" s="1"/>
  <c r="I218" i="8"/>
  <c r="F219" i="8" s="1"/>
  <c r="I217" i="8"/>
  <c r="F218" i="8" s="1"/>
  <c r="I216" i="8"/>
  <c r="F217" i="8" s="1"/>
  <c r="F216" i="8"/>
  <c r="I215" i="8"/>
  <c r="I214" i="8"/>
  <c r="F215" i="8" s="1"/>
  <c r="I213" i="8"/>
  <c r="F214" i="8" s="1"/>
  <c r="I212" i="8"/>
  <c r="F213" i="8" s="1"/>
  <c r="I211" i="8"/>
  <c r="F212" i="8" s="1"/>
  <c r="I210" i="8"/>
  <c r="F211" i="8" s="1"/>
  <c r="F210" i="8"/>
  <c r="I209" i="8"/>
  <c r="I208" i="8"/>
  <c r="F209" i="8" s="1"/>
  <c r="I207" i="8"/>
  <c r="F208" i="8" s="1"/>
  <c r="I206" i="8"/>
  <c r="F207" i="8" s="1"/>
  <c r="I205" i="8"/>
  <c r="F206" i="8" s="1"/>
  <c r="I204" i="8"/>
  <c r="F205" i="8" s="1"/>
  <c r="F204" i="8"/>
  <c r="I203" i="8"/>
  <c r="I202" i="8"/>
  <c r="F203" i="8" s="1"/>
  <c r="I201" i="8"/>
  <c r="F202" i="8" s="1"/>
  <c r="I200" i="8"/>
  <c r="F201" i="8" s="1"/>
  <c r="I199" i="8"/>
  <c r="F200" i="8" s="1"/>
  <c r="I198" i="8"/>
  <c r="F199" i="8" s="1"/>
  <c r="F198" i="8"/>
  <c r="I197" i="8"/>
  <c r="I196" i="8"/>
  <c r="F197" i="8" s="1"/>
  <c r="I195" i="8"/>
  <c r="F196" i="8" s="1"/>
  <c r="I194" i="8"/>
  <c r="F195" i="8" s="1"/>
  <c r="I193" i="8"/>
  <c r="F194" i="8" s="1"/>
  <c r="I192" i="8"/>
  <c r="F193" i="8" s="1"/>
  <c r="F192" i="8"/>
  <c r="I191" i="8"/>
  <c r="I190" i="8"/>
  <c r="F191" i="8" s="1"/>
  <c r="I189" i="8"/>
  <c r="F190" i="8" s="1"/>
  <c r="I188" i="8"/>
  <c r="F189" i="8" s="1"/>
  <c r="I187" i="8"/>
  <c r="F188" i="8" s="1"/>
  <c r="I186" i="8"/>
  <c r="F187" i="8" s="1"/>
  <c r="F186" i="8"/>
  <c r="I185" i="8"/>
  <c r="I184" i="8"/>
  <c r="F185" i="8" s="1"/>
  <c r="I183" i="8"/>
  <c r="F184" i="8" s="1"/>
  <c r="I182" i="8"/>
  <c r="F183" i="8" s="1"/>
  <c r="I181" i="8"/>
  <c r="F182" i="8" s="1"/>
  <c r="I180" i="8"/>
  <c r="F181" i="8" s="1"/>
  <c r="F180" i="8"/>
  <c r="I179" i="8"/>
  <c r="I178" i="8"/>
  <c r="F179" i="8" s="1"/>
  <c r="I177" i="8"/>
  <c r="F178" i="8" s="1"/>
  <c r="I176" i="8"/>
  <c r="F177" i="8" s="1"/>
  <c r="I175" i="8"/>
  <c r="F176" i="8" s="1"/>
  <c r="I174" i="8"/>
  <c r="F175" i="8" s="1"/>
  <c r="F174" i="8"/>
  <c r="I173" i="8"/>
  <c r="I172" i="8"/>
  <c r="F173" i="8" s="1"/>
  <c r="I171" i="8"/>
  <c r="F172" i="8" s="1"/>
  <c r="I170" i="8"/>
  <c r="F171" i="8" s="1"/>
  <c r="I169" i="8"/>
  <c r="F170" i="8" s="1"/>
  <c r="I168" i="8"/>
  <c r="F169" i="8" s="1"/>
  <c r="F168" i="8"/>
  <c r="I167" i="8"/>
  <c r="I166" i="8"/>
  <c r="F167" i="8" s="1"/>
  <c r="I165" i="8"/>
  <c r="F166" i="8" s="1"/>
  <c r="I164" i="8"/>
  <c r="F165" i="8" s="1"/>
  <c r="I163" i="8"/>
  <c r="F164" i="8" s="1"/>
  <c r="I162" i="8"/>
  <c r="F163" i="8" s="1"/>
  <c r="F162" i="8"/>
  <c r="I161" i="8"/>
  <c r="I160" i="8"/>
  <c r="F161" i="8" s="1"/>
  <c r="I159" i="8"/>
  <c r="F160" i="8" s="1"/>
  <c r="I158" i="8"/>
  <c r="F159" i="8" s="1"/>
  <c r="I157" i="8"/>
  <c r="F158" i="8" s="1"/>
  <c r="I156" i="8"/>
  <c r="F157" i="8" s="1"/>
  <c r="F156" i="8"/>
  <c r="I155" i="8"/>
  <c r="I154" i="8"/>
  <c r="F155" i="8" s="1"/>
  <c r="I153" i="8"/>
  <c r="F154" i="8" s="1"/>
  <c r="I152" i="8"/>
  <c r="F153" i="8" s="1"/>
  <c r="I151" i="8"/>
  <c r="F152" i="8" s="1"/>
  <c r="I150" i="8"/>
  <c r="F151" i="8" s="1"/>
  <c r="F150" i="8"/>
  <c r="I149" i="8"/>
  <c r="I148" i="8"/>
  <c r="F149" i="8" s="1"/>
  <c r="I147" i="8"/>
  <c r="F148" i="8" s="1"/>
  <c r="I146" i="8"/>
  <c r="F147" i="8" s="1"/>
  <c r="I145" i="8"/>
  <c r="F146" i="8" s="1"/>
  <c r="I144" i="8"/>
  <c r="F145" i="8" s="1"/>
  <c r="F144" i="8"/>
  <c r="I143" i="8"/>
  <c r="I142" i="8"/>
  <c r="F143" i="8" s="1"/>
  <c r="I141" i="8"/>
  <c r="F142" i="8" s="1"/>
  <c r="I140" i="8"/>
  <c r="F141" i="8" s="1"/>
  <c r="I139" i="8"/>
  <c r="F140" i="8" s="1"/>
  <c r="I138" i="8"/>
  <c r="F139" i="8" s="1"/>
  <c r="F138" i="8"/>
  <c r="I137" i="8"/>
  <c r="I136" i="8"/>
  <c r="F137" i="8" s="1"/>
  <c r="I135" i="8"/>
  <c r="F136" i="8" s="1"/>
  <c r="I134" i="8"/>
  <c r="F135" i="8" s="1"/>
  <c r="I133" i="8"/>
  <c r="F134" i="8" s="1"/>
  <c r="I132" i="8"/>
  <c r="F133" i="8" s="1"/>
  <c r="F132" i="8"/>
  <c r="I131" i="8"/>
  <c r="I130" i="8"/>
  <c r="F131" i="8" s="1"/>
  <c r="I129" i="8"/>
  <c r="F130" i="8" s="1"/>
  <c r="I128" i="8"/>
  <c r="F129" i="8" s="1"/>
  <c r="I127" i="8"/>
  <c r="F128" i="8" s="1"/>
  <c r="I126" i="8"/>
  <c r="F127" i="8" s="1"/>
  <c r="F126" i="8"/>
  <c r="I125" i="8"/>
  <c r="I124" i="8"/>
  <c r="F125" i="8" s="1"/>
  <c r="I123" i="8"/>
  <c r="F124" i="8" s="1"/>
  <c r="I122" i="8"/>
  <c r="F123" i="8" s="1"/>
  <c r="I121" i="8"/>
  <c r="F122" i="8" s="1"/>
  <c r="I120" i="8"/>
  <c r="F121" i="8" s="1"/>
  <c r="F120" i="8"/>
  <c r="I119" i="8"/>
  <c r="I118" i="8"/>
  <c r="F119" i="8" s="1"/>
  <c r="I117" i="8"/>
  <c r="F118" i="8" s="1"/>
  <c r="I116" i="8"/>
  <c r="F117" i="8" s="1"/>
  <c r="I115" i="8"/>
  <c r="F116" i="8" s="1"/>
  <c r="I114" i="8"/>
  <c r="F115" i="8" s="1"/>
  <c r="F114" i="8"/>
  <c r="I113" i="8"/>
  <c r="I112" i="8"/>
  <c r="F113" i="8" s="1"/>
  <c r="I111" i="8"/>
  <c r="F112" i="8" s="1"/>
  <c r="I110" i="8"/>
  <c r="F111" i="8" s="1"/>
  <c r="I109" i="8"/>
  <c r="F110" i="8" s="1"/>
  <c r="I108" i="8"/>
  <c r="F109" i="8" s="1"/>
  <c r="F108" i="8"/>
  <c r="I107" i="8"/>
  <c r="I106" i="8"/>
  <c r="F107" i="8" s="1"/>
  <c r="I105" i="8"/>
  <c r="F106" i="8" s="1"/>
  <c r="I104" i="8"/>
  <c r="F105" i="8" s="1"/>
  <c r="I103" i="8"/>
  <c r="F104" i="8" s="1"/>
  <c r="I102" i="8"/>
  <c r="F103" i="8" s="1"/>
  <c r="F102" i="8"/>
  <c r="I101" i="8"/>
  <c r="I100" i="8"/>
  <c r="F101" i="8" s="1"/>
  <c r="I99" i="8"/>
  <c r="F100" i="8" s="1"/>
  <c r="I98" i="8"/>
  <c r="F99" i="8" s="1"/>
  <c r="I97" i="8"/>
  <c r="F98" i="8" s="1"/>
  <c r="I96" i="8"/>
  <c r="F97" i="8" s="1"/>
  <c r="F96" i="8"/>
  <c r="I95" i="8"/>
  <c r="I94" i="8"/>
  <c r="F95" i="8" s="1"/>
  <c r="I93" i="8"/>
  <c r="F94" i="8" s="1"/>
  <c r="I92" i="8"/>
  <c r="F93" i="8" s="1"/>
  <c r="I91" i="8"/>
  <c r="F92" i="8" s="1"/>
  <c r="I90" i="8"/>
  <c r="F91" i="8" s="1"/>
  <c r="F90" i="8"/>
  <c r="I89" i="8"/>
  <c r="I88" i="8"/>
  <c r="F89" i="8" s="1"/>
  <c r="I87" i="8"/>
  <c r="F88" i="8" s="1"/>
  <c r="I86" i="8"/>
  <c r="F87" i="8" s="1"/>
  <c r="I85" i="8"/>
  <c r="F86" i="8" s="1"/>
  <c r="I84" i="8"/>
  <c r="F85" i="8" s="1"/>
  <c r="F84" i="8"/>
  <c r="I83" i="8"/>
  <c r="I82" i="8"/>
  <c r="F83" i="8" s="1"/>
  <c r="I81" i="8"/>
  <c r="F82" i="8" s="1"/>
  <c r="I80" i="8"/>
  <c r="F81" i="8" s="1"/>
  <c r="I79" i="8"/>
  <c r="F80" i="8" s="1"/>
  <c r="I78" i="8"/>
  <c r="F79" i="8" s="1"/>
  <c r="F78" i="8"/>
  <c r="I77" i="8"/>
  <c r="I76" i="8"/>
  <c r="F77" i="8" s="1"/>
  <c r="I75" i="8"/>
  <c r="F76" i="8" s="1"/>
  <c r="I74" i="8"/>
  <c r="F75" i="8" s="1"/>
  <c r="I73" i="8"/>
  <c r="F74" i="8" s="1"/>
  <c r="I72" i="8"/>
  <c r="F73" i="8" s="1"/>
  <c r="F72" i="8"/>
  <c r="I71" i="8"/>
  <c r="I70" i="8"/>
  <c r="F71" i="8" s="1"/>
  <c r="I69" i="8"/>
  <c r="F70" i="8" s="1"/>
  <c r="I68" i="8"/>
  <c r="F69" i="8" s="1"/>
  <c r="I67" i="8"/>
  <c r="F68" i="8" s="1"/>
  <c r="I66" i="8"/>
  <c r="F67" i="8" s="1"/>
  <c r="F66" i="8"/>
  <c r="I65" i="8"/>
  <c r="I64" i="8"/>
  <c r="F65" i="8" s="1"/>
  <c r="I63" i="8"/>
  <c r="F64" i="8" s="1"/>
  <c r="I62" i="8"/>
  <c r="F63" i="8" s="1"/>
  <c r="I61" i="8"/>
  <c r="F62" i="8" s="1"/>
  <c r="I60" i="8"/>
  <c r="F61" i="8" s="1"/>
  <c r="F60" i="8"/>
  <c r="I59" i="8"/>
  <c r="I58" i="8"/>
  <c r="F59" i="8" s="1"/>
  <c r="I57" i="8"/>
  <c r="F58" i="8" s="1"/>
  <c r="I56" i="8"/>
  <c r="F57" i="8" s="1"/>
  <c r="I55" i="8"/>
  <c r="F56" i="8" s="1"/>
  <c r="I54" i="8"/>
  <c r="F55" i="8" s="1"/>
  <c r="F54" i="8"/>
  <c r="I53" i="8"/>
  <c r="I52" i="8"/>
  <c r="F53" i="8" s="1"/>
  <c r="I51" i="8"/>
  <c r="F52" i="8" s="1"/>
  <c r="I50" i="8"/>
  <c r="F51" i="8" s="1"/>
  <c r="I49" i="8"/>
  <c r="F50" i="8" s="1"/>
  <c r="I48" i="8"/>
  <c r="F49" i="8" s="1"/>
  <c r="I47" i="8"/>
  <c r="F48" i="8" s="1"/>
  <c r="I46" i="8"/>
  <c r="F47" i="8" s="1"/>
  <c r="I45" i="8"/>
  <c r="F46" i="8" s="1"/>
  <c r="I44" i="8"/>
  <c r="F45" i="8" s="1"/>
  <c r="I43" i="8"/>
  <c r="F44" i="8" s="1"/>
  <c r="I42" i="8"/>
  <c r="F43" i="8" s="1"/>
  <c r="I41" i="8"/>
  <c r="F42" i="8" s="1"/>
  <c r="I40" i="8"/>
  <c r="F41" i="8" s="1"/>
  <c r="I39" i="8"/>
  <c r="F40" i="8" s="1"/>
  <c r="I38" i="8"/>
  <c r="F39" i="8" s="1"/>
  <c r="I37" i="8"/>
  <c r="F38" i="8" s="1"/>
  <c r="I36" i="8"/>
  <c r="F37" i="8" s="1"/>
  <c r="I35" i="8"/>
  <c r="F36" i="8" s="1"/>
  <c r="I34" i="8"/>
  <c r="F35" i="8" s="1"/>
  <c r="I33" i="8"/>
  <c r="F34" i="8" s="1"/>
  <c r="I32" i="8"/>
  <c r="F33" i="8" s="1"/>
  <c r="I31" i="8"/>
  <c r="F32" i="8" s="1"/>
  <c r="I30" i="8"/>
  <c r="F31" i="8" s="1"/>
  <c r="I29" i="8"/>
  <c r="F30" i="8" s="1"/>
  <c r="I28" i="8"/>
  <c r="F29" i="8" s="1"/>
  <c r="I27" i="8"/>
  <c r="F28" i="8" s="1"/>
  <c r="I26" i="8"/>
  <c r="F27" i="8" s="1"/>
  <c r="I25" i="8"/>
  <c r="F26" i="8" s="1"/>
  <c r="I24" i="8"/>
  <c r="F25" i="8" s="1"/>
  <c r="I23" i="8"/>
  <c r="F24" i="8" s="1"/>
  <c r="I22" i="8"/>
  <c r="F23" i="8" s="1"/>
  <c r="I21" i="8"/>
  <c r="F22" i="8" s="1"/>
  <c r="I20" i="8"/>
  <c r="F21" i="8" s="1"/>
  <c r="I19" i="8"/>
  <c r="F20" i="8" s="1"/>
  <c r="I18" i="8"/>
  <c r="F19" i="8" s="1"/>
  <c r="I17" i="8"/>
  <c r="F18" i="8" s="1"/>
  <c r="I16" i="8"/>
  <c r="F17" i="8" s="1"/>
  <c r="I15" i="8"/>
  <c r="F16" i="8" s="1"/>
  <c r="I14" i="8"/>
  <c r="F15" i="8" s="1"/>
  <c r="I13" i="8"/>
  <c r="F14" i="8" s="1"/>
  <c r="I12" i="8"/>
  <c r="F13" i="8" s="1"/>
  <c r="I11" i="8"/>
  <c r="F12" i="8" s="1"/>
  <c r="I10" i="8"/>
  <c r="F11" i="8" s="1"/>
  <c r="I9" i="8"/>
  <c r="F10" i="8" s="1"/>
  <c r="I8" i="8"/>
  <c r="F9" i="8" s="1"/>
  <c r="I7" i="8"/>
  <c r="F8" i="8" s="1"/>
  <c r="I6" i="8"/>
  <c r="F7" i="8" s="1"/>
  <c r="I5" i="8"/>
  <c r="F6" i="8" s="1"/>
  <c r="I4" i="8"/>
  <c r="F5" i="8" s="1"/>
  <c r="I3" i="8"/>
  <c r="F4" i="8" s="1"/>
  <c r="C18" i="5"/>
  <c r="C19" i="5"/>
  <c r="D18" i="5"/>
  <c r="E18" i="5" s="1"/>
  <c r="D19" i="5"/>
  <c r="C4" i="5"/>
  <c r="D4" i="5"/>
  <c r="C16" i="5"/>
  <c r="D16" i="5"/>
  <c r="D5" i="5"/>
  <c r="D6" i="5"/>
  <c r="D7" i="5"/>
  <c r="D8" i="5"/>
  <c r="D9" i="5"/>
  <c r="D3" i="5"/>
  <c r="D11" i="5"/>
  <c r="D12" i="5"/>
  <c r="D13" i="5"/>
  <c r="D14" i="5"/>
  <c r="D15" i="5"/>
  <c r="D17" i="5"/>
  <c r="D10" i="5"/>
  <c r="C5" i="5"/>
  <c r="C6" i="5"/>
  <c r="C7" i="5"/>
  <c r="C8" i="5"/>
  <c r="C9" i="5"/>
  <c r="C3" i="5"/>
  <c r="C11" i="5"/>
  <c r="C12" i="5"/>
  <c r="C13" i="5"/>
  <c r="C14" i="5"/>
  <c r="C15" i="5"/>
  <c r="C17" i="5"/>
  <c r="C10" i="5"/>
  <c r="I3" i="1"/>
  <c r="N3" i="8" l="1"/>
  <c r="N15" i="9"/>
  <c r="N136" i="9"/>
  <c r="N124" i="9"/>
  <c r="N52" i="9"/>
  <c r="N28" i="9"/>
  <c r="N16" i="9"/>
  <c r="N290" i="9"/>
  <c r="N278" i="9"/>
  <c r="N266" i="9"/>
  <c r="N254" i="9"/>
  <c r="N242" i="9"/>
  <c r="N230" i="9"/>
  <c r="N218" i="9"/>
  <c r="N206" i="9"/>
  <c r="N194" i="9"/>
  <c r="N182" i="9"/>
  <c r="N170" i="9"/>
  <c r="N158" i="9"/>
  <c r="N146" i="9"/>
  <c r="N134" i="9"/>
  <c r="N122" i="9"/>
  <c r="N110" i="9"/>
  <c r="N98" i="9"/>
  <c r="N86" i="9"/>
  <c r="N74" i="9"/>
  <c r="N62" i="9"/>
  <c r="N50" i="9"/>
  <c r="N38" i="9"/>
  <c r="N26" i="9"/>
  <c r="N14" i="9"/>
  <c r="N289" i="9"/>
  <c r="N277" i="9"/>
  <c r="N265" i="9"/>
  <c r="N253" i="9"/>
  <c r="N241" i="9"/>
  <c r="N229" i="9"/>
  <c r="N217" i="9"/>
  <c r="N205" i="9"/>
  <c r="N193" i="9"/>
  <c r="N181" i="9"/>
  <c r="N169" i="9"/>
  <c r="N157" i="9"/>
  <c r="N145" i="9"/>
  <c r="N133" i="9"/>
  <c r="N121" i="9"/>
  <c r="N109" i="9"/>
  <c r="N97" i="9"/>
  <c r="N85" i="9"/>
  <c r="N73" i="9"/>
  <c r="N61" i="9"/>
  <c r="N49" i="9"/>
  <c r="N37" i="9"/>
  <c r="N25" i="9"/>
  <c r="N13" i="9"/>
  <c r="N196" i="9"/>
  <c r="N64" i="9"/>
  <c r="N288" i="9"/>
  <c r="N276" i="9"/>
  <c r="N264" i="9"/>
  <c r="N252" i="9"/>
  <c r="N240" i="9"/>
  <c r="N228" i="9"/>
  <c r="N216" i="9"/>
  <c r="N204" i="9"/>
  <c r="N192" i="9"/>
  <c r="N180" i="9"/>
  <c r="N168" i="9"/>
  <c r="N156" i="9"/>
  <c r="N144" i="9"/>
  <c r="N132" i="9"/>
  <c r="N120" i="9"/>
  <c r="N108" i="9"/>
  <c r="N96" i="9"/>
  <c r="N84" i="9"/>
  <c r="N72" i="9"/>
  <c r="N60" i="9"/>
  <c r="N48" i="9"/>
  <c r="N36" i="9"/>
  <c r="N24" i="9"/>
  <c r="N12" i="9"/>
  <c r="N112" i="9"/>
  <c r="N287" i="9"/>
  <c r="N275" i="9"/>
  <c r="N263" i="9"/>
  <c r="N251" i="9"/>
  <c r="N239" i="9"/>
  <c r="N227" i="9"/>
  <c r="N215" i="9"/>
  <c r="N203" i="9"/>
  <c r="N191" i="9"/>
  <c r="N179" i="9"/>
  <c r="N167" i="9"/>
  <c r="N155" i="9"/>
  <c r="N143" i="9"/>
  <c r="N131" i="9"/>
  <c r="N119" i="9"/>
  <c r="N107" i="9"/>
  <c r="N95" i="9"/>
  <c r="N83" i="9"/>
  <c r="N71" i="9"/>
  <c r="N59" i="9"/>
  <c r="N47" i="9"/>
  <c r="N35" i="9"/>
  <c r="N23" i="9"/>
  <c r="N11" i="9"/>
  <c r="N220" i="9"/>
  <c r="N88" i="9"/>
  <c r="N286" i="9"/>
  <c r="N274" i="9"/>
  <c r="N262" i="9"/>
  <c r="N250" i="9"/>
  <c r="N238" i="9"/>
  <c r="N226" i="9"/>
  <c r="N214" i="9"/>
  <c r="N202" i="9"/>
  <c r="N190" i="9"/>
  <c r="N178" i="9"/>
  <c r="N166" i="9"/>
  <c r="N154" i="9"/>
  <c r="N142" i="9"/>
  <c r="N130" i="9"/>
  <c r="N118" i="9"/>
  <c r="N106" i="9"/>
  <c r="N94" i="9"/>
  <c r="N82" i="9"/>
  <c r="N70" i="9"/>
  <c r="N58" i="9"/>
  <c r="N46" i="9"/>
  <c r="N34" i="9"/>
  <c r="N22" i="9"/>
  <c r="N10" i="9"/>
  <c r="N268" i="9"/>
  <c r="N76" i="9"/>
  <c r="N285" i="9"/>
  <c r="N273" i="9"/>
  <c r="N261" i="9"/>
  <c r="N249" i="9"/>
  <c r="N237" i="9"/>
  <c r="N225" i="9"/>
  <c r="N213" i="9"/>
  <c r="N201" i="9"/>
  <c r="N189" i="9"/>
  <c r="N177" i="9"/>
  <c r="N165" i="9"/>
  <c r="N153" i="9"/>
  <c r="N141" i="9"/>
  <c r="N129" i="9"/>
  <c r="N117" i="9"/>
  <c r="N105" i="9"/>
  <c r="N93" i="9"/>
  <c r="N81" i="9"/>
  <c r="N69" i="9"/>
  <c r="N57" i="9"/>
  <c r="N45" i="9"/>
  <c r="N33" i="9"/>
  <c r="N21" i="9"/>
  <c r="N9" i="9"/>
  <c r="N292" i="9"/>
  <c r="N100" i="9"/>
  <c r="N284" i="9"/>
  <c r="N272" i="9"/>
  <c r="N260" i="9"/>
  <c r="N248" i="9"/>
  <c r="N236" i="9"/>
  <c r="N224" i="9"/>
  <c r="N212" i="9"/>
  <c r="N200" i="9"/>
  <c r="N188" i="9"/>
  <c r="N176" i="9"/>
  <c r="N164" i="9"/>
  <c r="N152" i="9"/>
  <c r="N140" i="9"/>
  <c r="N128" i="9"/>
  <c r="N116" i="9"/>
  <c r="N104" i="9"/>
  <c r="N92" i="9"/>
  <c r="N80" i="9"/>
  <c r="N68" i="9"/>
  <c r="N56" i="9"/>
  <c r="N44" i="9"/>
  <c r="N32" i="9"/>
  <c r="N20" i="9"/>
  <c r="N8" i="9"/>
  <c r="N283" i="9"/>
  <c r="N271" i="9"/>
  <c r="N259" i="9"/>
  <c r="N247" i="9"/>
  <c r="N235" i="9"/>
  <c r="N223" i="9"/>
  <c r="N211" i="9"/>
  <c r="N199" i="9"/>
  <c r="N187" i="9"/>
  <c r="N175" i="9"/>
  <c r="N163" i="9"/>
  <c r="N151" i="9"/>
  <c r="N139" i="9"/>
  <c r="N127" i="9"/>
  <c r="N115" i="9"/>
  <c r="N103" i="9"/>
  <c r="N91" i="9"/>
  <c r="N79" i="9"/>
  <c r="N67" i="9"/>
  <c r="N55" i="9"/>
  <c r="N43" i="9"/>
  <c r="N31" i="9"/>
  <c r="N19" i="9"/>
  <c r="N7" i="9"/>
  <c r="N3" i="9"/>
  <c r="N282" i="9"/>
  <c r="N270" i="9"/>
  <c r="N258" i="9"/>
  <c r="N246" i="9"/>
  <c r="N234" i="9"/>
  <c r="N222" i="9"/>
  <c r="N210" i="9"/>
  <c r="N198" i="9"/>
  <c r="N186" i="9"/>
  <c r="N174" i="9"/>
  <c r="N162" i="9"/>
  <c r="N150" i="9"/>
  <c r="N138" i="9"/>
  <c r="N126" i="9"/>
  <c r="N114" i="9"/>
  <c r="N102" i="9"/>
  <c r="N90" i="9"/>
  <c r="N78" i="9"/>
  <c r="N66" i="9"/>
  <c r="N54" i="9"/>
  <c r="N42" i="9"/>
  <c r="N30" i="9"/>
  <c r="N18" i="9"/>
  <c r="N6" i="9"/>
  <c r="N256" i="9"/>
  <c r="N40" i="9"/>
  <c r="N293" i="9"/>
  <c r="N281" i="9"/>
  <c r="N269" i="9"/>
  <c r="N257" i="9"/>
  <c r="N245" i="9"/>
  <c r="N233" i="9"/>
  <c r="N221" i="9"/>
  <c r="N209" i="9"/>
  <c r="N197" i="9"/>
  <c r="N185" i="9"/>
  <c r="N173" i="9"/>
  <c r="N161" i="9"/>
  <c r="N149" i="9"/>
  <c r="N137" i="9"/>
  <c r="N125" i="9"/>
  <c r="N113" i="9"/>
  <c r="N101" i="9"/>
  <c r="N89" i="9"/>
  <c r="N77" i="9"/>
  <c r="N65" i="9"/>
  <c r="N53" i="9"/>
  <c r="N41" i="9"/>
  <c r="N29" i="9"/>
  <c r="N17" i="9"/>
  <c r="N5" i="9"/>
  <c r="N232" i="9"/>
  <c r="N4" i="9"/>
  <c r="N280" i="9"/>
  <c r="N244" i="9"/>
  <c r="N208" i="9"/>
  <c r="N184" i="9"/>
  <c r="N172" i="9"/>
  <c r="N160" i="9"/>
  <c r="N148" i="9"/>
  <c r="N291" i="9"/>
  <c r="N279" i="9"/>
  <c r="N267" i="9"/>
  <c r="N255" i="9"/>
  <c r="N243" i="9"/>
  <c r="N231" i="9"/>
  <c r="N219" i="9"/>
  <c r="N207" i="9"/>
  <c r="N195" i="9"/>
  <c r="N183" i="9"/>
  <c r="N171" i="9"/>
  <c r="N159" i="9"/>
  <c r="N147" i="9"/>
  <c r="N135" i="9"/>
  <c r="N123" i="9"/>
  <c r="N111" i="9"/>
  <c r="N99" i="9"/>
  <c r="N87" i="9"/>
  <c r="N75" i="9"/>
  <c r="N63" i="9"/>
  <c r="N51" i="9"/>
  <c r="N39" i="9"/>
  <c r="N27" i="9"/>
  <c r="N212" i="8"/>
  <c r="N139" i="8"/>
  <c r="A141" i="10" s="1" a="1"/>
  <c r="A141" i="10" s="1"/>
  <c r="N32" i="8"/>
  <c r="N68" i="8"/>
  <c r="A70" i="10" s="1" a="1"/>
  <c r="A70" i="10" s="1"/>
  <c r="N67" i="8"/>
  <c r="A69" i="10" s="1" a="1"/>
  <c r="A69" i="10" s="1"/>
  <c r="N272" i="8"/>
  <c r="A274" i="10" s="1" a="1"/>
  <c r="A274" i="10" s="1"/>
  <c r="N200" i="8"/>
  <c r="A202" i="10" s="1" a="1"/>
  <c r="A202" i="10" s="1"/>
  <c r="N128" i="8"/>
  <c r="A130" i="10" s="1" a="1"/>
  <c r="A130" i="10" s="1"/>
  <c r="N56" i="8"/>
  <c r="A58" i="10" s="1" a="1"/>
  <c r="A58" i="10" s="1"/>
  <c r="N282" i="8"/>
  <c r="A284" i="10" s="1" a="1"/>
  <c r="A284" i="10" s="1"/>
  <c r="N271" i="8"/>
  <c r="A273" i="10" s="1" a="1"/>
  <c r="A273" i="10" s="1"/>
  <c r="N199" i="8"/>
  <c r="A201" i="10" s="1" a="1"/>
  <c r="A201" i="10" s="1"/>
  <c r="N127" i="8"/>
  <c r="A129" i="10" s="1" a="1"/>
  <c r="A129" i="10" s="1"/>
  <c r="N55" i="8"/>
  <c r="A57" i="10" s="1" a="1"/>
  <c r="A57" i="10" s="1"/>
  <c r="N283" i="8"/>
  <c r="A285" i="10" s="1" a="1"/>
  <c r="A285" i="10" s="1"/>
  <c r="N260" i="8"/>
  <c r="A262" i="10" s="1" a="1"/>
  <c r="A262" i="10" s="1"/>
  <c r="N188" i="8"/>
  <c r="A190" i="10" s="1" a="1"/>
  <c r="A190" i="10" s="1"/>
  <c r="N116" i="8"/>
  <c r="A118" i="10" s="1" a="1"/>
  <c r="A118" i="10" s="1"/>
  <c r="N44" i="8"/>
  <c r="A46" i="10" s="1" a="1"/>
  <c r="A46" i="10" s="1"/>
  <c r="N259" i="8"/>
  <c r="A261" i="10" s="1" a="1"/>
  <c r="A261" i="10" s="1"/>
  <c r="N187" i="8"/>
  <c r="A189" i="10" s="1" a="1"/>
  <c r="A189" i="10" s="1"/>
  <c r="N115" i="8"/>
  <c r="A117" i="10" s="1" a="1"/>
  <c r="A117" i="10" s="1"/>
  <c r="N43" i="8"/>
  <c r="A45" i="10" s="1" a="1"/>
  <c r="A45" i="10" s="1"/>
  <c r="N140" i="8"/>
  <c r="A142" i="10" s="1" a="1"/>
  <c r="A142" i="10" s="1"/>
  <c r="N248" i="8"/>
  <c r="A250" i="10" s="1" a="1"/>
  <c r="A250" i="10" s="1"/>
  <c r="N176" i="8"/>
  <c r="A178" i="10" s="1" a="1"/>
  <c r="A178" i="10" s="1"/>
  <c r="N104" i="8"/>
  <c r="A106" i="10" s="1" a="1"/>
  <c r="A106" i="10" s="1"/>
  <c r="N10" i="8"/>
  <c r="N22" i="8"/>
  <c r="N34" i="8"/>
  <c r="N46" i="8"/>
  <c r="A48" i="10" s="1" a="1"/>
  <c r="A48" i="10" s="1"/>
  <c r="N58" i="8"/>
  <c r="A60" i="10" s="1" a="1"/>
  <c r="A60" i="10" s="1"/>
  <c r="N70" i="8"/>
  <c r="A72" i="10" s="1" a="1"/>
  <c r="A72" i="10" s="1"/>
  <c r="N82" i="8"/>
  <c r="A84" i="10" s="1" a="1"/>
  <c r="A84" i="10" s="1"/>
  <c r="N94" i="8"/>
  <c r="A96" i="10" s="1" a="1"/>
  <c r="A96" i="10" s="1"/>
  <c r="N106" i="8"/>
  <c r="A108" i="10" s="1" a="1"/>
  <c r="A108" i="10" s="1"/>
  <c r="N118" i="8"/>
  <c r="A120" i="10" s="1" a="1"/>
  <c r="A120" i="10" s="1"/>
  <c r="N130" i="8"/>
  <c r="A132" i="10" s="1" a="1"/>
  <c r="A132" i="10" s="1"/>
  <c r="N142" i="8"/>
  <c r="A144" i="10" s="1" a="1"/>
  <c r="A144" i="10" s="1"/>
  <c r="N154" i="8"/>
  <c r="A156" i="10" s="1" a="1"/>
  <c r="A156" i="10" s="1"/>
  <c r="N166" i="8"/>
  <c r="A168" i="10" s="1" a="1"/>
  <c r="A168" i="10" s="1"/>
  <c r="N178" i="8"/>
  <c r="A180" i="10" s="1" a="1"/>
  <c r="A180" i="10" s="1"/>
  <c r="N190" i="8"/>
  <c r="A192" i="10" s="1" a="1"/>
  <c r="A192" i="10" s="1"/>
  <c r="N202" i="8"/>
  <c r="A204" i="10" s="1" a="1"/>
  <c r="A204" i="10" s="1"/>
  <c r="N214" i="8"/>
  <c r="A216" i="10" s="1" a="1"/>
  <c r="A216" i="10" s="1"/>
  <c r="N226" i="8"/>
  <c r="A228" i="10" s="1" a="1"/>
  <c r="A228" i="10" s="1"/>
  <c r="N238" i="8"/>
  <c r="A240" i="10" s="1" a="1"/>
  <c r="A240" i="10" s="1"/>
  <c r="N250" i="8"/>
  <c r="A252" i="10" s="1" a="1"/>
  <c r="A252" i="10" s="1"/>
  <c r="N262" i="8"/>
  <c r="A264" i="10" s="1" a="1"/>
  <c r="A264" i="10" s="1"/>
  <c r="N274" i="8"/>
  <c r="A276" i="10" s="1" a="1"/>
  <c r="A276" i="10" s="1"/>
  <c r="N286" i="8"/>
  <c r="A288" i="10" s="1" a="1"/>
  <c r="A288" i="10" s="1"/>
  <c r="N11" i="8"/>
  <c r="N23" i="8"/>
  <c r="N35" i="8"/>
  <c r="N47" i="8"/>
  <c r="A49" i="10" s="1" a="1"/>
  <c r="A49" i="10" s="1"/>
  <c r="N59" i="8"/>
  <c r="A61" i="10" s="1" a="1"/>
  <c r="A61" i="10" s="1"/>
  <c r="N71" i="8"/>
  <c r="A73" i="10" s="1" a="1"/>
  <c r="A73" i="10" s="1"/>
  <c r="N83" i="8"/>
  <c r="A85" i="10" s="1" a="1"/>
  <c r="A85" i="10" s="1"/>
  <c r="N95" i="8"/>
  <c r="A97" i="10" s="1" a="1"/>
  <c r="A97" i="10" s="1"/>
  <c r="N107" i="8"/>
  <c r="A109" i="10" s="1" a="1"/>
  <c r="A109" i="10" s="1"/>
  <c r="N119" i="8"/>
  <c r="A121" i="10" s="1" a="1"/>
  <c r="A121" i="10" s="1"/>
  <c r="N131" i="8"/>
  <c r="A133" i="10" s="1" a="1"/>
  <c r="A133" i="10" s="1"/>
  <c r="N143" i="8"/>
  <c r="A145" i="10" s="1" a="1"/>
  <c r="A145" i="10" s="1"/>
  <c r="N155" i="8"/>
  <c r="A157" i="10" s="1" a="1"/>
  <c r="A157" i="10" s="1"/>
  <c r="N167" i="8"/>
  <c r="A169" i="10" s="1" a="1"/>
  <c r="A169" i="10" s="1"/>
  <c r="N179" i="8"/>
  <c r="A181" i="10" s="1" a="1"/>
  <c r="A181" i="10" s="1"/>
  <c r="N191" i="8"/>
  <c r="A193" i="10" s="1" a="1"/>
  <c r="A193" i="10" s="1"/>
  <c r="N203" i="8"/>
  <c r="A205" i="10" s="1" a="1"/>
  <c r="A205" i="10" s="1"/>
  <c r="N215" i="8"/>
  <c r="A217" i="10" s="1" a="1"/>
  <c r="A217" i="10" s="1"/>
  <c r="N227" i="8"/>
  <c r="A229" i="10" s="1" a="1"/>
  <c r="A229" i="10" s="1"/>
  <c r="N239" i="8"/>
  <c r="A241" i="10" s="1" a="1"/>
  <c r="A241" i="10" s="1"/>
  <c r="N251" i="8"/>
  <c r="A253" i="10" s="1" a="1"/>
  <c r="A253" i="10" s="1"/>
  <c r="N263" i="8"/>
  <c r="A265" i="10" s="1" a="1"/>
  <c r="A265" i="10" s="1"/>
  <c r="N275" i="8"/>
  <c r="A277" i="10" s="1" a="1"/>
  <c r="A277" i="10" s="1"/>
  <c r="N287" i="8"/>
  <c r="A289" i="10" s="1" a="1"/>
  <c r="A289" i="10" s="1"/>
  <c r="N12" i="8"/>
  <c r="N24" i="8"/>
  <c r="N36" i="8"/>
  <c r="N48" i="8"/>
  <c r="A50" i="10" s="1" a="1"/>
  <c r="A50" i="10" s="1"/>
  <c r="N60" i="8"/>
  <c r="A62" i="10" s="1" a="1"/>
  <c r="A62" i="10" s="1"/>
  <c r="N72" i="8"/>
  <c r="A74" i="10" s="1" a="1"/>
  <c r="A74" i="10" s="1"/>
  <c r="N84" i="8"/>
  <c r="A86" i="10" s="1" a="1"/>
  <c r="A86" i="10" s="1"/>
  <c r="N96" i="8"/>
  <c r="A98" i="10" s="1" a="1"/>
  <c r="A98" i="10" s="1"/>
  <c r="N108" i="8"/>
  <c r="A110" i="10" s="1" a="1"/>
  <c r="A110" i="10" s="1"/>
  <c r="N120" i="8"/>
  <c r="A122" i="10" s="1" a="1"/>
  <c r="A122" i="10" s="1"/>
  <c r="N132" i="8"/>
  <c r="A134" i="10" s="1" a="1"/>
  <c r="A134" i="10" s="1"/>
  <c r="N144" i="8"/>
  <c r="A146" i="10" s="1" a="1"/>
  <c r="A146" i="10" s="1"/>
  <c r="N156" i="8"/>
  <c r="A158" i="10" s="1" a="1"/>
  <c r="A158" i="10" s="1"/>
  <c r="N168" i="8"/>
  <c r="A170" i="10" s="1" a="1"/>
  <c r="A170" i="10" s="1"/>
  <c r="N180" i="8"/>
  <c r="A182" i="10" s="1" a="1"/>
  <c r="A182" i="10" s="1"/>
  <c r="N192" i="8"/>
  <c r="A194" i="10" s="1" a="1"/>
  <c r="A194" i="10" s="1"/>
  <c r="N204" i="8"/>
  <c r="A206" i="10" s="1" a="1"/>
  <c r="A206" i="10" s="1"/>
  <c r="N216" i="8"/>
  <c r="A218" i="10" s="1" a="1"/>
  <c r="A218" i="10" s="1"/>
  <c r="N228" i="8"/>
  <c r="A230" i="10" s="1" a="1"/>
  <c r="A230" i="10" s="1"/>
  <c r="N240" i="8"/>
  <c r="A242" i="10" s="1" a="1"/>
  <c r="A242" i="10" s="1"/>
  <c r="N252" i="8"/>
  <c r="A254" i="10" s="1" a="1"/>
  <c r="A254" i="10" s="1"/>
  <c r="N264" i="8"/>
  <c r="A266" i="10" s="1" a="1"/>
  <c r="A266" i="10" s="1"/>
  <c r="N276" i="8"/>
  <c r="A278" i="10" s="1" a="1"/>
  <c r="A278" i="10" s="1"/>
  <c r="N288" i="8"/>
  <c r="A290" i="10" s="1" a="1"/>
  <c r="A290" i="10" s="1"/>
  <c r="N13" i="8"/>
  <c r="N25" i="8"/>
  <c r="N37" i="8"/>
  <c r="A39" i="10" s="1" a="1"/>
  <c r="A39" i="10" s="1"/>
  <c r="N49" i="8"/>
  <c r="A51" i="10" s="1" a="1"/>
  <c r="A51" i="10" s="1"/>
  <c r="N61" i="8"/>
  <c r="A63" i="10" s="1" a="1"/>
  <c r="A63" i="10" s="1"/>
  <c r="N73" i="8"/>
  <c r="A75" i="10" s="1" a="1"/>
  <c r="A75" i="10" s="1"/>
  <c r="N85" i="8"/>
  <c r="A87" i="10" s="1" a="1"/>
  <c r="A87" i="10" s="1"/>
  <c r="N97" i="8"/>
  <c r="A99" i="10" s="1" a="1"/>
  <c r="A99" i="10" s="1"/>
  <c r="N109" i="8"/>
  <c r="A111" i="10" s="1" a="1"/>
  <c r="A111" i="10" s="1"/>
  <c r="N121" i="8"/>
  <c r="A123" i="10" s="1" a="1"/>
  <c r="A123" i="10" s="1"/>
  <c r="N133" i="8"/>
  <c r="A135" i="10" s="1" a="1"/>
  <c r="A135" i="10" s="1"/>
  <c r="N145" i="8"/>
  <c r="A147" i="10" s="1" a="1"/>
  <c r="A147" i="10" s="1"/>
  <c r="N157" i="8"/>
  <c r="A159" i="10" s="1" a="1"/>
  <c r="A159" i="10" s="1"/>
  <c r="N169" i="8"/>
  <c r="A171" i="10" s="1" a="1"/>
  <c r="A171" i="10" s="1"/>
  <c r="N181" i="8"/>
  <c r="A183" i="10" s="1" a="1"/>
  <c r="A183" i="10" s="1"/>
  <c r="N193" i="8"/>
  <c r="A195" i="10" s="1" a="1"/>
  <c r="A195" i="10" s="1"/>
  <c r="N205" i="8"/>
  <c r="A207" i="10" s="1" a="1"/>
  <c r="A207" i="10" s="1"/>
  <c r="N217" i="8"/>
  <c r="A219" i="10" s="1" a="1"/>
  <c r="A219" i="10" s="1"/>
  <c r="N229" i="8"/>
  <c r="A231" i="10" s="1" a="1"/>
  <c r="A231" i="10" s="1"/>
  <c r="N241" i="8"/>
  <c r="A243" i="10" s="1" a="1"/>
  <c r="A243" i="10" s="1"/>
  <c r="N253" i="8"/>
  <c r="A255" i="10" s="1" a="1"/>
  <c r="A255" i="10" s="1"/>
  <c r="N265" i="8"/>
  <c r="A267" i="10" s="1" a="1"/>
  <c r="A267" i="10" s="1"/>
  <c r="N277" i="8"/>
  <c r="A279" i="10" s="1" a="1"/>
  <c r="A279" i="10" s="1"/>
  <c r="N289" i="8"/>
  <c r="A291" i="10" s="1" a="1"/>
  <c r="A291" i="10" s="1"/>
  <c r="N14" i="8"/>
  <c r="N26" i="8"/>
  <c r="N38" i="8"/>
  <c r="A40" i="10" s="1" a="1"/>
  <c r="A40" i="10" s="1"/>
  <c r="N50" i="8"/>
  <c r="A52" i="10" s="1" a="1"/>
  <c r="A52" i="10" s="1"/>
  <c r="N62" i="8"/>
  <c r="A64" i="10" s="1" a="1"/>
  <c r="A64" i="10" s="1"/>
  <c r="N74" i="8"/>
  <c r="A76" i="10" s="1" a="1"/>
  <c r="A76" i="10" s="1"/>
  <c r="N86" i="8"/>
  <c r="A88" i="10" s="1" a="1"/>
  <c r="A88" i="10" s="1"/>
  <c r="N98" i="8"/>
  <c r="A100" i="10" s="1" a="1"/>
  <c r="A100" i="10" s="1"/>
  <c r="N110" i="8"/>
  <c r="A112" i="10" s="1" a="1"/>
  <c r="A112" i="10" s="1"/>
  <c r="N122" i="8"/>
  <c r="A124" i="10" s="1" a="1"/>
  <c r="A124" i="10" s="1"/>
  <c r="N134" i="8"/>
  <c r="A136" i="10" s="1" a="1"/>
  <c r="A136" i="10" s="1"/>
  <c r="N146" i="8"/>
  <c r="A148" i="10" s="1" a="1"/>
  <c r="A148" i="10" s="1"/>
  <c r="N158" i="8"/>
  <c r="A160" i="10" s="1" a="1"/>
  <c r="A160" i="10" s="1"/>
  <c r="N170" i="8"/>
  <c r="A172" i="10" s="1" a="1"/>
  <c r="A172" i="10" s="1"/>
  <c r="N182" i="8"/>
  <c r="A184" i="10" s="1" a="1"/>
  <c r="A184" i="10" s="1"/>
  <c r="N194" i="8"/>
  <c r="A196" i="10" s="1" a="1"/>
  <c r="A196" i="10" s="1"/>
  <c r="N206" i="8"/>
  <c r="A208" i="10" s="1" a="1"/>
  <c r="A208" i="10" s="1"/>
  <c r="N218" i="8"/>
  <c r="A220" i="10" s="1" a="1"/>
  <c r="A220" i="10" s="1"/>
  <c r="N230" i="8"/>
  <c r="A232" i="10" s="1" a="1"/>
  <c r="A232" i="10" s="1"/>
  <c r="N242" i="8"/>
  <c r="A244" i="10" s="1" a="1"/>
  <c r="A244" i="10" s="1"/>
  <c r="N254" i="8"/>
  <c r="A256" i="10" s="1" a="1"/>
  <c r="A256" i="10" s="1"/>
  <c r="N266" i="8"/>
  <c r="A268" i="10" s="1" a="1"/>
  <c r="A268" i="10" s="1"/>
  <c r="N278" i="8"/>
  <c r="A280" i="10" s="1" a="1"/>
  <c r="A280" i="10" s="1"/>
  <c r="N290" i="8"/>
  <c r="A292" i="10" s="1" a="1"/>
  <c r="A292" i="10" s="1"/>
  <c r="N15" i="8"/>
  <c r="N27" i="8"/>
  <c r="N39" i="8"/>
  <c r="A41" i="10" s="1" a="1"/>
  <c r="A41" i="10" s="1"/>
  <c r="N51" i="8"/>
  <c r="A53" i="10" s="1" a="1"/>
  <c r="A53" i="10" s="1"/>
  <c r="N63" i="8"/>
  <c r="A65" i="10" s="1" a="1"/>
  <c r="A65" i="10" s="1"/>
  <c r="N75" i="8"/>
  <c r="A77" i="10" s="1" a="1"/>
  <c r="A77" i="10" s="1"/>
  <c r="N87" i="8"/>
  <c r="A89" i="10" s="1" a="1"/>
  <c r="A89" i="10" s="1"/>
  <c r="N99" i="8"/>
  <c r="A101" i="10" s="1" a="1"/>
  <c r="A101" i="10" s="1"/>
  <c r="N111" i="8"/>
  <c r="A113" i="10" s="1" a="1"/>
  <c r="A113" i="10" s="1"/>
  <c r="N123" i="8"/>
  <c r="A125" i="10" s="1" a="1"/>
  <c r="A125" i="10" s="1"/>
  <c r="N135" i="8"/>
  <c r="A137" i="10" s="1" a="1"/>
  <c r="A137" i="10" s="1"/>
  <c r="N147" i="8"/>
  <c r="A149" i="10" s="1" a="1"/>
  <c r="A149" i="10" s="1"/>
  <c r="N159" i="8"/>
  <c r="A161" i="10" s="1" a="1"/>
  <c r="A161" i="10" s="1"/>
  <c r="N171" i="8"/>
  <c r="A173" i="10" s="1" a="1"/>
  <c r="A173" i="10" s="1"/>
  <c r="N183" i="8"/>
  <c r="A185" i="10" s="1" a="1"/>
  <c r="A185" i="10" s="1"/>
  <c r="N195" i="8"/>
  <c r="A197" i="10" s="1" a="1"/>
  <c r="A197" i="10" s="1"/>
  <c r="N207" i="8"/>
  <c r="A209" i="10" s="1" a="1"/>
  <c r="A209" i="10" s="1"/>
  <c r="N219" i="8"/>
  <c r="A221" i="10" s="1" a="1"/>
  <c r="A221" i="10" s="1"/>
  <c r="N231" i="8"/>
  <c r="A233" i="10" s="1" a="1"/>
  <c r="A233" i="10" s="1"/>
  <c r="N243" i="8"/>
  <c r="A245" i="10" s="1" a="1"/>
  <c r="A245" i="10" s="1"/>
  <c r="N255" i="8"/>
  <c r="A257" i="10" s="1" a="1"/>
  <c r="A257" i="10" s="1"/>
  <c r="N267" i="8"/>
  <c r="A269" i="10" s="1" a="1"/>
  <c r="A269" i="10" s="1"/>
  <c r="N279" i="8"/>
  <c r="A281" i="10" s="1" a="1"/>
  <c r="A281" i="10" s="1"/>
  <c r="N291" i="8"/>
  <c r="A293" i="10" s="1" a="1"/>
  <c r="A293" i="10" s="1"/>
  <c r="N4" i="8"/>
  <c r="N16" i="8"/>
  <c r="N28" i="8"/>
  <c r="N40" i="8"/>
  <c r="A42" i="10" s="1" a="1"/>
  <c r="A42" i="10" s="1"/>
  <c r="N52" i="8"/>
  <c r="A54" i="10" s="1" a="1"/>
  <c r="A54" i="10" s="1"/>
  <c r="N64" i="8"/>
  <c r="A66" i="10" s="1" a="1"/>
  <c r="A66" i="10" s="1"/>
  <c r="N76" i="8"/>
  <c r="A78" i="10" s="1" a="1"/>
  <c r="A78" i="10" s="1"/>
  <c r="N88" i="8"/>
  <c r="A90" i="10" s="1" a="1"/>
  <c r="A90" i="10" s="1"/>
  <c r="N100" i="8"/>
  <c r="A102" i="10" s="1" a="1"/>
  <c r="A102" i="10" s="1"/>
  <c r="N112" i="8"/>
  <c r="A114" i="10" s="1" a="1"/>
  <c r="A114" i="10" s="1"/>
  <c r="N124" i="8"/>
  <c r="A126" i="10" s="1" a="1"/>
  <c r="A126" i="10" s="1"/>
  <c r="N136" i="8"/>
  <c r="A138" i="10" s="1" a="1"/>
  <c r="A138" i="10" s="1"/>
  <c r="N148" i="8"/>
  <c r="A150" i="10" s="1" a="1"/>
  <c r="A150" i="10" s="1"/>
  <c r="N160" i="8"/>
  <c r="A162" i="10" s="1" a="1"/>
  <c r="A162" i="10" s="1"/>
  <c r="N172" i="8"/>
  <c r="A174" i="10" s="1" a="1"/>
  <c r="A174" i="10" s="1"/>
  <c r="N184" i="8"/>
  <c r="A186" i="10" s="1" a="1"/>
  <c r="A186" i="10" s="1"/>
  <c r="N196" i="8"/>
  <c r="A198" i="10" s="1" a="1"/>
  <c r="A198" i="10" s="1"/>
  <c r="N208" i="8"/>
  <c r="A210" i="10" s="1" a="1"/>
  <c r="A210" i="10" s="1"/>
  <c r="N220" i="8"/>
  <c r="A222" i="10" s="1" a="1"/>
  <c r="A222" i="10" s="1"/>
  <c r="N232" i="8"/>
  <c r="A234" i="10" s="1" a="1"/>
  <c r="A234" i="10" s="1"/>
  <c r="N244" i="8"/>
  <c r="A246" i="10" s="1" a="1"/>
  <c r="A246" i="10" s="1"/>
  <c r="N256" i="8"/>
  <c r="A258" i="10" s="1" a="1"/>
  <c r="A258" i="10" s="1"/>
  <c r="N268" i="8"/>
  <c r="A270" i="10" s="1" a="1"/>
  <c r="A270" i="10" s="1"/>
  <c r="N280" i="8"/>
  <c r="A282" i="10" s="1" a="1"/>
  <c r="A282" i="10" s="1"/>
  <c r="N292" i="8"/>
  <c r="N5" i="8"/>
  <c r="N17" i="8"/>
  <c r="N29" i="8"/>
  <c r="N41" i="8"/>
  <c r="A43" i="10" s="1" a="1"/>
  <c r="A43" i="10" s="1"/>
  <c r="N53" i="8"/>
  <c r="A55" i="10" s="1" a="1"/>
  <c r="A55" i="10" s="1"/>
  <c r="N65" i="8"/>
  <c r="A67" i="10" s="1" a="1"/>
  <c r="A67" i="10" s="1"/>
  <c r="N77" i="8"/>
  <c r="A79" i="10" s="1" a="1"/>
  <c r="A79" i="10" s="1"/>
  <c r="N89" i="8"/>
  <c r="A91" i="10" s="1" a="1"/>
  <c r="A91" i="10" s="1"/>
  <c r="N101" i="8"/>
  <c r="A103" i="10" s="1" a="1"/>
  <c r="A103" i="10" s="1"/>
  <c r="N113" i="8"/>
  <c r="A115" i="10" s="1" a="1"/>
  <c r="A115" i="10" s="1"/>
  <c r="N125" i="8"/>
  <c r="A127" i="10" s="1" a="1"/>
  <c r="A127" i="10" s="1"/>
  <c r="N137" i="8"/>
  <c r="A139" i="10" s="1" a="1"/>
  <c r="A139" i="10" s="1"/>
  <c r="N149" i="8"/>
  <c r="A151" i="10" s="1" a="1"/>
  <c r="A151" i="10" s="1"/>
  <c r="N161" i="8"/>
  <c r="A163" i="10" s="1" a="1"/>
  <c r="A163" i="10" s="1"/>
  <c r="N173" i="8"/>
  <c r="A175" i="10" s="1" a="1"/>
  <c r="A175" i="10" s="1"/>
  <c r="N185" i="8"/>
  <c r="A187" i="10" s="1" a="1"/>
  <c r="A187" i="10" s="1"/>
  <c r="N197" i="8"/>
  <c r="A199" i="10" s="1" a="1"/>
  <c r="A199" i="10" s="1"/>
  <c r="N209" i="8"/>
  <c r="A211" i="10" s="1" a="1"/>
  <c r="A211" i="10" s="1"/>
  <c r="N221" i="8"/>
  <c r="A223" i="10" s="1" a="1"/>
  <c r="A223" i="10" s="1"/>
  <c r="N233" i="8"/>
  <c r="A235" i="10" s="1" a="1"/>
  <c r="A235" i="10" s="1"/>
  <c r="N245" i="8"/>
  <c r="A247" i="10" s="1" a="1"/>
  <c r="A247" i="10" s="1"/>
  <c r="N257" i="8"/>
  <c r="A259" i="10" s="1" a="1"/>
  <c r="A259" i="10" s="1"/>
  <c r="N269" i="8"/>
  <c r="A271" i="10" s="1" a="1"/>
  <c r="A271" i="10" s="1"/>
  <c r="N281" i="8"/>
  <c r="A283" i="10" s="1" a="1"/>
  <c r="A283" i="10" s="1"/>
  <c r="N293" i="8"/>
  <c r="N6" i="8"/>
  <c r="N18" i="8"/>
  <c r="N30" i="8"/>
  <c r="N42" i="8"/>
  <c r="A44" i="10" s="1" a="1"/>
  <c r="A44" i="10" s="1"/>
  <c r="N54" i="8"/>
  <c r="A56" i="10" s="1" a="1"/>
  <c r="A56" i="10" s="1"/>
  <c r="N66" i="8"/>
  <c r="A68" i="10" s="1" a="1"/>
  <c r="A68" i="10" s="1"/>
  <c r="N78" i="8"/>
  <c r="A80" i="10" s="1" a="1"/>
  <c r="A80" i="10" s="1"/>
  <c r="N90" i="8"/>
  <c r="A92" i="10" s="1" a="1"/>
  <c r="A92" i="10" s="1"/>
  <c r="N102" i="8"/>
  <c r="A104" i="10" s="1" a="1"/>
  <c r="A104" i="10" s="1"/>
  <c r="N114" i="8"/>
  <c r="A116" i="10" s="1" a="1"/>
  <c r="A116" i="10" s="1"/>
  <c r="N126" i="8"/>
  <c r="A128" i="10" s="1" a="1"/>
  <c r="A128" i="10" s="1"/>
  <c r="N138" i="8"/>
  <c r="A140" i="10" s="1" a="1"/>
  <c r="A140" i="10" s="1"/>
  <c r="N150" i="8"/>
  <c r="A152" i="10" s="1" a="1"/>
  <c r="A152" i="10" s="1"/>
  <c r="N162" i="8"/>
  <c r="A164" i="10" s="1" a="1"/>
  <c r="A164" i="10" s="1"/>
  <c r="N174" i="8"/>
  <c r="A176" i="10" s="1" a="1"/>
  <c r="A176" i="10" s="1"/>
  <c r="N186" i="8"/>
  <c r="A188" i="10" s="1" a="1"/>
  <c r="A188" i="10" s="1"/>
  <c r="N198" i="8"/>
  <c r="A200" i="10" s="1" a="1"/>
  <c r="A200" i="10" s="1"/>
  <c r="N210" i="8"/>
  <c r="A212" i="10" s="1" a="1"/>
  <c r="A212" i="10" s="1"/>
  <c r="N222" i="8"/>
  <c r="A224" i="10" s="1" a="1"/>
  <c r="A224" i="10" s="1"/>
  <c r="N234" i="8"/>
  <c r="A236" i="10" s="1" a="1"/>
  <c r="A236" i="10" s="1"/>
  <c r="N246" i="8"/>
  <c r="A248" i="10" s="1" a="1"/>
  <c r="A248" i="10" s="1"/>
  <c r="N258" i="8"/>
  <c r="A260" i="10" s="1" a="1"/>
  <c r="A260" i="10" s="1"/>
  <c r="N270" i="8"/>
  <c r="A272" i="10" s="1" a="1"/>
  <c r="A272" i="10" s="1"/>
  <c r="N9" i="8"/>
  <c r="N21" i="8"/>
  <c r="N33" i="8"/>
  <c r="N45" i="8"/>
  <c r="A47" i="10" s="1" a="1"/>
  <c r="A47" i="10" s="1"/>
  <c r="N57" i="8"/>
  <c r="A59" i="10" s="1" a="1"/>
  <c r="A59" i="10" s="1"/>
  <c r="N69" i="8"/>
  <c r="A71" i="10" s="1" a="1"/>
  <c r="A71" i="10" s="1"/>
  <c r="N81" i="8"/>
  <c r="A83" i="10" s="1" a="1"/>
  <c r="A83" i="10" s="1"/>
  <c r="N93" i="8"/>
  <c r="A95" i="10" s="1" a="1"/>
  <c r="A95" i="10" s="1"/>
  <c r="N105" i="8"/>
  <c r="A107" i="10" s="1" a="1"/>
  <c r="A107" i="10" s="1"/>
  <c r="N117" i="8"/>
  <c r="A119" i="10" s="1" a="1"/>
  <c r="A119" i="10" s="1"/>
  <c r="N129" i="8"/>
  <c r="A131" i="10" s="1" a="1"/>
  <c r="A131" i="10" s="1"/>
  <c r="N141" i="8"/>
  <c r="A143" i="10" s="1" a="1"/>
  <c r="A143" i="10" s="1"/>
  <c r="N153" i="8"/>
  <c r="A155" i="10" s="1" a="1"/>
  <c r="A155" i="10" s="1"/>
  <c r="N165" i="8"/>
  <c r="A167" i="10" s="1" a="1"/>
  <c r="A167" i="10" s="1"/>
  <c r="N177" i="8"/>
  <c r="A179" i="10" s="1" a="1"/>
  <c r="A179" i="10" s="1"/>
  <c r="N189" i="8"/>
  <c r="A191" i="10" s="1" a="1"/>
  <c r="A191" i="10" s="1"/>
  <c r="N201" i="8"/>
  <c r="A203" i="10" s="1" a="1"/>
  <c r="A203" i="10" s="1"/>
  <c r="N213" i="8"/>
  <c r="A215" i="10" s="1" a="1"/>
  <c r="A215" i="10" s="1"/>
  <c r="N225" i="8"/>
  <c r="A227" i="10" s="1" a="1"/>
  <c r="A227" i="10" s="1"/>
  <c r="N237" i="8"/>
  <c r="A239" i="10" s="1" a="1"/>
  <c r="A239" i="10" s="1"/>
  <c r="N249" i="8"/>
  <c r="A251" i="10" s="1" a="1"/>
  <c r="A251" i="10" s="1"/>
  <c r="N261" i="8"/>
  <c r="A263" i="10" s="1" a="1"/>
  <c r="A263" i="10" s="1"/>
  <c r="N273" i="8"/>
  <c r="A275" i="10" s="1" a="1"/>
  <c r="A275" i="10" s="1"/>
  <c r="N285" i="8"/>
  <c r="A287" i="10" s="1" a="1"/>
  <c r="A287" i="10" s="1"/>
  <c r="N247" i="8"/>
  <c r="A249" i="10" s="1" a="1"/>
  <c r="A249" i="10" s="1"/>
  <c r="N175" i="8"/>
  <c r="A177" i="10" s="1" a="1"/>
  <c r="A177" i="10" s="1"/>
  <c r="N103" i="8"/>
  <c r="A105" i="10" s="1" a="1"/>
  <c r="A105" i="10" s="1"/>
  <c r="N31" i="8"/>
  <c r="N236" i="8"/>
  <c r="A238" i="10" s="1" a="1"/>
  <c r="A238" i="10" s="1"/>
  <c r="N164" i="8"/>
  <c r="A166" i="10" s="1" a="1"/>
  <c r="A166" i="10" s="1"/>
  <c r="N92" i="8"/>
  <c r="A94" i="10" s="1" a="1"/>
  <c r="A94" i="10" s="1"/>
  <c r="N20" i="8"/>
  <c r="N235" i="8"/>
  <c r="A237" i="10" s="1" a="1"/>
  <c r="A237" i="10" s="1"/>
  <c r="N163" i="8"/>
  <c r="A165" i="10" s="1" a="1"/>
  <c r="A165" i="10" s="1"/>
  <c r="N91" i="8"/>
  <c r="A93" i="10" s="1" a="1"/>
  <c r="A93" i="10" s="1"/>
  <c r="N19" i="8"/>
  <c r="N211" i="8"/>
  <c r="A213" i="10" s="1" a="1"/>
  <c r="A213" i="10" s="1"/>
  <c r="N224" i="8"/>
  <c r="A226" i="10" s="1" a="1"/>
  <c r="A226" i="10" s="1"/>
  <c r="N152" i="8"/>
  <c r="A154" i="10" s="1" a="1"/>
  <c r="A154" i="10" s="1"/>
  <c r="N80" i="8"/>
  <c r="A82" i="10" s="1" a="1"/>
  <c r="A82" i="10" s="1"/>
  <c r="N8" i="8"/>
  <c r="N284" i="8"/>
  <c r="A286" i="10" s="1" a="1"/>
  <c r="A286" i="10" s="1"/>
  <c r="N223" i="8"/>
  <c r="A225" i="10" s="1" a="1"/>
  <c r="A225" i="10" s="1"/>
  <c r="N151" i="8"/>
  <c r="A153" i="10" s="1" a="1"/>
  <c r="A153" i="10" s="1"/>
  <c r="N79" i="8"/>
  <c r="A81" i="10" s="1" a="1"/>
  <c r="A81" i="10" s="1"/>
  <c r="N7" i="8"/>
  <c r="E19" i="5"/>
  <c r="E15" i="5"/>
  <c r="E11" i="5"/>
  <c r="E7" i="5"/>
  <c r="E13" i="5"/>
  <c r="E9" i="5"/>
  <c r="E5" i="5"/>
  <c r="E4" i="5"/>
  <c r="E16" i="5"/>
  <c r="E14" i="5"/>
  <c r="E3" i="5"/>
  <c r="E6" i="5"/>
  <c r="E10" i="5"/>
  <c r="E17" i="5"/>
  <c r="E12" i="5"/>
  <c r="E8" i="5"/>
  <c r="F4" i="1"/>
  <c r="I4" i="1" s="1"/>
  <c r="F5" i="1" s="1"/>
  <c r="I5" i="1" s="1"/>
  <c r="F6" i="1" s="1"/>
  <c r="I6" i="1" s="1"/>
  <c r="F7" i="1" s="1"/>
  <c r="I7" i="1" s="1"/>
  <c r="F8" i="1" s="1"/>
  <c r="I8" i="1" s="1"/>
  <c r="F9" i="1" s="1"/>
  <c r="I9" i="1" s="1"/>
  <c r="F10" i="1" s="1"/>
  <c r="I10" i="1" s="1"/>
  <c r="F11" i="1" s="1"/>
  <c r="I11" i="1" s="1"/>
  <c r="F12" i="1" s="1"/>
  <c r="I12" i="1" s="1"/>
  <c r="F13" i="1" s="1"/>
  <c r="I13" i="1" s="1"/>
  <c r="F14" i="1" s="1"/>
  <c r="I14" i="1" s="1"/>
  <c r="F15" i="1" s="1"/>
  <c r="I15" i="1" s="1"/>
  <c r="F16" i="1" s="1"/>
  <c r="I16" i="1" s="1"/>
  <c r="F17" i="1" s="1"/>
  <c r="I17" i="1" s="1"/>
  <c r="F18" i="1" s="1"/>
  <c r="I18" i="1" s="1"/>
  <c r="F19" i="1" s="1"/>
  <c r="I19" i="1" s="1"/>
  <c r="F20" i="1" s="1"/>
  <c r="I20" i="1" s="1"/>
  <c r="F21" i="1" s="1"/>
  <c r="I21" i="1" s="1"/>
  <c r="F22" i="1" s="1"/>
  <c r="I22" i="1" s="1"/>
  <c r="F23" i="1" s="1"/>
  <c r="I23" i="1" s="1"/>
  <c r="F24" i="1" s="1"/>
  <c r="I24" i="1" s="1"/>
  <c r="F25" i="1" s="1"/>
  <c r="I25" i="1" s="1"/>
  <c r="F26" i="1" s="1"/>
  <c r="I26" i="1" s="1"/>
  <c r="F27" i="1" s="1"/>
  <c r="I27" i="1" s="1"/>
  <c r="F28" i="1" s="1"/>
  <c r="I28" i="1" s="1"/>
  <c r="F29" i="1" s="1"/>
  <c r="I29" i="1" s="1"/>
  <c r="F30" i="1" s="1"/>
  <c r="I30" i="1" s="1"/>
  <c r="F31" i="1" s="1"/>
  <c r="I31" i="1" s="1"/>
  <c r="F32" i="1" s="1"/>
  <c r="I32" i="1" s="1"/>
  <c r="F33" i="1" s="1"/>
  <c r="I33" i="1" s="1"/>
  <c r="F34" i="1" s="1"/>
  <c r="I34" i="1" s="1"/>
  <c r="F35" i="1" s="1"/>
  <c r="I35" i="1" s="1"/>
  <c r="F36" i="1" s="1"/>
  <c r="I36" i="1" s="1"/>
  <c r="F37" i="1" s="1"/>
  <c r="I37" i="1" s="1"/>
  <c r="F38" i="1" s="1"/>
  <c r="I38" i="1" s="1"/>
  <c r="F39" i="1" s="1"/>
  <c r="I39" i="1" s="1"/>
  <c r="F40" i="1" s="1"/>
  <c r="I40" i="1" s="1"/>
  <c r="F41" i="1" s="1"/>
  <c r="I41" i="1" s="1"/>
  <c r="F42" i="1" s="1"/>
  <c r="I42" i="1" s="1"/>
  <c r="F43" i="1" s="1"/>
  <c r="I43" i="1" s="1"/>
  <c r="F44" i="1" s="1"/>
  <c r="I44" i="1" s="1"/>
  <c r="F45" i="1" s="1"/>
  <c r="I45" i="1" s="1"/>
  <c r="F46" i="1" s="1"/>
  <c r="I46" i="1" s="1"/>
  <c r="F47" i="1" s="1"/>
  <c r="I47" i="1" s="1"/>
  <c r="F48" i="1" s="1"/>
  <c r="I48" i="1" s="1"/>
  <c r="F49" i="1" s="1"/>
  <c r="I49" i="1" s="1"/>
  <c r="F50" i="1" s="1"/>
  <c r="I50" i="1" s="1"/>
  <c r="F51" i="1" s="1"/>
  <c r="I51" i="1" s="1"/>
  <c r="F52" i="1" s="1"/>
  <c r="I52" i="1" s="1"/>
  <c r="F53" i="1" s="1"/>
  <c r="I53" i="1" s="1"/>
  <c r="F54" i="1" s="1"/>
  <c r="I54" i="1" s="1"/>
  <c r="F55" i="1" s="1"/>
  <c r="I55" i="1" s="1"/>
  <c r="F56" i="1" s="1"/>
  <c r="I56" i="1" s="1"/>
  <c r="F57" i="1" s="1"/>
  <c r="I57" i="1" s="1"/>
  <c r="F58" i="1" s="1"/>
  <c r="I58" i="1" s="1"/>
  <c r="F59" i="1" s="1"/>
  <c r="I59" i="1" s="1"/>
  <c r="F60" i="1" s="1"/>
  <c r="I60" i="1" s="1"/>
  <c r="F61" i="1" s="1"/>
  <c r="I61" i="1" s="1"/>
  <c r="F62" i="1" s="1"/>
  <c r="I62" i="1" s="1"/>
  <c r="F63" i="1" s="1"/>
  <c r="I63" i="1" s="1"/>
  <c r="F64" i="1" s="1"/>
  <c r="I64" i="1" s="1"/>
  <c r="F65" i="1" s="1"/>
  <c r="I65" i="1" s="1"/>
  <c r="F66" i="1" s="1"/>
  <c r="I66" i="1" s="1"/>
  <c r="F67" i="1" s="1"/>
  <c r="I67" i="1" s="1"/>
  <c r="F68" i="1" s="1"/>
  <c r="I68" i="1" s="1"/>
  <c r="F69" i="1" s="1"/>
  <c r="I69" i="1" s="1"/>
  <c r="F70" i="1" s="1"/>
  <c r="I70" i="1" s="1"/>
  <c r="F71" i="1" s="1"/>
  <c r="I71" i="1" s="1"/>
  <c r="F72" i="1" s="1"/>
  <c r="I72" i="1" s="1"/>
  <c r="F73" i="1" s="1"/>
  <c r="I73" i="1" s="1"/>
  <c r="F74" i="1" s="1"/>
  <c r="I74" i="1" s="1"/>
  <c r="F75" i="1" s="1"/>
  <c r="I75" i="1" s="1"/>
  <c r="F76" i="1" s="1"/>
  <c r="I76" i="1" s="1"/>
  <c r="F77" i="1" s="1"/>
  <c r="I77" i="1" s="1"/>
  <c r="F78" i="1" s="1"/>
  <c r="I78" i="1" s="1"/>
  <c r="F79" i="1" s="1"/>
  <c r="I79" i="1" s="1"/>
  <c r="F80" i="1" s="1"/>
  <c r="I80" i="1" s="1"/>
  <c r="F81" i="1" s="1"/>
  <c r="I81" i="1" s="1"/>
  <c r="F82" i="1" s="1"/>
  <c r="I82" i="1" s="1"/>
  <c r="F83" i="1" s="1"/>
  <c r="I83" i="1" s="1"/>
  <c r="F84" i="1" s="1"/>
  <c r="I84" i="1" s="1"/>
  <c r="F85" i="1" s="1"/>
  <c r="I85" i="1" s="1"/>
  <c r="F86" i="1" s="1"/>
  <c r="I86" i="1" s="1"/>
  <c r="F87" i="1" s="1"/>
  <c r="I87" i="1" s="1"/>
  <c r="F88" i="1" s="1"/>
  <c r="I88" i="1" s="1"/>
  <c r="F89" i="1" s="1"/>
  <c r="I89" i="1" s="1"/>
  <c r="F90" i="1" s="1"/>
  <c r="I90" i="1" s="1"/>
  <c r="F91" i="1" s="1"/>
  <c r="I91" i="1" s="1"/>
  <c r="F92" i="1" s="1"/>
  <c r="I92" i="1" s="1"/>
  <c r="F93" i="1" s="1"/>
  <c r="I93" i="1" s="1"/>
  <c r="F94" i="1" s="1"/>
  <c r="I94" i="1" s="1"/>
  <c r="F95" i="1" s="1"/>
  <c r="I95" i="1" s="1"/>
  <c r="F96" i="1" s="1"/>
  <c r="I96" i="1" s="1"/>
  <c r="F97" i="1" s="1"/>
  <c r="I97" i="1" s="1"/>
  <c r="F98" i="1" s="1"/>
  <c r="I98" i="1" s="1"/>
  <c r="F99" i="1" s="1"/>
  <c r="I99" i="1" s="1"/>
  <c r="F100" i="1" s="1"/>
  <c r="I100" i="1" s="1"/>
  <c r="F101" i="1" s="1"/>
  <c r="I101" i="1" s="1"/>
  <c r="F102" i="1" s="1"/>
  <c r="I102" i="1" s="1"/>
  <c r="F103" i="1" s="1"/>
  <c r="I103" i="1" s="1"/>
  <c r="F104" i="1" s="1"/>
  <c r="I104" i="1" s="1"/>
  <c r="F105" i="1" s="1"/>
  <c r="I105" i="1" s="1"/>
  <c r="F106" i="1" s="1"/>
  <c r="I106" i="1" s="1"/>
  <c r="F107" i="1" s="1"/>
  <c r="I107" i="1" s="1"/>
  <c r="F108" i="1" s="1"/>
  <c r="I108" i="1" s="1"/>
  <c r="F109" i="1" s="1"/>
  <c r="I109" i="1" s="1"/>
  <c r="F110" i="1" s="1"/>
  <c r="I110" i="1" s="1"/>
  <c r="F111" i="1" s="1"/>
  <c r="I111" i="1" s="1"/>
  <c r="F112" i="1" s="1"/>
  <c r="I112" i="1" s="1"/>
  <c r="F113" i="1" s="1"/>
  <c r="I113" i="1" s="1"/>
  <c r="F114" i="1" s="1"/>
  <c r="I114" i="1" s="1"/>
  <c r="F115" i="1" s="1"/>
  <c r="I115" i="1" s="1"/>
  <c r="F116" i="1" s="1"/>
  <c r="I116" i="1" s="1"/>
  <c r="F117" i="1" s="1"/>
  <c r="I117" i="1" s="1"/>
  <c r="F118" i="1" s="1"/>
  <c r="I118" i="1" s="1"/>
  <c r="F119" i="1" s="1"/>
  <c r="I119" i="1" s="1"/>
  <c r="F120" i="1" s="1"/>
  <c r="I120" i="1" s="1"/>
  <c r="F121" i="1" s="1"/>
  <c r="I121" i="1" s="1"/>
  <c r="F122" i="1" s="1"/>
  <c r="I122" i="1" s="1"/>
  <c r="F123" i="1" s="1"/>
  <c r="I123" i="1" s="1"/>
  <c r="F124" i="1" s="1"/>
  <c r="I124" i="1" s="1"/>
  <c r="F125" i="1" s="1"/>
  <c r="I125" i="1" s="1"/>
  <c r="F126" i="1" s="1"/>
  <c r="I126" i="1" s="1"/>
  <c r="F127" i="1" s="1"/>
  <c r="I127" i="1" s="1"/>
  <c r="F128" i="1" s="1"/>
  <c r="I128" i="1" s="1"/>
  <c r="F129" i="1" s="1"/>
  <c r="I129" i="1" s="1"/>
  <c r="F130" i="1" s="1"/>
  <c r="I130" i="1" s="1"/>
  <c r="F131" i="1" s="1"/>
  <c r="I131" i="1" s="1"/>
  <c r="F132" i="1" s="1"/>
  <c r="I132" i="1" s="1"/>
  <c r="F133" i="1" s="1"/>
  <c r="I133" i="1" s="1"/>
  <c r="F134" i="1" s="1"/>
  <c r="I134" i="1" s="1"/>
  <c r="F135" i="1" s="1"/>
  <c r="I135" i="1" s="1"/>
  <c r="F136" i="1" s="1"/>
  <c r="I136" i="1" s="1"/>
  <c r="F137" i="1" s="1"/>
  <c r="I137" i="1" s="1"/>
  <c r="F138" i="1" s="1"/>
  <c r="I138" i="1" s="1"/>
  <c r="F139" i="1" s="1"/>
  <c r="I139" i="1" s="1"/>
  <c r="F140" i="1" s="1"/>
  <c r="I140" i="1" s="1"/>
  <c r="F141" i="1" s="1"/>
  <c r="I141" i="1" s="1"/>
  <c r="F142" i="1" s="1"/>
  <c r="I142" i="1" s="1"/>
  <c r="F143" i="1" s="1"/>
  <c r="I143" i="1" s="1"/>
  <c r="F144" i="1" s="1"/>
  <c r="I144" i="1" s="1"/>
  <c r="F145" i="1" s="1"/>
  <c r="I145" i="1" s="1"/>
  <c r="F146" i="1" s="1"/>
  <c r="I146" i="1" s="1"/>
  <c r="F147" i="1" s="1"/>
  <c r="I147" i="1" s="1"/>
  <c r="F148" i="1" s="1"/>
  <c r="I148" i="1" s="1"/>
  <c r="F149" i="1" s="1"/>
  <c r="I149" i="1" s="1"/>
  <c r="F150" i="1" s="1"/>
  <c r="I150" i="1" s="1"/>
  <c r="F151" i="1" s="1"/>
  <c r="I151" i="1" s="1"/>
  <c r="F152" i="1" s="1"/>
  <c r="I152" i="1" s="1"/>
  <c r="F153" i="1" s="1"/>
  <c r="I153" i="1" s="1"/>
  <c r="F154" i="1" s="1"/>
  <c r="I154" i="1" s="1"/>
  <c r="F155" i="1" s="1"/>
  <c r="I155" i="1" s="1"/>
  <c r="F156" i="1" s="1"/>
  <c r="I156" i="1" s="1"/>
  <c r="F157" i="1" s="1"/>
  <c r="I157" i="1" s="1"/>
  <c r="F158" i="1" s="1"/>
  <c r="I158" i="1" s="1"/>
  <c r="F159" i="1" s="1"/>
  <c r="I159" i="1" s="1"/>
  <c r="F160" i="1" s="1"/>
  <c r="I160" i="1" s="1"/>
  <c r="F161" i="1" s="1"/>
  <c r="I161" i="1" s="1"/>
  <c r="F162" i="1" s="1"/>
  <c r="I162" i="1" s="1"/>
  <c r="F163" i="1" s="1"/>
  <c r="I163" i="1" s="1"/>
  <c r="F164" i="1" s="1"/>
  <c r="I164" i="1" s="1"/>
  <c r="F165" i="1" s="1"/>
  <c r="I165" i="1" s="1"/>
  <c r="F166" i="1" s="1"/>
  <c r="I166" i="1" s="1"/>
  <c r="F167" i="1" s="1"/>
  <c r="I167" i="1" s="1"/>
  <c r="F168" i="1" s="1"/>
  <c r="I168" i="1" s="1"/>
  <c r="F169" i="1" s="1"/>
  <c r="I169" i="1" s="1"/>
  <c r="F170" i="1" s="1"/>
  <c r="I170" i="1" s="1"/>
  <c r="F171" i="1" s="1"/>
  <c r="I171" i="1" s="1"/>
  <c r="F172" i="1" s="1"/>
  <c r="I172" i="1" s="1"/>
  <c r="F173" i="1" s="1"/>
  <c r="I173" i="1" s="1"/>
  <c r="F174" i="1" s="1"/>
  <c r="I174" i="1" s="1"/>
  <c r="F175" i="1" s="1"/>
  <c r="I175" i="1" s="1"/>
  <c r="F176" i="1" s="1"/>
  <c r="I176" i="1" s="1"/>
  <c r="F177" i="1" s="1"/>
  <c r="I177" i="1" s="1"/>
  <c r="F178" i="1" s="1"/>
  <c r="I178" i="1" s="1"/>
  <c r="F179" i="1" s="1"/>
  <c r="I179" i="1" s="1"/>
  <c r="F180" i="1" s="1"/>
  <c r="I180" i="1" s="1"/>
  <c r="F181" i="1" s="1"/>
  <c r="I181" i="1" s="1"/>
  <c r="F182" i="1" s="1"/>
  <c r="I182" i="1" s="1"/>
  <c r="F183" i="1" s="1"/>
  <c r="I183" i="1" s="1"/>
  <c r="F184" i="1" s="1"/>
  <c r="I184" i="1" s="1"/>
  <c r="F185" i="1" s="1"/>
  <c r="I185" i="1" s="1"/>
  <c r="F186" i="1" s="1"/>
  <c r="I186" i="1" s="1"/>
  <c r="F187" i="1" s="1"/>
  <c r="I187" i="1" s="1"/>
  <c r="F188" i="1" s="1"/>
  <c r="I188" i="1" s="1"/>
  <c r="F189" i="1" s="1"/>
  <c r="I189" i="1" s="1"/>
  <c r="F190" i="1" s="1"/>
  <c r="I190" i="1" s="1"/>
  <c r="F191" i="1" s="1"/>
  <c r="I191" i="1" s="1"/>
  <c r="F192" i="1" s="1"/>
  <c r="I192" i="1" s="1"/>
  <c r="F193" i="1" s="1"/>
  <c r="I193" i="1" s="1"/>
  <c r="F194" i="1" s="1"/>
  <c r="I194" i="1" s="1"/>
  <c r="F195" i="1" s="1"/>
  <c r="I195" i="1" s="1"/>
  <c r="F196" i="1" s="1"/>
  <c r="I196" i="1" s="1"/>
  <c r="F197" i="1" s="1"/>
  <c r="I197" i="1" s="1"/>
  <c r="F198" i="1" s="1"/>
  <c r="I198" i="1" s="1"/>
  <c r="F199" i="1" s="1"/>
  <c r="I199" i="1" s="1"/>
  <c r="F200" i="1" s="1"/>
  <c r="I200" i="1" s="1"/>
  <c r="F201" i="1" s="1"/>
  <c r="I201" i="1" s="1"/>
  <c r="F202" i="1" s="1"/>
  <c r="I202" i="1" s="1"/>
  <c r="F203" i="1" s="1"/>
  <c r="I203" i="1" s="1"/>
  <c r="F204" i="1" s="1"/>
  <c r="I204" i="1" s="1"/>
  <c r="F205" i="1" s="1"/>
  <c r="I205" i="1" s="1"/>
  <c r="F206" i="1" s="1"/>
  <c r="I206" i="1" s="1"/>
  <c r="F207" i="1" s="1"/>
  <c r="I207" i="1" s="1"/>
  <c r="F208" i="1" s="1"/>
  <c r="I208" i="1" s="1"/>
  <c r="F209" i="1" s="1"/>
  <c r="I209" i="1" s="1"/>
  <c r="F210" i="1" s="1"/>
  <c r="I210" i="1" s="1"/>
  <c r="F211" i="1" s="1"/>
  <c r="I211" i="1" s="1"/>
  <c r="F212" i="1" s="1"/>
  <c r="I212" i="1" s="1"/>
  <c r="F213" i="1" s="1"/>
  <c r="I213" i="1" s="1"/>
  <c r="F214" i="1" s="1"/>
  <c r="I214" i="1" s="1"/>
  <c r="F215" i="1" s="1"/>
  <c r="I215" i="1" s="1"/>
  <c r="F216" i="1" s="1"/>
  <c r="I216" i="1" s="1"/>
  <c r="F217" i="1" s="1"/>
  <c r="I217" i="1" s="1"/>
  <c r="F218" i="1" s="1"/>
  <c r="I218" i="1" s="1"/>
  <c r="F219" i="1" s="1"/>
  <c r="I219" i="1" s="1"/>
  <c r="F220" i="1" s="1"/>
  <c r="I220" i="1" s="1"/>
  <c r="F221" i="1" s="1"/>
  <c r="I221" i="1" s="1"/>
  <c r="F222" i="1" s="1"/>
  <c r="I222" i="1" s="1"/>
  <c r="F223" i="1" s="1"/>
  <c r="I223" i="1" s="1"/>
  <c r="F224" i="1" s="1"/>
  <c r="I224" i="1" s="1"/>
  <c r="F225" i="1" s="1"/>
  <c r="I225" i="1" s="1"/>
  <c r="F226" i="1" s="1"/>
  <c r="I226" i="1" s="1"/>
  <c r="F227" i="1" s="1"/>
  <c r="I227" i="1" s="1"/>
  <c r="F228" i="1" s="1"/>
  <c r="I228" i="1" s="1"/>
  <c r="F229" i="1" s="1"/>
  <c r="I229" i="1" s="1"/>
  <c r="F230" i="1" s="1"/>
  <c r="I230" i="1" s="1"/>
  <c r="F231" i="1" s="1"/>
  <c r="I231" i="1" s="1"/>
  <c r="F232" i="1" s="1"/>
  <c r="I232" i="1" s="1"/>
  <c r="F233" i="1" s="1"/>
  <c r="I233" i="1" s="1"/>
  <c r="F234" i="1" s="1"/>
  <c r="I234" i="1" s="1"/>
  <c r="F235" i="1" s="1"/>
  <c r="I235" i="1" s="1"/>
  <c r="F236" i="1" s="1"/>
  <c r="I236" i="1" s="1"/>
  <c r="F237" i="1" s="1"/>
  <c r="I237" i="1" s="1"/>
  <c r="F238" i="1" s="1"/>
  <c r="I238" i="1" s="1"/>
  <c r="F239" i="1" s="1"/>
  <c r="I239" i="1" s="1"/>
  <c r="F240" i="1" s="1"/>
  <c r="I240" i="1" s="1"/>
  <c r="F241" i="1" s="1"/>
  <c r="I241" i="1" s="1"/>
  <c r="F242" i="1" s="1"/>
  <c r="I242" i="1" s="1"/>
  <c r="F243" i="1" s="1"/>
  <c r="I243" i="1" s="1"/>
  <c r="F244" i="1" s="1"/>
  <c r="I244" i="1" s="1"/>
  <c r="F245" i="1" s="1"/>
  <c r="I245" i="1" s="1"/>
  <c r="F246" i="1" s="1"/>
  <c r="I246" i="1" s="1"/>
  <c r="F247" i="1" s="1"/>
  <c r="I247" i="1" s="1"/>
  <c r="F248" i="1" s="1"/>
  <c r="I248" i="1" s="1"/>
  <c r="F249" i="1" s="1"/>
  <c r="I249" i="1" s="1"/>
  <c r="F250" i="1" s="1"/>
  <c r="I250" i="1" s="1"/>
  <c r="F251" i="1" s="1"/>
  <c r="I251" i="1" s="1"/>
  <c r="F252" i="1" s="1"/>
  <c r="I252" i="1" s="1"/>
  <c r="F253" i="1" s="1"/>
  <c r="I253" i="1" s="1"/>
  <c r="F254" i="1" s="1"/>
  <c r="I254" i="1" s="1"/>
  <c r="F255" i="1" s="1"/>
  <c r="I255" i="1" s="1"/>
  <c r="F256" i="1" s="1"/>
  <c r="I256" i="1" s="1"/>
  <c r="F257" i="1" s="1"/>
  <c r="I257" i="1" s="1"/>
  <c r="F258" i="1" s="1"/>
  <c r="I258" i="1" s="1"/>
  <c r="F259" i="1" s="1"/>
  <c r="I259" i="1" s="1"/>
  <c r="F260" i="1" s="1"/>
  <c r="I260" i="1" s="1"/>
  <c r="F261" i="1" s="1"/>
  <c r="I261" i="1" s="1"/>
  <c r="F262" i="1" s="1"/>
  <c r="I262" i="1" s="1"/>
  <c r="F263" i="1" s="1"/>
  <c r="I263" i="1" s="1"/>
  <c r="F264" i="1" s="1"/>
  <c r="I264" i="1" s="1"/>
  <c r="F265" i="1" s="1"/>
  <c r="I265" i="1" s="1"/>
  <c r="F266" i="1" s="1"/>
  <c r="I266" i="1" s="1"/>
  <c r="F267" i="1" s="1"/>
  <c r="I267" i="1" s="1"/>
  <c r="F268" i="1" s="1"/>
  <c r="I268" i="1" s="1"/>
  <c r="F269" i="1" s="1"/>
  <c r="I269" i="1" s="1"/>
  <c r="F270" i="1" s="1"/>
  <c r="I270" i="1" s="1"/>
  <c r="F271" i="1" s="1"/>
  <c r="I271" i="1" s="1"/>
  <c r="F272" i="1" s="1"/>
  <c r="I272" i="1" s="1"/>
  <c r="F273" i="1" s="1"/>
  <c r="I273" i="1" s="1"/>
  <c r="F274" i="1" s="1"/>
  <c r="I274" i="1" s="1"/>
  <c r="F275" i="1" s="1"/>
  <c r="I275" i="1" s="1"/>
  <c r="F276" i="1" s="1"/>
  <c r="I276" i="1" s="1"/>
  <c r="F277" i="1" s="1"/>
  <c r="I277" i="1" s="1"/>
  <c r="F278" i="1" s="1"/>
  <c r="I278" i="1" s="1"/>
  <c r="F279" i="1" s="1"/>
  <c r="I279" i="1" s="1"/>
  <c r="F280" i="1" s="1"/>
  <c r="I280" i="1" s="1"/>
  <c r="F281" i="1" s="1"/>
  <c r="I281" i="1" s="1"/>
  <c r="F282" i="1" s="1"/>
  <c r="I282" i="1" s="1"/>
  <c r="F283" i="1" s="1"/>
  <c r="I283" i="1" s="1"/>
  <c r="F284" i="1" s="1"/>
  <c r="I284" i="1" s="1"/>
  <c r="F285" i="1" s="1"/>
  <c r="I285" i="1" s="1"/>
  <c r="F286" i="1" s="1"/>
  <c r="I286" i="1" s="1"/>
  <c r="F287" i="1" s="1"/>
  <c r="I287" i="1" s="1"/>
  <c r="F288" i="1" s="1"/>
  <c r="I288" i="1" s="1"/>
  <c r="F289" i="1" s="1"/>
  <c r="I289" i="1" s="1"/>
  <c r="F290" i="1" s="1"/>
  <c r="I290" i="1" s="1"/>
  <c r="F291" i="1" s="1"/>
  <c r="I291" i="1" s="1"/>
  <c r="F292" i="1" s="1"/>
  <c r="I292" i="1" s="1"/>
  <c r="F293" i="1" s="1"/>
  <c r="I293" i="1" s="1"/>
  <c r="C214" i="10" l="1" a="1"/>
  <c r="C214" i="10" s="1"/>
  <c r="A214" i="10" a="1"/>
  <c r="A214" i="10" s="1"/>
  <c r="C141" i="10" a="1"/>
  <c r="C141" i="10" s="1"/>
  <c r="C59" i="10" a="1"/>
  <c r="C59" i="10" s="1"/>
  <c r="C219" i="10" a="1"/>
  <c r="C219" i="10" s="1"/>
  <c r="C187" i="10" a="1"/>
  <c r="C187" i="10" s="1"/>
  <c r="C208" i="10" a="1"/>
  <c r="C208" i="10" s="1"/>
  <c r="C61" i="10" a="1"/>
  <c r="C61" i="10" s="1"/>
  <c r="C204" i="10" a="1"/>
  <c r="C204" i="10" s="1"/>
  <c r="C60" i="10" a="1"/>
  <c r="C60" i="10" s="1"/>
  <c r="C261" i="10" a="1"/>
  <c r="C261" i="10" s="1"/>
  <c r="C130" i="10" a="1"/>
  <c r="C130" i="10" s="1"/>
  <c r="C226" i="10" a="1"/>
  <c r="C226" i="10" s="1"/>
  <c r="C105" i="10" a="1"/>
  <c r="C105" i="10" s="1"/>
  <c r="C179" i="10" a="1"/>
  <c r="C179" i="10" s="1"/>
  <c r="C164" i="10" a="1"/>
  <c r="C164" i="10" s="1"/>
  <c r="C175" i="10" a="1"/>
  <c r="C175" i="10" s="1"/>
  <c r="C186" i="10" a="1"/>
  <c r="C186" i="10" s="1"/>
  <c r="C42" i="10" a="1"/>
  <c r="C42" i="10" s="1"/>
  <c r="C197" i="10" a="1"/>
  <c r="C197" i="10" s="1"/>
  <c r="C53" i="10" a="1"/>
  <c r="C53" i="10" s="1"/>
  <c r="C196" i="10" a="1"/>
  <c r="C196" i="10" s="1"/>
  <c r="C52" i="10" a="1"/>
  <c r="C52" i="10" s="1"/>
  <c r="C195" i="10" a="1"/>
  <c r="C195" i="10" s="1"/>
  <c r="C51" i="10" a="1"/>
  <c r="C51" i="10" s="1"/>
  <c r="C194" i="10" a="1"/>
  <c r="C194" i="10" s="1"/>
  <c r="C50" i="10" a="1"/>
  <c r="C50" i="10" s="1"/>
  <c r="C193" i="10" a="1"/>
  <c r="C193" i="10" s="1"/>
  <c r="C49" i="10" a="1"/>
  <c r="C49" i="10" s="1"/>
  <c r="C192" i="10" a="1"/>
  <c r="C192" i="10" s="1"/>
  <c r="C48" i="10" a="1"/>
  <c r="C48" i="10" s="1"/>
  <c r="C46" i="10" a="1"/>
  <c r="C46" i="10" s="1"/>
  <c r="C202" i="10" a="1"/>
  <c r="C202" i="10" s="1"/>
  <c r="C203" i="10" a="1"/>
  <c r="C203" i="10" s="1"/>
  <c r="C220" i="10" a="1"/>
  <c r="C220" i="10" s="1"/>
  <c r="C58" i="10" a="1"/>
  <c r="C58" i="10" s="1"/>
  <c r="C64" i="10" a="1"/>
  <c r="C64" i="10" s="1"/>
  <c r="C163" i="10" a="1"/>
  <c r="C163" i="10" s="1"/>
  <c r="C185" i="10" a="1"/>
  <c r="C185" i="10" s="1"/>
  <c r="C41" i="10" a="1"/>
  <c r="C41" i="10" s="1"/>
  <c r="C184" i="10" a="1"/>
  <c r="C184" i="10" s="1"/>
  <c r="C40" i="10" a="1"/>
  <c r="C40" i="10" s="1"/>
  <c r="C183" i="10" a="1"/>
  <c r="C183" i="10" s="1"/>
  <c r="C39" i="10" a="1"/>
  <c r="C39" i="10" s="1"/>
  <c r="C182" i="10" a="1"/>
  <c r="C182" i="10" s="1"/>
  <c r="C181" i="10" a="1"/>
  <c r="C181" i="10" s="1"/>
  <c r="C180" i="10" a="1"/>
  <c r="C180" i="10" s="1"/>
  <c r="C118" i="10" a="1"/>
  <c r="C118" i="10" s="1"/>
  <c r="C274" i="10" a="1"/>
  <c r="C274" i="10" s="1"/>
  <c r="C199" i="10" a="1"/>
  <c r="C199" i="10" s="1"/>
  <c r="C74" i="10" a="1"/>
  <c r="C74" i="10" s="1"/>
  <c r="C198" i="10" a="1"/>
  <c r="C198" i="10" s="1"/>
  <c r="C63" i="10" a="1"/>
  <c r="C63" i="10" s="1"/>
  <c r="C167" i="10" a="1"/>
  <c r="C167" i="10" s="1"/>
  <c r="C174" i="10" a="1"/>
  <c r="C174" i="10" s="1"/>
  <c r="C140" i="10" a="1"/>
  <c r="C140" i="10" s="1"/>
  <c r="C162" i="10" a="1"/>
  <c r="C162" i="10" s="1"/>
  <c r="C173" i="10" a="1"/>
  <c r="C173" i="10" s="1"/>
  <c r="C172" i="10" a="1"/>
  <c r="C172" i="10" s="1"/>
  <c r="C171" i="10" a="1"/>
  <c r="C171" i="10" s="1"/>
  <c r="C170" i="10" a="1"/>
  <c r="C170" i="10" s="1"/>
  <c r="C169" i="10" a="1"/>
  <c r="C169" i="10" s="1"/>
  <c r="C168" i="10" a="1"/>
  <c r="C168" i="10" s="1"/>
  <c r="C190" i="10" a="1"/>
  <c r="C190" i="10" s="1"/>
  <c r="C69" i="10" a="1"/>
  <c r="C69" i="10" s="1"/>
  <c r="C238" i="10" a="1"/>
  <c r="C238" i="10" s="1"/>
  <c r="C77" i="10" a="1"/>
  <c r="C77" i="10" s="1"/>
  <c r="C72" i="10" a="1"/>
  <c r="C72" i="10" s="1"/>
  <c r="C191" i="10" a="1"/>
  <c r="C191" i="10" s="1"/>
  <c r="C54" i="10" a="1"/>
  <c r="C54" i="10" s="1"/>
  <c r="C62" i="10" a="1"/>
  <c r="C62" i="10" s="1"/>
  <c r="C213" i="10" a="1"/>
  <c r="C213" i="10" s="1"/>
  <c r="C295" i="10" a="1"/>
  <c r="C295" i="10" s="1"/>
  <c r="A295" i="10" a="1"/>
  <c r="A295" i="10" s="1"/>
  <c r="C287" i="10" a="1"/>
  <c r="C287" i="10" s="1"/>
  <c r="C143" i="10" a="1"/>
  <c r="C143" i="10" s="1"/>
  <c r="C272" i="10" a="1"/>
  <c r="C272" i="10" s="1"/>
  <c r="C128" i="10" a="1"/>
  <c r="C128" i="10" s="1"/>
  <c r="C283" i="10" a="1"/>
  <c r="C283" i="10" s="1"/>
  <c r="C139" i="10" a="1"/>
  <c r="C139" i="10" s="1"/>
  <c r="A294" i="10" a="1"/>
  <c r="A294" i="10" s="1"/>
  <c r="C294" i="10" a="1"/>
  <c r="C294" i="10" s="1"/>
  <c r="C150" i="10" a="1"/>
  <c r="C150" i="10" s="1"/>
  <c r="C161" i="10" a="1"/>
  <c r="C161" i="10" s="1"/>
  <c r="C160" i="10" a="1"/>
  <c r="C160" i="10" s="1"/>
  <c r="C159" i="10" a="1"/>
  <c r="C159" i="10" s="1"/>
  <c r="C158" i="10" a="1"/>
  <c r="C158" i="10" s="1"/>
  <c r="C157" i="10" a="1"/>
  <c r="C157" i="10" s="1"/>
  <c r="C156" i="10" a="1"/>
  <c r="C156" i="10" s="1"/>
  <c r="C262" i="10" a="1"/>
  <c r="C262" i="10" s="1"/>
  <c r="C70" i="10" a="1"/>
  <c r="C70" i="10" s="1"/>
  <c r="C210" i="10" a="1"/>
  <c r="C210" i="10" s="1"/>
  <c r="C218" i="10" a="1"/>
  <c r="C218" i="10" s="1"/>
  <c r="C154" i="10" a="1"/>
  <c r="C154" i="10" s="1"/>
  <c r="C43" i="10" a="1"/>
  <c r="C43" i="10" s="1"/>
  <c r="C207" i="10" a="1"/>
  <c r="C207" i="10" s="1"/>
  <c r="C177" i="10" a="1"/>
  <c r="C177" i="10" s="1"/>
  <c r="C275" i="10" a="1"/>
  <c r="C275" i="10" s="1"/>
  <c r="C131" i="10" a="1"/>
  <c r="C131" i="10" s="1"/>
  <c r="C260" i="10" a="1"/>
  <c r="C260" i="10" s="1"/>
  <c r="C116" i="10" a="1"/>
  <c r="C116" i="10" s="1"/>
  <c r="C271" i="10" a="1"/>
  <c r="C271" i="10" s="1"/>
  <c r="C127" i="10" a="1"/>
  <c r="C127" i="10" s="1"/>
  <c r="C282" i="10" a="1"/>
  <c r="C282" i="10" s="1"/>
  <c r="C138" i="10" a="1"/>
  <c r="C138" i="10" s="1"/>
  <c r="C293" i="10" a="1"/>
  <c r="C293" i="10" s="1"/>
  <c r="C149" i="10" a="1"/>
  <c r="C149" i="10" s="1"/>
  <c r="C292" i="10" a="1"/>
  <c r="C292" i="10" s="1"/>
  <c r="C148" i="10" a="1"/>
  <c r="C148" i="10" s="1"/>
  <c r="C291" i="10" a="1"/>
  <c r="C291" i="10" s="1"/>
  <c r="C147" i="10" a="1"/>
  <c r="C147" i="10" s="1"/>
  <c r="C290" i="10" a="1"/>
  <c r="C290" i="10" s="1"/>
  <c r="C146" i="10" a="1"/>
  <c r="C146" i="10" s="1"/>
  <c r="C289" i="10" a="1"/>
  <c r="C289" i="10" s="1"/>
  <c r="C145" i="10" a="1"/>
  <c r="C145" i="10" s="1"/>
  <c r="C288" i="10" a="1"/>
  <c r="C288" i="10" s="1"/>
  <c r="C144" i="10" a="1"/>
  <c r="C144" i="10" s="1"/>
  <c r="C106" i="10" a="1"/>
  <c r="C106" i="10" s="1"/>
  <c r="C285" i="10" a="1"/>
  <c r="C285" i="10" s="1"/>
  <c r="C82" i="10" a="1"/>
  <c r="C82" i="10" s="1"/>
  <c r="C221" i="10" a="1"/>
  <c r="C221" i="10" s="1"/>
  <c r="C216" i="10" a="1"/>
  <c r="C216" i="10" s="1"/>
  <c r="C47" i="10" a="1"/>
  <c r="C47" i="10" s="1"/>
  <c r="C209" i="10" a="1"/>
  <c r="C209" i="10" s="1"/>
  <c r="C205" i="10" a="1"/>
  <c r="C205" i="10" s="1"/>
  <c r="C155" i="10" a="1"/>
  <c r="C155" i="10" s="1"/>
  <c r="C81" i="10" a="1"/>
  <c r="C81" i="10" s="1"/>
  <c r="C165" i="10" a="1"/>
  <c r="C165" i="10" s="1"/>
  <c r="C263" i="10" a="1"/>
  <c r="C263" i="10" s="1"/>
  <c r="C119" i="10" a="1"/>
  <c r="C119" i="10" s="1"/>
  <c r="C248" i="10" a="1"/>
  <c r="C248" i="10" s="1"/>
  <c r="C104" i="10" a="1"/>
  <c r="C104" i="10" s="1"/>
  <c r="C259" i="10" a="1"/>
  <c r="C259" i="10" s="1"/>
  <c r="C115" i="10" a="1"/>
  <c r="C115" i="10" s="1"/>
  <c r="C270" i="10" a="1"/>
  <c r="C270" i="10" s="1"/>
  <c r="C126" i="10" a="1"/>
  <c r="C126" i="10" s="1"/>
  <c r="C281" i="10" a="1"/>
  <c r="C281" i="10" s="1"/>
  <c r="C137" i="10" a="1"/>
  <c r="C137" i="10" s="1"/>
  <c r="C280" i="10" a="1"/>
  <c r="C280" i="10" s="1"/>
  <c r="C136" i="10" a="1"/>
  <c r="C136" i="10" s="1"/>
  <c r="C279" i="10" a="1"/>
  <c r="C279" i="10" s="1"/>
  <c r="C135" i="10" a="1"/>
  <c r="C135" i="10" s="1"/>
  <c r="C278" i="10" a="1"/>
  <c r="C278" i="10" s="1"/>
  <c r="C134" i="10" a="1"/>
  <c r="C134" i="10" s="1"/>
  <c r="C277" i="10" a="1"/>
  <c r="C277" i="10" s="1"/>
  <c r="C133" i="10" a="1"/>
  <c r="C133" i="10" s="1"/>
  <c r="C276" i="10" a="1"/>
  <c r="C276" i="10" s="1"/>
  <c r="C132" i="10" a="1"/>
  <c r="C132" i="10" s="1"/>
  <c r="C178" i="10" a="1"/>
  <c r="C178" i="10" s="1"/>
  <c r="C57" i="10" a="1"/>
  <c r="C57" i="10" s="1"/>
  <c r="C188" i="10" a="1"/>
  <c r="C188" i="10" s="1"/>
  <c r="C76" i="10" a="1"/>
  <c r="C76" i="10" s="1"/>
  <c r="C189" i="10" a="1"/>
  <c r="C189" i="10" s="1"/>
  <c r="C176" i="10" a="1"/>
  <c r="C176" i="10" s="1"/>
  <c r="C65" i="10" a="1"/>
  <c r="C65" i="10" s="1"/>
  <c r="C206" i="10" a="1"/>
  <c r="C206" i="10" s="1"/>
  <c r="C152" i="10" a="1"/>
  <c r="C152" i="10" s="1"/>
  <c r="C249" i="10" a="1"/>
  <c r="C249" i="10" s="1"/>
  <c r="C151" i="10" a="1"/>
  <c r="C151" i="10" s="1"/>
  <c r="C93" i="10" a="1"/>
  <c r="C93" i="10" s="1"/>
  <c r="C153" i="10" a="1"/>
  <c r="C153" i="10" s="1"/>
  <c r="C237" i="10" a="1"/>
  <c r="C237" i="10" s="1"/>
  <c r="C251" i="10" a="1"/>
  <c r="C251" i="10" s="1"/>
  <c r="C107" i="10" a="1"/>
  <c r="C107" i="10" s="1"/>
  <c r="C236" i="10" a="1"/>
  <c r="C236" i="10" s="1"/>
  <c r="C92" i="10" a="1"/>
  <c r="C92" i="10" s="1"/>
  <c r="C247" i="10" a="1"/>
  <c r="C247" i="10" s="1"/>
  <c r="C103" i="10" a="1"/>
  <c r="C103" i="10" s="1"/>
  <c r="C258" i="10" a="1"/>
  <c r="C258" i="10" s="1"/>
  <c r="C114" i="10" a="1"/>
  <c r="C114" i="10" s="1"/>
  <c r="C269" i="10" a="1"/>
  <c r="C269" i="10" s="1"/>
  <c r="C125" i="10" a="1"/>
  <c r="C125" i="10" s="1"/>
  <c r="C268" i="10" a="1"/>
  <c r="C268" i="10" s="1"/>
  <c r="C124" i="10" a="1"/>
  <c r="C124" i="10" s="1"/>
  <c r="C267" i="10" a="1"/>
  <c r="C267" i="10" s="1"/>
  <c r="C123" i="10" a="1"/>
  <c r="C123" i="10" s="1"/>
  <c r="C266" i="10" a="1"/>
  <c r="C266" i="10" s="1"/>
  <c r="C122" i="10" a="1"/>
  <c r="C122" i="10" s="1"/>
  <c r="C265" i="10" a="1"/>
  <c r="C265" i="10" s="1"/>
  <c r="C121" i="10" a="1"/>
  <c r="C121" i="10" s="1"/>
  <c r="C264" i="10" a="1"/>
  <c r="C264" i="10" s="1"/>
  <c r="C120" i="10" a="1"/>
  <c r="C120" i="10" s="1"/>
  <c r="C250" i="10" a="1"/>
  <c r="C250" i="10" s="1"/>
  <c r="C129" i="10" a="1"/>
  <c r="C129" i="10" s="1"/>
  <c r="C66" i="10" a="1"/>
  <c r="C66" i="10" s="1"/>
  <c r="C73" i="10" a="1"/>
  <c r="C73" i="10" s="1"/>
  <c r="C239" i="10" a="1"/>
  <c r="C239" i="10" s="1"/>
  <c r="C224" i="10" a="1"/>
  <c r="C224" i="10" s="1"/>
  <c r="C80" i="10" a="1"/>
  <c r="C80" i="10" s="1"/>
  <c r="C235" i="10" a="1"/>
  <c r="C235" i="10" s="1"/>
  <c r="C91" i="10" a="1"/>
  <c r="C91" i="10" s="1"/>
  <c r="C246" i="10" a="1"/>
  <c r="C246" i="10" s="1"/>
  <c r="C102" i="10" a="1"/>
  <c r="C102" i="10" s="1"/>
  <c r="C257" i="10" a="1"/>
  <c r="C257" i="10" s="1"/>
  <c r="C113" i="10" a="1"/>
  <c r="C113" i="10" s="1"/>
  <c r="C256" i="10" a="1"/>
  <c r="C256" i="10" s="1"/>
  <c r="C112" i="10" a="1"/>
  <c r="C112" i="10" s="1"/>
  <c r="C255" i="10" a="1"/>
  <c r="C255" i="10" s="1"/>
  <c r="C111" i="10" a="1"/>
  <c r="C111" i="10" s="1"/>
  <c r="C254" i="10" a="1"/>
  <c r="C254" i="10" s="1"/>
  <c r="C110" i="10" a="1"/>
  <c r="C110" i="10" s="1"/>
  <c r="C253" i="10" a="1"/>
  <c r="C253" i="10" s="1"/>
  <c r="C109" i="10" a="1"/>
  <c r="C109" i="10" s="1"/>
  <c r="C252" i="10" a="1"/>
  <c r="C252" i="10" s="1"/>
  <c r="C108" i="10" a="1"/>
  <c r="C108" i="10" s="1"/>
  <c r="C142" i="10" a="1"/>
  <c r="C142" i="10" s="1"/>
  <c r="C201" i="10" a="1"/>
  <c r="C201" i="10" s="1"/>
  <c r="C44" i="10" a="1"/>
  <c r="C44" i="10" s="1"/>
  <c r="C75" i="10" a="1"/>
  <c r="C75" i="10" s="1"/>
  <c r="C225" i="10" a="1"/>
  <c r="C225" i="10" s="1"/>
  <c r="C95" i="10" a="1"/>
  <c r="C95" i="10" s="1"/>
  <c r="C94" i="10" a="1"/>
  <c r="C94" i="10" s="1"/>
  <c r="C83" i="10" a="1"/>
  <c r="C83" i="10" s="1"/>
  <c r="C68" i="10" a="1"/>
  <c r="C68" i="10" s="1"/>
  <c r="C79" i="10" a="1"/>
  <c r="C79" i="10" s="1"/>
  <c r="C90" i="10" a="1"/>
  <c r="C90" i="10" s="1"/>
  <c r="C101" i="10" a="1"/>
  <c r="C101" i="10" s="1"/>
  <c r="C100" i="10" a="1"/>
  <c r="C100" i="10" s="1"/>
  <c r="C243" i="10" a="1"/>
  <c r="C243" i="10" s="1"/>
  <c r="C99" i="10" a="1"/>
  <c r="C99" i="10" s="1"/>
  <c r="C242" i="10" a="1"/>
  <c r="C242" i="10" s="1"/>
  <c r="C98" i="10" a="1"/>
  <c r="C98" i="10" s="1"/>
  <c r="C241" i="10" a="1"/>
  <c r="C241" i="10" s="1"/>
  <c r="C97" i="10" a="1"/>
  <c r="C97" i="10" s="1"/>
  <c r="C240" i="10" a="1"/>
  <c r="C240" i="10" s="1"/>
  <c r="C96" i="10" a="1"/>
  <c r="C96" i="10" s="1"/>
  <c r="C45" i="10" a="1"/>
  <c r="C45" i="10" s="1"/>
  <c r="C273" i="10" a="1"/>
  <c r="C273" i="10" s="1"/>
  <c r="C55" i="10" a="1"/>
  <c r="C55" i="10" s="1"/>
  <c r="C217" i="10" a="1"/>
  <c r="C217" i="10" s="1"/>
  <c r="C286" i="10" a="1"/>
  <c r="C286" i="10" s="1"/>
  <c r="C227" i="10" a="1"/>
  <c r="C227" i="10" s="1"/>
  <c r="C212" i="10" a="1"/>
  <c r="C212" i="10" s="1"/>
  <c r="C223" i="10" a="1"/>
  <c r="C223" i="10" s="1"/>
  <c r="C234" i="10" a="1"/>
  <c r="C234" i="10" s="1"/>
  <c r="C245" i="10" a="1"/>
  <c r="C245" i="10" s="1"/>
  <c r="C244" i="10" a="1"/>
  <c r="C244" i="10" s="1"/>
  <c r="C166" i="10" a="1"/>
  <c r="C166" i="10" s="1"/>
  <c r="C215" i="10" a="1"/>
  <c r="C215" i="10" s="1"/>
  <c r="C71" i="10" a="1"/>
  <c r="C71" i="10" s="1"/>
  <c r="C200" i="10" a="1"/>
  <c r="C200" i="10" s="1"/>
  <c r="C56" i="10" a="1"/>
  <c r="C56" i="10" s="1"/>
  <c r="C211" i="10" a="1"/>
  <c r="C211" i="10" s="1"/>
  <c r="C67" i="10" a="1"/>
  <c r="C67" i="10" s="1"/>
  <c r="C222" i="10" a="1"/>
  <c r="C222" i="10" s="1"/>
  <c r="C78" i="10" a="1"/>
  <c r="C78" i="10" s="1"/>
  <c r="C233" i="10" a="1"/>
  <c r="C233" i="10" s="1"/>
  <c r="C89" i="10" a="1"/>
  <c r="C89" i="10" s="1"/>
  <c r="C232" i="10" a="1"/>
  <c r="C232" i="10" s="1"/>
  <c r="C88" i="10" a="1"/>
  <c r="C88" i="10" s="1"/>
  <c r="C231" i="10" a="1"/>
  <c r="C231" i="10" s="1"/>
  <c r="C87" i="10" a="1"/>
  <c r="C87" i="10" s="1"/>
  <c r="C230" i="10" a="1"/>
  <c r="C230" i="10" s="1"/>
  <c r="C86" i="10" a="1"/>
  <c r="C86" i="10" s="1"/>
  <c r="C229" i="10" a="1"/>
  <c r="C229" i="10" s="1"/>
  <c r="C85" i="10" a="1"/>
  <c r="C85" i="10" s="1"/>
  <c r="C228" i="10" a="1"/>
  <c r="C228" i="10" s="1"/>
  <c r="C84" i="10" a="1"/>
  <c r="C84" i="10" s="1"/>
  <c r="C117" i="10" a="1"/>
  <c r="C117" i="10" s="1"/>
  <c r="C284" i="10" a="1"/>
  <c r="C284" i="10" s="1"/>
  <c r="E20" i="5"/>
  <c r="B7" i="6" a="1"/>
  <c r="B7" i="6" l="1"/>
  <c r="H2" i="6"/>
  <c r="I2" i="6"/>
  <c r="L15" i="6"/>
  <c r="K15" i="6"/>
  <c r="J15" i="6"/>
  <c r="I15" i="6"/>
  <c r="H15" i="6"/>
  <c r="G15" i="6"/>
  <c r="F15" i="6"/>
  <c r="E15" i="6"/>
  <c r="D15" i="6"/>
  <c r="C15" i="6"/>
  <c r="B15" i="6"/>
  <c r="L14" i="6"/>
  <c r="K14" i="6"/>
  <c r="J14" i="6"/>
  <c r="I14" i="6"/>
  <c r="H14" i="6"/>
  <c r="G14" i="6"/>
  <c r="F14" i="6"/>
  <c r="E14" i="6"/>
  <c r="D14" i="6"/>
  <c r="C14" i="6"/>
  <c r="B14" i="6"/>
  <c r="L13" i="6"/>
  <c r="K13" i="6"/>
  <c r="J13" i="6"/>
  <c r="I13" i="6"/>
  <c r="H13" i="6"/>
  <c r="G13" i="6"/>
  <c r="F13" i="6"/>
  <c r="E13" i="6"/>
  <c r="D13" i="6"/>
  <c r="C13" i="6"/>
  <c r="B13" i="6"/>
  <c r="L12" i="6"/>
  <c r="K12" i="6"/>
  <c r="J12" i="6"/>
  <c r="I12" i="6"/>
  <c r="H12" i="6"/>
  <c r="G12" i="6"/>
  <c r="F12" i="6"/>
  <c r="E12" i="6"/>
  <c r="D12" i="6"/>
  <c r="C12" i="6"/>
  <c r="B12" i="6"/>
  <c r="L11" i="6"/>
  <c r="K11" i="6"/>
  <c r="J11" i="6"/>
  <c r="I11" i="6"/>
  <c r="H11" i="6"/>
  <c r="G11" i="6"/>
  <c r="F11" i="6"/>
  <c r="E11" i="6"/>
  <c r="D11" i="6"/>
  <c r="C11" i="6"/>
  <c r="B11" i="6"/>
  <c r="L10" i="6"/>
  <c r="K10" i="6"/>
  <c r="J10" i="6"/>
  <c r="I10" i="6"/>
  <c r="H10" i="6"/>
  <c r="G10" i="6"/>
  <c r="F10" i="6"/>
  <c r="E10" i="6"/>
  <c r="D10" i="6"/>
  <c r="C10" i="6"/>
  <c r="B10" i="6"/>
  <c r="L9" i="6"/>
  <c r="K9" i="6"/>
  <c r="J9" i="6"/>
  <c r="I9" i="6"/>
  <c r="H9" i="6"/>
  <c r="G9" i="6"/>
  <c r="F9" i="6"/>
  <c r="E9" i="6"/>
  <c r="D9" i="6"/>
  <c r="C9" i="6"/>
  <c r="B9" i="6"/>
  <c r="L8" i="6"/>
  <c r="K8" i="6"/>
  <c r="J8" i="6"/>
  <c r="I8" i="6"/>
  <c r="H8" i="6"/>
  <c r="G8" i="6"/>
  <c r="F8" i="6"/>
  <c r="E8" i="6"/>
  <c r="D8" i="6"/>
  <c r="C8" i="6"/>
  <c r="B8" i="6"/>
  <c r="L7" i="6"/>
  <c r="K7" i="6"/>
  <c r="J7" i="6"/>
  <c r="I7" i="6"/>
  <c r="H7" i="6"/>
  <c r="G7" i="6"/>
  <c r="F7" i="6"/>
  <c r="E7" i="6"/>
  <c r="D7" i="6"/>
  <c r="C7" i="6"/>
</calcChain>
</file>

<file path=xl/metadata.xml><?xml version="1.0" encoding="utf-8"?>
<metadata xmlns="http://schemas.openxmlformats.org/spreadsheetml/2006/main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xmlns:xda="http://schemas.microsoft.com/office/spreadsheetml/2017/dynamicarray"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<sst xmlns="http://schemas.openxmlformats.org/spreadsheetml/2006/main" count="1752" uniqueCount="183">
  <si>
    <t>Libelle</t>
  </si>
  <si>
    <t>Categorie</t>
  </si>
  <si>
    <t>Mode</t>
  </si>
  <si>
    <t>N°Cheque/Remise</t>
  </si>
  <si>
    <t>Ancien Soldes</t>
  </si>
  <si>
    <t>Entree</t>
  </si>
  <si>
    <t>Sortie</t>
  </si>
  <si>
    <t>Nouveau Soldes</t>
  </si>
  <si>
    <t>Checker</t>
  </si>
  <si>
    <t>Modes</t>
  </si>
  <si>
    <t>Categories</t>
  </si>
  <si>
    <t>UDSP</t>
  </si>
  <si>
    <t>Ceremonie</t>
  </si>
  <si>
    <t>Noel</t>
  </si>
  <si>
    <t>Brocante</t>
  </si>
  <si>
    <t>Divers</t>
  </si>
  <si>
    <t>Calendrier</t>
  </si>
  <si>
    <t xml:space="preserve">Sainte Barbe </t>
  </si>
  <si>
    <t>Solidarite</t>
  </si>
  <si>
    <t xml:space="preserve">Virement </t>
  </si>
  <si>
    <t>Remise Cheque</t>
  </si>
  <si>
    <t>Naissance</t>
  </si>
  <si>
    <t>Mariage</t>
  </si>
  <si>
    <t>N° 1316170</t>
  </si>
  <si>
    <t>Prelevement</t>
  </si>
  <si>
    <t>Cheque emis</t>
  </si>
  <si>
    <t>N°1316171</t>
  </si>
  <si>
    <t>N°7888722</t>
  </si>
  <si>
    <t>N°7888721</t>
  </si>
  <si>
    <t>N°2695595</t>
  </si>
  <si>
    <t>N°2695594</t>
  </si>
  <si>
    <t>N°2695593</t>
  </si>
  <si>
    <t>Versement Espece</t>
  </si>
  <si>
    <t>Cheque Emis</t>
  </si>
  <si>
    <t>N°4099339</t>
  </si>
  <si>
    <t>N°2503927</t>
  </si>
  <si>
    <t>N°4099340</t>
  </si>
  <si>
    <t>N°1316172</t>
  </si>
  <si>
    <t xml:space="preserve">Frais Banque </t>
  </si>
  <si>
    <t>Envoie Chequier</t>
  </si>
  <si>
    <t xml:space="preserve">CLAMONT E </t>
  </si>
  <si>
    <t>CAILLOUX A</t>
  </si>
  <si>
    <t>PROXI CEREMOINIE PRESIDENT FEDERATION</t>
  </si>
  <si>
    <t>GAZ PROXI</t>
  </si>
  <si>
    <t xml:space="preserve">TRAITEUR DUBOIS </t>
  </si>
  <si>
    <t>Décés</t>
  </si>
  <si>
    <t>Depenses</t>
  </si>
  <si>
    <t>Recettes</t>
  </si>
  <si>
    <t>Benefice</t>
  </si>
  <si>
    <t>traiteur Faury repas noel</t>
  </si>
  <si>
    <t>boulangerie pontarion repas noel</t>
  </si>
  <si>
    <t>repas sainte barde</t>
  </si>
  <si>
    <t>promocash saint barbe</t>
  </si>
  <si>
    <t>menu st barbe copie plan</t>
  </si>
  <si>
    <t>proxi pontarion</t>
  </si>
  <si>
    <t>Intervention</t>
  </si>
  <si>
    <t>viande jean marc brocante</t>
  </si>
  <si>
    <t>divers</t>
  </si>
  <si>
    <t>Chauffage</t>
  </si>
  <si>
    <t>vin sainte barbe</t>
  </si>
  <si>
    <t>ceremonie Dr Gillet</t>
  </si>
  <si>
    <t>N°4551850</t>
  </si>
  <si>
    <t>VELLEINE JM</t>
  </si>
  <si>
    <t>Calendrier Bourg Sardent</t>
  </si>
  <si>
    <t>Calendrier RG sardent</t>
  </si>
  <si>
    <t>Calendrier RD Sardent</t>
  </si>
  <si>
    <t>Calendrier Sardent Bourg</t>
  </si>
  <si>
    <t>Calendrier Chapelle+Chaussadas</t>
  </si>
  <si>
    <t>Calendrier Vidaillat Villages</t>
  </si>
  <si>
    <t xml:space="preserve">pontarion route Gueret </t>
  </si>
  <si>
    <t xml:space="preserve">Pontarion route Limoges </t>
  </si>
  <si>
    <t>Pontarion route Aubusson+Bourg</t>
  </si>
  <si>
    <t>Saint Hilaire E2</t>
  </si>
  <si>
    <t>Saint Hilaire E1</t>
  </si>
  <si>
    <t xml:space="preserve">Hors Secteur </t>
  </si>
  <si>
    <t>Vidaillat</t>
  </si>
  <si>
    <t>La Pouge</t>
  </si>
  <si>
    <t>Pontarion Bourg Aubusson</t>
  </si>
  <si>
    <t>Vidaillat Villages</t>
  </si>
  <si>
    <t xml:space="preserve">sardent RG </t>
  </si>
  <si>
    <t>chapelle+chaussadas</t>
  </si>
  <si>
    <t>sardent RD</t>
  </si>
  <si>
    <t>Sardent Bourg</t>
  </si>
  <si>
    <t>Sardent RD</t>
  </si>
  <si>
    <t>sanrdent RG</t>
  </si>
  <si>
    <t>saint hilaire E1</t>
  </si>
  <si>
    <t>Boulangerie Pontarion President Fede</t>
  </si>
  <si>
    <t>Pontarion Vidaillat</t>
  </si>
  <si>
    <t>COMPTE A PARTIR DE 2023</t>
  </si>
  <si>
    <t>N° Relever de compte</t>
  </si>
  <si>
    <t>Tenu de compte</t>
  </si>
  <si>
    <t>Solidarite Mikaïl</t>
  </si>
  <si>
    <t>Solidarite Christelle</t>
  </si>
  <si>
    <t>Solidarite JANOT</t>
  </si>
  <si>
    <t>SOLIDARITE GOFFIN JUKIEN</t>
  </si>
  <si>
    <t>SOLIDARITE MOREAU JC</t>
  </si>
  <si>
    <t>SOLIDARITE FAURY D</t>
  </si>
  <si>
    <t>SOLIDARITE COURTY B</t>
  </si>
  <si>
    <t>SOLDARITE COURTY L</t>
  </si>
  <si>
    <t>ENVELLOPPE PRE TIMBRE</t>
  </si>
  <si>
    <t>ARSAPRIM</t>
  </si>
  <si>
    <t>FRAIS VIREMENT</t>
  </si>
  <si>
    <t>SOLIDARITE FAURY A</t>
  </si>
  <si>
    <t xml:space="preserve">PROMOCASH </t>
  </si>
  <si>
    <t>SOLIDARITE LABARRE M</t>
  </si>
  <si>
    <t>DARTY MICRO ONDE</t>
  </si>
  <si>
    <t>DARTY CAFETIER+TIREUSE</t>
  </si>
  <si>
    <t>PROMOCASH FOYER</t>
  </si>
  <si>
    <t>Barbecue</t>
  </si>
  <si>
    <t>PUB FOUGERON F</t>
  </si>
  <si>
    <t xml:space="preserve">PUB BERTRANDIE </t>
  </si>
  <si>
    <t>13,10/23</t>
  </si>
  <si>
    <t>LECLERC CARTE CADEAUX</t>
  </si>
  <si>
    <t xml:space="preserve">DON </t>
  </si>
  <si>
    <t>CONGRE CLUGNAT</t>
  </si>
  <si>
    <t>KING JOUET</t>
  </si>
  <si>
    <t>COLIS ANCIENS</t>
  </si>
  <si>
    <t>VIN CHAUTARD</t>
  </si>
  <si>
    <t>COPIE PLAN MENU</t>
  </si>
  <si>
    <t>Dates</t>
  </si>
  <si>
    <t>DATE</t>
  </si>
  <si>
    <t>LIBELLES</t>
  </si>
  <si>
    <t>CATEGORIE</t>
  </si>
  <si>
    <t>MODE</t>
  </si>
  <si>
    <t xml:space="preserve">N°REMISE CHEQUE </t>
  </si>
  <si>
    <t>ANCIEN SOLDES</t>
  </si>
  <si>
    <t>ENTREES</t>
  </si>
  <si>
    <t>SORTIES</t>
  </si>
  <si>
    <t>NOUVEAU SOLDES</t>
  </si>
  <si>
    <t>N° RELEVE</t>
  </si>
  <si>
    <t xml:space="preserve">CHAUTARD </t>
  </si>
  <si>
    <t>NETTO</t>
  </si>
  <si>
    <t>THIRIET</t>
  </si>
  <si>
    <t>COTISATION</t>
  </si>
  <si>
    <t>Banque</t>
  </si>
  <si>
    <t>Subvention</t>
  </si>
  <si>
    <t>PROMOCASH</t>
  </si>
  <si>
    <t>BOULANGERIE</t>
  </si>
  <si>
    <t>PUB CALENDRIER VELLEINE</t>
  </si>
  <si>
    <t>SDIS</t>
  </si>
  <si>
    <t>PROXI PN</t>
  </si>
  <si>
    <t>PUB BORD LOIC</t>
  </si>
  <si>
    <t>PUB CLAMON+DEVAUTOUR</t>
  </si>
  <si>
    <t>PUB MERAUD+DENIS+ADFL+GOMES</t>
  </si>
  <si>
    <t>PUB GADON+DUBOIS+PEYNE+FAURY</t>
  </si>
  <si>
    <t>PUB LE DRAN+ST HC+PHARMA+COIFFEUR SARDENT</t>
  </si>
  <si>
    <t>SOLIDARITE FOUGERON F</t>
  </si>
  <si>
    <t xml:space="preserve">DON MR ALARCON </t>
  </si>
  <si>
    <t>SOLIDARITE LE BIGOT B</t>
  </si>
  <si>
    <t>BOUCHERIE</t>
  </si>
  <si>
    <t>MARIAGE MAX+ANNE SOPHIE</t>
  </si>
  <si>
    <t>EXPOSANTS</t>
  </si>
  <si>
    <t>SOLIDARITE MILEUR B</t>
  </si>
  <si>
    <t>PROXI</t>
  </si>
  <si>
    <t>PIZZA DADA</t>
  </si>
  <si>
    <t>VIREMENT SUMUP</t>
  </si>
  <si>
    <t>Retrait</t>
  </si>
  <si>
    <t>RETRAIT MONNAIE</t>
  </si>
  <si>
    <t>BOMBE BROCANTE</t>
  </si>
  <si>
    <t>SOLIDARITE DUMEYNIE G</t>
  </si>
  <si>
    <t>CARREFOUR MARKET</t>
  </si>
  <si>
    <t>SOLIDARITE YANIS</t>
  </si>
  <si>
    <t>SOLIDARITE MAIZONNIAUX</t>
  </si>
  <si>
    <t>SOLIDARITE FAURY P</t>
  </si>
  <si>
    <t>CONTRAT CFA+</t>
  </si>
  <si>
    <t>CARTE DEPOT</t>
  </si>
  <si>
    <t>TOMBOLA ANCIEN</t>
  </si>
  <si>
    <t>CONGRES BOURGANEUF</t>
  </si>
  <si>
    <t>TICKET COURTY</t>
  </si>
  <si>
    <t>PUB</t>
  </si>
  <si>
    <t>PUB CHAUTARD</t>
  </si>
  <si>
    <t>TICKET FAURY+GILLET</t>
  </si>
  <si>
    <t>BONQUET PRESIDENT FEDERATION</t>
  </si>
  <si>
    <t>INTERET</t>
  </si>
  <si>
    <t xml:space="preserve">PUB DUBOIS </t>
  </si>
  <si>
    <t>année</t>
  </si>
  <si>
    <t>COMPTE A PARTIR DE 2024</t>
  </si>
  <si>
    <t>feuille</t>
  </si>
  <si>
    <t>critere</t>
  </si>
  <si>
    <t>ligne</t>
  </si>
  <si>
    <t>resultat</t>
  </si>
  <si>
    <t>petite valeur</t>
  </si>
  <si>
    <t>13,10/24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</si>
</sst>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6">
    <numFmt numFmtId="8" formatCode="#,##0.00\ &quot;€&quot;;[Red]\-#,##0.00\ &quot;€&quot;"/>
    <numFmt numFmtId="44" formatCode="_-* #,##0.00\ &quot;€&quot;_-;\-* #,##0.00\ &quot;€&quot;_-;_-* &quot;-&quot;??\ &quot;€&quot;_-;_-@_-"/>
    <numFmt numFmtId="164" formatCode="dd\ mmm\ yy"/>
    <numFmt numFmtId="165" formatCode="&quot;N°&quot;General\ "/>
    <numFmt numFmtId="166" formatCode="#,##0.00\ &quot;€&quot;"/>
    <numFmt numFmtId="167" formatCode="dd/mm/yy;@"/>
  </numFmts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rgb="FF00B050"/>
      <name val="Calibri"/>
      <family val="2"/>
      <scheme val="minor"/>
    </font>
    <font>
      <sz val="8"/>
      <name val="Calibri"/>
      <family val="2"/>
      <scheme val="minor"/>
    </font>
    <font>
      <sz val="20"/>
      <color theme="1"/>
      <name val="Calibri"/>
      <family val="2"/>
      <scheme val="minor"/>
    </font>
    <font>
      <sz val="11"/>
      <color rgb="FF92D050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4" tint="0.59999389629810485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84">
    <xf numFmtId="0" fontId="0" fillId="0" borderId="0" xfId="0"/>
    <xf numFmtId="0" fontId="0" fillId="0" borderId="0" xfId="0" applyAlignment="1">
      <alignment horizontal="center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10" xfId="0" applyBorder="1"/>
    <xf numFmtId="0" fontId="0" fillId="0" borderId="2" xfId="0" applyBorder="1"/>
    <xf numFmtId="0" fontId="0" fillId="0" borderId="4" xfId="0" applyBorder="1"/>
    <xf numFmtId="0" fontId="0" fillId="0" borderId="11" xfId="0" applyBorder="1"/>
    <xf numFmtId="0" fontId="0" fillId="0" borderId="12" xfId="0" applyBorder="1"/>
    <xf numFmtId="0" fontId="0" fillId="0" borderId="3" xfId="0" applyBorder="1"/>
    <xf numFmtId="44" fontId="0" fillId="0" borderId="1" xfId="1" applyFont="1" applyBorder="1"/>
    <xf numFmtId="44" fontId="3" fillId="0" borderId="1" xfId="1" applyFont="1" applyBorder="1"/>
    <xf numFmtId="44" fontId="3" fillId="0" borderId="8" xfId="1" applyFont="1" applyBorder="1"/>
    <xf numFmtId="44" fontId="2" fillId="0" borderId="1" xfId="1" applyFont="1" applyBorder="1"/>
    <xf numFmtId="0" fontId="0" fillId="0" borderId="1" xfId="0" applyBorder="1" applyAlignment="1">
      <alignment horizontal="center"/>
    </xf>
    <xf numFmtId="0" fontId="0" fillId="0" borderId="8" xfId="0" applyBorder="1" applyAlignment="1">
      <alignment horizontal="center"/>
    </xf>
    <xf numFmtId="164" fontId="0" fillId="0" borderId="5" xfId="0" applyNumberFormat="1" applyBorder="1" applyAlignment="1">
      <alignment horizontal="center"/>
    </xf>
    <xf numFmtId="164" fontId="0" fillId="0" borderId="7" xfId="0" applyNumberFormat="1" applyBorder="1" applyAlignment="1">
      <alignment horizontal="center"/>
    </xf>
    <xf numFmtId="164" fontId="0" fillId="0" borderId="0" xfId="0" applyNumberFormat="1" applyAlignment="1">
      <alignment horizontal="center"/>
    </xf>
    <xf numFmtId="44" fontId="2" fillId="0" borderId="6" xfId="1" applyFont="1" applyBorder="1"/>
    <xf numFmtId="44" fontId="2" fillId="0" borderId="9" xfId="1" applyFont="1" applyBorder="1"/>
    <xf numFmtId="44" fontId="0" fillId="0" borderId="7" xfId="1" applyFont="1" applyBorder="1"/>
    <xf numFmtId="164" fontId="0" fillId="0" borderId="2" xfId="0" applyNumberFormat="1" applyBorder="1" applyAlignment="1">
      <alignment horizontal="center" vertical="center" wrapText="1"/>
    </xf>
    <xf numFmtId="0" fontId="0" fillId="0" borderId="3" xfId="0" applyBorder="1" applyAlignment="1">
      <alignment horizontal="center" vertical="center" wrapText="1"/>
    </xf>
    <xf numFmtId="44" fontId="3" fillId="0" borderId="3" xfId="1" applyFont="1" applyBorder="1" applyAlignment="1">
      <alignment horizontal="center" vertical="center" wrapText="1"/>
    </xf>
    <xf numFmtId="0" fontId="0" fillId="0" borderId="4" xfId="0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165" fontId="0" fillId="0" borderId="6" xfId="1" applyNumberFormat="1" applyFont="1" applyBorder="1" applyAlignment="1">
      <alignment horizontal="center"/>
    </xf>
    <xf numFmtId="165" fontId="0" fillId="0" borderId="4" xfId="1" applyNumberFormat="1" applyFont="1" applyBorder="1" applyAlignment="1">
      <alignment horizontal="center" vertical="center" wrapText="1"/>
    </xf>
    <xf numFmtId="165" fontId="0" fillId="0" borderId="9" xfId="1" applyNumberFormat="1" applyFont="1" applyBorder="1" applyAlignment="1">
      <alignment horizontal="center"/>
    </xf>
    <xf numFmtId="165" fontId="0" fillId="0" borderId="0" xfId="1" applyNumberFormat="1" applyFont="1" applyAlignment="1">
      <alignment horizontal="center"/>
    </xf>
    <xf numFmtId="8" fontId="2" fillId="0" borderId="3" xfId="1" applyNumberFormat="1" applyFont="1" applyBorder="1" applyAlignment="1">
      <alignment horizontal="center" vertical="center" wrapText="1"/>
    </xf>
    <xf numFmtId="8" fontId="2" fillId="0" borderId="1" xfId="1" applyNumberFormat="1" applyFont="1" applyBorder="1" applyAlignment="1">
      <alignment horizontal="center"/>
    </xf>
    <xf numFmtId="8" fontId="2" fillId="0" borderId="8" xfId="1" applyNumberFormat="1" applyFont="1" applyBorder="1" applyAlignment="1">
      <alignment horizontal="center"/>
    </xf>
    <xf numFmtId="8" fontId="2" fillId="0" borderId="0" xfId="1" applyNumberFormat="1" applyFont="1" applyAlignment="1">
      <alignment horizontal="center"/>
    </xf>
    <xf numFmtId="166" fontId="3" fillId="0" borderId="1" xfId="1" applyNumberFormat="1" applyFont="1" applyBorder="1" applyAlignment="1">
      <alignment horizontal="center"/>
    </xf>
    <xf numFmtId="166" fontId="3" fillId="0" borderId="8" xfId="1" applyNumberFormat="1" applyFont="1" applyBorder="1" applyAlignment="1">
      <alignment horizontal="center"/>
    </xf>
    <xf numFmtId="44" fontId="3" fillId="0" borderId="0" xfId="1" applyFont="1" applyAlignment="1">
      <alignment horizontal="center"/>
    </xf>
    <xf numFmtId="8" fontId="0" fillId="0" borderId="3" xfId="1" applyNumberFormat="1" applyFont="1" applyBorder="1" applyAlignment="1">
      <alignment horizontal="center" vertical="center" wrapText="1"/>
    </xf>
    <xf numFmtId="8" fontId="0" fillId="0" borderId="1" xfId="1" applyNumberFormat="1" applyFont="1" applyBorder="1" applyAlignment="1">
      <alignment horizontal="center"/>
    </xf>
    <xf numFmtId="8" fontId="0" fillId="0" borderId="8" xfId="1" applyNumberFormat="1" applyFont="1" applyBorder="1" applyAlignment="1">
      <alignment horizontal="center"/>
    </xf>
    <xf numFmtId="8" fontId="0" fillId="0" borderId="0" xfId="1" applyNumberFormat="1" applyFont="1" applyAlignment="1">
      <alignment horizontal="center"/>
    </xf>
    <xf numFmtId="165" fontId="0" fillId="0" borderId="3" xfId="0" applyNumberFormat="1" applyBorder="1" applyAlignment="1">
      <alignment horizontal="center" vertical="center" wrapText="1"/>
    </xf>
    <xf numFmtId="165" fontId="0" fillId="0" borderId="1" xfId="0" applyNumberFormat="1" applyBorder="1" applyAlignment="1">
      <alignment horizontal="center"/>
    </xf>
    <xf numFmtId="165" fontId="0" fillId="0" borderId="8" xfId="0" applyNumberFormat="1" applyBorder="1" applyAlignment="1">
      <alignment horizontal="center"/>
    </xf>
    <xf numFmtId="165" fontId="0" fillId="0" borderId="0" xfId="0" applyNumberFormat="1" applyAlignment="1">
      <alignment horizontal="center"/>
    </xf>
    <xf numFmtId="165" fontId="0" fillId="0" borderId="1" xfId="1" applyNumberFormat="1" applyFont="1" applyBorder="1" applyAlignment="1">
      <alignment horizontal="center"/>
    </xf>
    <xf numFmtId="14" fontId="0" fillId="0" borderId="0" xfId="0" applyNumberFormat="1"/>
    <xf numFmtId="8" fontId="0" fillId="0" borderId="0" xfId="0" applyNumberFormat="1" applyAlignment="1">
      <alignment horizontal="center"/>
    </xf>
    <xf numFmtId="166" fontId="3" fillId="0" borderId="0" xfId="0" applyNumberFormat="1" applyFont="1" applyAlignment="1">
      <alignment horizontal="center" vertical="center"/>
    </xf>
    <xf numFmtId="8" fontId="2" fillId="0" borderId="0" xfId="0" applyNumberFormat="1" applyFont="1" applyAlignment="1">
      <alignment horizontal="center"/>
    </xf>
    <xf numFmtId="44" fontId="3" fillId="0" borderId="1" xfId="1" applyNumberFormat="1" applyFont="1" applyBorder="1"/>
    <xf numFmtId="44" fontId="0" fillId="0" borderId="5" xfId="1" applyNumberFormat="1" applyFont="1" applyBorder="1"/>
    <xf numFmtId="44" fontId="3" fillId="0" borderId="8" xfId="1" applyNumberFormat="1" applyFont="1" applyBorder="1"/>
    <xf numFmtId="44" fontId="2" fillId="0" borderId="9" xfId="1" applyNumberFormat="1" applyFont="1" applyBorder="1"/>
    <xf numFmtId="44" fontId="0" fillId="0" borderId="7" xfId="1" applyNumberFormat="1" applyFont="1" applyBorder="1"/>
    <xf numFmtId="44" fontId="2" fillId="0" borderId="1" xfId="1" applyNumberFormat="1" applyFont="1" applyBorder="1"/>
    <xf numFmtId="0" fontId="0" fillId="0" borderId="1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2" borderId="1" xfId="0" applyFill="1" applyBorder="1" applyAlignment="1">
      <alignment horizontal="center"/>
    </xf>
    <xf numFmtId="166" fontId="6" fillId="0" borderId="0" xfId="0" applyNumberFormat="1" applyFont="1" applyAlignment="1">
      <alignment horizontal="center" vertical="center"/>
    </xf>
    <xf numFmtId="14" fontId="0" fillId="3" borderId="1" xfId="0" applyNumberFormat="1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165" fontId="0" fillId="3" borderId="1" xfId="0" applyNumberFormat="1" applyFill="1" applyBorder="1" applyAlignment="1">
      <alignment horizontal="center" vertical="center"/>
    </xf>
    <xf numFmtId="8" fontId="0" fillId="3" borderId="1" xfId="0" applyNumberFormat="1" applyFill="1" applyBorder="1" applyAlignment="1">
      <alignment horizontal="center" vertical="center"/>
    </xf>
    <xf numFmtId="166" fontId="3" fillId="3" borderId="1" xfId="0" applyNumberFormat="1" applyFont="1" applyFill="1" applyBorder="1" applyAlignment="1">
      <alignment horizontal="center" vertical="center"/>
    </xf>
    <xf numFmtId="8" fontId="2" fillId="3" borderId="1" xfId="0" applyNumberFormat="1" applyFont="1" applyFill="1" applyBorder="1" applyAlignment="1">
      <alignment horizontal="center"/>
    </xf>
    <xf numFmtId="8" fontId="0" fillId="3" borderId="1" xfId="0" applyNumberFormat="1" applyFill="1" applyBorder="1" applyAlignment="1">
      <alignment horizontal="center"/>
    </xf>
    <xf numFmtId="0" fontId="0" fillId="3" borderId="1" xfId="0" applyFill="1" applyBorder="1" applyAlignment="1">
      <alignment horizontal="center"/>
    </xf>
    <xf numFmtId="0" fontId="0" fillId="0" borderId="0" xfId="0" applyAlignment="1">
      <alignment horizontal="center" vertical="center"/>
    </xf>
    <xf numFmtId="0" fontId="7" fillId="0" borderId="0" xfId="0" applyFon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8" fillId="0" borderId="0" xfId="0" applyFont="1" applyAlignment="1">
      <alignment horizontal="center" vertical="center" wrapText="1"/>
    </xf>
    <xf numFmtId="167" fontId="0" fillId="0" borderId="0" xfId="0" applyNumberFormat="1"/>
    <xf numFmtId="167" fontId="0" fillId="0" borderId="2" xfId="0" applyNumberFormat="1" applyBorder="1" applyAlignment="1">
      <alignment horizontal="center" vertical="center" wrapText="1"/>
    </xf>
    <xf numFmtId="0" fontId="7" fillId="0" borderId="0" xfId="0" applyFont="1" applyAlignment="1">
      <alignment horizontal="center" vertical="center" wrapText="1"/>
    </xf>
    <xf numFmtId="0" fontId="5" fillId="0" borderId="0" xfId="0" applyFont="1" applyAlignment="1">
      <alignment horizontal="center"/>
    </xf>
    <xf numFmtId="164" fontId="0" fillId="0" borderId="0" xfId="0" applyNumberFormat="1" applyBorder="1" applyAlignment="1">
      <alignment horizontal="center"/>
    </xf>
    <xf numFmtId="165" fontId="0" fillId="0" borderId="0" xfId="0" applyNumberFormat="1" applyBorder="1" applyAlignment="1">
      <alignment horizontal="center"/>
    </xf>
    <xf numFmtId="8" fontId="0" fillId="0" borderId="0" xfId="1" applyNumberFormat="1" applyFont="1" applyBorder="1" applyAlignment="1">
      <alignment horizontal="center"/>
    </xf>
    <xf numFmtId="166" fontId="3" fillId="0" borderId="0" xfId="1" applyNumberFormat="1" applyFont="1" applyBorder="1" applyAlignment="1">
      <alignment horizontal="center"/>
    </xf>
    <xf numFmtId="8" fontId="2" fillId="0" borderId="0" xfId="1" applyNumberFormat="1" applyFont="1" applyBorder="1" applyAlignment="1">
      <alignment horizontal="center"/>
    </xf>
    <xf numFmtId="0" fontId="0" fillId="0" borderId="0" xfId="0" applyNumberFormat="1" applyBorder="1" applyAlignment="1">
      <alignment horizontal="center"/>
    </xf>
  </cellXfs>
  <cellStyles count="2">
    <cellStyle name="Monétaire" xfId="1" builtinId="4"/>
    <cellStyle name="Normal" xfId="0" builtinId="0"/>
  </cellStyles>
  <dxfs count="39"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border diagonalUp="0" diagonalDown="0">
        <left/>
        <right/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top style="thin">
          <color indexed="64"/>
        </top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bottom style="thin">
          <color indexed="64"/>
        </bottom>
      </border>
    </dxf>
    <dxf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  <dxf>
      <border diagonalUp="0" diagonalDown="0">
        <left/>
        <right/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top style="thin">
          <color indexed="64"/>
        </top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bottom style="thin">
          <color indexed="64"/>
        </bottom>
      </border>
    </dxf>
    <dxf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4" formatCode="_-* #,##0.00\ &quot;€&quot;_-;\-* #,##0.00\ &quot;€&quot;_-;_-* &quot;-&quot;??\ &quot;€&quot;_-;_-@_-"/>
      <border diagonalUp="0" diagonalDown="0" outline="0">
        <left/>
        <right style="thin">
          <color indexed="64"/>
        </right>
        <top style="thin">
          <color indexed="64"/>
        </top>
        <bottom/>
      </border>
    </dxf>
    <dxf>
      <numFmt numFmtId="34" formatCode="_-* #,##0.00\ &quot;€&quot;_-;\-* #,##0.00\ &quot;€&quot;_-;_-* &quot;-&quot;??\ &quot;€&quot;_-;_-@_-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scheme val="minor"/>
      </font>
      <numFmt numFmtId="34" formatCode="_-* #,##0.00\ &quot;€&quot;_-;\-* #,##0.00\ &quot;€&quot;_-;_-* &quot;-&quot;??\ &quot;€&quot;_-;_-@_-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strike val="0"/>
        <outline val="0"/>
        <shadow val="0"/>
        <u val="none"/>
        <vertAlign val="baseline"/>
        <sz val="11"/>
        <color rgb="FFFF0000"/>
        <name val="Calibri"/>
        <scheme val="minor"/>
      </font>
      <numFmt numFmtId="34" formatCode="_-* #,##0.00\ &quot;€&quot;_-;\-* #,##0.00\ &quot;€&quot;_-;_-* &quot;-&quot;??\ &quot;€&quot;_-;_-@_-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B050"/>
        <name val="Calibri"/>
        <scheme val="minor"/>
      </font>
      <numFmt numFmtId="34" formatCode="_-* #,##0.00\ &quot;€&quot;_-;\-* #,##0.00\ &quot;€&quot;_-;_-* &quot;-&quot;??\ &quot;€&quot;_-;_-@_-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strike val="0"/>
        <outline val="0"/>
        <shadow val="0"/>
        <u val="none"/>
        <vertAlign val="baseline"/>
        <sz val="11"/>
        <color rgb="FF00B050"/>
        <name val="Calibri"/>
        <scheme val="minor"/>
      </font>
      <numFmt numFmtId="34" formatCode="_-* #,##0.00\ &quot;€&quot;_-;\-* #,##0.00\ &quot;€&quot;_-;_-* &quot;-&quot;??\ &quot;€&quot;_-;_-@_-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diagonalUp="0" diagonalDown="0" outline="0">
        <left/>
        <right style="thin">
          <color indexed="64"/>
        </right>
        <top style="thin">
          <color indexed="64"/>
        </top>
        <bottom/>
      </border>
    </dxf>
    <dxf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top style="thin">
          <color indexed="64"/>
        </top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bottom style="thin">
          <color indexed="64"/>
        </bottom>
      </border>
    </dxf>
    <dxf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  <dxf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5" formatCode="&quot;N°&quot;General\ "/>
      <alignment horizontal="center" textRotation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numFmt numFmtId="12" formatCode="#,##0.00\ &quot;€&quot;;[Red]\-#,##0.00\ &quot;€&quot;"/>
      <alignment horizont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color rgb="FFFF0000"/>
        <name val="Calibri"/>
        <scheme val="minor"/>
      </font>
      <numFmt numFmtId="12" formatCode="#,##0.00\ &quot;€&quot;;[Red]\-#,##0.00\ &quot;€&quot;"/>
      <alignment horizont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color rgb="FF00B050"/>
        <name val="Calibri"/>
        <scheme val="minor"/>
      </font>
      <numFmt numFmtId="166" formatCode="#,##0.00\ &quot;€&quot;"/>
      <alignment horizont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2" formatCode="#,##0.00\ &quot;€&quot;;[Red]\-#,##0.00\ &quot;€&quot;"/>
      <alignment horizont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65" formatCode="&quot;N°&quot;General\ 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64" formatCode="dd\ mmm\ yy"/>
      <alignment horizontal="center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top style="thin">
          <color indexed="64"/>
        </top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eetMetadata" Target="metadata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CheckBox" checked="Checked" lockText="1" noThreeD="1"/>
</file>

<file path=xl/ctrlProps/ctrlProp2.xml><?xml version="1.0" encoding="utf-8"?>
<formControlPr xmlns="http://schemas.microsoft.com/office/spreadsheetml/2009/9/main" objectType="CheckBox" checked="Checked" lockText="1" noThreeD="1"/>
</file>

<file path=xl/ctrlProps/ctrlProp3.xml><?xml version="1.0" encoding="utf-8"?>
<formControlPr xmlns="http://schemas.microsoft.com/office/spreadsheetml/2009/9/main" objectType="CheckBox" checked="Checked" lockText="1" noThreeD="1"/>
</file>

<file path=xl/ctrlProps/ctrlProp4.xml><?xml version="1.0" encoding="utf-8"?>
<formControlPr xmlns="http://schemas.microsoft.com/office/spreadsheetml/2009/9/main" objectType="CheckBox" checked="Checked" lockText="1" noThreeD="1"/>
</file>

<file path=xl/ctrlProps/ctrlProp5.xml><?xml version="1.0" encoding="utf-8"?>
<formControlPr xmlns="http://schemas.microsoft.com/office/spreadsheetml/2009/9/main" objectType="CheckBox" checked="Checked" lockText="1" noThreeD="1"/>
</file>

<file path=xl/ctrlProps/ctrlProp6.xml><?xml version="1.0" encoding="utf-8"?>
<formControlPr xmlns="http://schemas.microsoft.com/office/spreadsheetml/2009/9/main" objectType="CheckBox" checked="Checked" lockText="1" noThreeD="1"/>
</file>

<file path=xl/ctrlProps/ctrlProp7.xml><?xml version="1.0" encoding="utf-8"?>
<formControlPr xmlns="http://schemas.microsoft.com/office/spreadsheetml/2009/9/main" objectType="CheckBox" checked="Checked" lockText="1" noThreeD="1"/>
</file>

<file path=xl/ctrlProps/ctrlProp8.xml><?xml version="1.0" encoding="utf-8"?>
<formControlPr xmlns="http://schemas.microsoft.com/office/spreadsheetml/2009/9/main" objectType="CheckBox" checked="Checked" lockText="1" noThreeD="1"/>
</file>

<file path=xl/ctrlProps/ctrlProp9.xml><?xml version="1.0" encoding="utf-8"?>
<formControlPr xmlns="http://schemas.microsoft.com/office/spreadsheetml/2009/9/main" objectType="CheckBox" checked="Checked" lockText="1" noThreeD="1"/>
</file>

<file path=xl/ctrlProps/ctrlProp10.xml><?xml version="1.0" encoding="utf-8"?>
<formControlPr xmlns="http://schemas.microsoft.com/office/spreadsheetml/2009/9/main" objectType="CheckBox" checked="Checked" lockText="1" noThreeD="1"/>
</file>

<file path=xl/ctrlProps/ctrlProp11.xml><?xml version="1.0" encoding="utf-8"?>
<formControlPr xmlns="http://schemas.microsoft.com/office/spreadsheetml/2009/9/main" objectType="CheckBox" checked="Checked" lockText="1" noThreeD="1"/>
</file>

<file path=xl/ctrlProps/ctrlProp12.xml><?xml version="1.0" encoding="utf-8"?>
<formControlPr xmlns="http://schemas.microsoft.com/office/spreadsheetml/2009/9/main" objectType="CheckBox" checked="Checked" lockText="1" noThreeD="1"/>
</file>

<file path=xl/ctrlProps/ctrlProp13.xml><?xml version="1.0" encoding="utf-8"?>
<formControlPr xmlns="http://schemas.microsoft.com/office/spreadsheetml/2009/9/main" objectType="CheckBox" checked="Checked" lockText="1" noThreeD="1"/>
</file>

<file path=xl/ctrlProps/ctrlProp14.xml><?xml version="1.0" encoding="utf-8"?>
<formControlPr xmlns="http://schemas.microsoft.com/office/spreadsheetml/2009/9/main" objectType="CheckBox" checked="Checked" lockText="1" noThreeD="1"/>
</file>

<file path=xl/ctrlProps/ctrlProp15.xml><?xml version="1.0" encoding="utf-8"?>
<formControlPr xmlns="http://schemas.microsoft.com/office/spreadsheetml/2009/9/main" objectType="CheckBox" checked="Checked" lockText="1" noThreeD="1"/>
</file>

<file path=xl/ctrlProps/ctrlProp16.xml><?xml version="1.0" encoding="utf-8"?>
<formControlPr xmlns="http://schemas.microsoft.com/office/spreadsheetml/2009/9/main" objectType="CheckBox" checked="Checked" lockText="1" noThreeD="1"/>
</file>

<file path=xl/ctrlProps/ctrlProp17.xml><?xml version="1.0" encoding="utf-8"?>
<formControlPr xmlns="http://schemas.microsoft.com/office/spreadsheetml/2009/9/main" objectType="CheckBox" checked="Checked" lockText="1" noThreeD="1"/>
</file>

<file path=xl/ctrlProps/ctrlProp18.xml><?xml version="1.0" encoding="utf-8"?>
<formControlPr xmlns="http://schemas.microsoft.com/office/spreadsheetml/2009/9/main" objectType="CheckBox" checked="Checked" lockText="1" noThreeD="1"/>
</file>

<file path=xl/ctrlProps/ctrlProp19.xml><?xml version="1.0" encoding="utf-8"?>
<formControlPr xmlns="http://schemas.microsoft.com/office/spreadsheetml/2009/9/main" objectType="CheckBox" checked="Checked" lockText="1" noThreeD="1"/>
</file>

<file path=xl/ctrlProps/ctrlProp20.xml><?xml version="1.0" encoding="utf-8"?>
<formControlPr xmlns="http://schemas.microsoft.com/office/spreadsheetml/2009/9/main" objectType="CheckBox" checked="Checked" lockText="1" noThreeD="1"/>
</file>

<file path=xl/ctrlProps/ctrlProp21.xml><?xml version="1.0" encoding="utf-8"?>
<formControlPr xmlns="http://schemas.microsoft.com/office/spreadsheetml/2009/9/main" objectType="CheckBox" checked="Checked" lockText="1" noThreeD="1"/>
</file>

<file path=xl/ctrlProps/ctrlProp22.xml><?xml version="1.0" encoding="utf-8"?>
<formControlPr xmlns="http://schemas.microsoft.com/office/spreadsheetml/2009/9/main" objectType="CheckBox" checked="Checked" lockText="1" noThreeD="1"/>
</file>

<file path=xl/ctrlProps/ctrlProp23.xml><?xml version="1.0" encoding="utf-8"?>
<formControlPr xmlns="http://schemas.microsoft.com/office/spreadsheetml/2009/9/main" objectType="CheckBox" checked="Checked" lockText="1" noThreeD="1"/>
</file>

<file path=xl/ctrlProps/ctrlProp24.xml><?xml version="1.0" encoding="utf-8"?>
<formControlPr xmlns="http://schemas.microsoft.com/office/spreadsheetml/2009/9/main" objectType="CheckBox" checked="Checked" lockText="1" noThreeD="1"/>
</file>

<file path=xl/ctrlProps/ctrlProp25.xml><?xml version="1.0" encoding="utf-8"?>
<formControlPr xmlns="http://schemas.microsoft.com/office/spreadsheetml/2009/9/main" objectType="CheckBox" checked="Checked" lockText="1" noThreeD="1"/>
</file>

<file path=xl/ctrlProps/ctrlProp26.xml><?xml version="1.0" encoding="utf-8"?>
<formControlPr xmlns="http://schemas.microsoft.com/office/spreadsheetml/2009/9/main" objectType="CheckBox" checked="Checked" lockText="1" noThreeD="1"/>
</file>

<file path=xl/ctrlProps/ctrlProp27.xml><?xml version="1.0" encoding="utf-8"?>
<formControlPr xmlns="http://schemas.microsoft.com/office/spreadsheetml/2009/9/main" objectType="CheckBox" checked="Checked" lockText="1" noThreeD="1"/>
</file>

<file path=xl/ctrlProps/ctrlProp28.xml><?xml version="1.0" encoding="utf-8"?>
<formControlPr xmlns="http://schemas.microsoft.com/office/spreadsheetml/2009/9/main" objectType="CheckBox" checked="Checked" lockText="1" noThreeD="1"/>
</file>

<file path=xl/ctrlProps/ctrlProp29.xml><?xml version="1.0" encoding="utf-8"?>
<formControlPr xmlns="http://schemas.microsoft.com/office/spreadsheetml/2009/9/main" objectType="CheckBox" checked="Checked" lockText="1" noThreeD="1"/>
</file>

<file path=xl/ctrlProps/ctrlProp30.xml><?xml version="1.0" encoding="utf-8"?>
<formControlPr xmlns="http://schemas.microsoft.com/office/spreadsheetml/2009/9/main" objectType="CheckBox" checked="Checked" lockText="1" noThreeD="1"/>
</file>

<file path=xl/ctrlProps/ctrlProp31.xml><?xml version="1.0" encoding="utf-8"?>
<formControlPr xmlns="http://schemas.microsoft.com/office/spreadsheetml/2009/9/main" objectType="CheckBox" checked="Checked" lockText="1" noThreeD="1"/>
</file>

<file path=xl/ctrlProps/ctrlProp32.xml><?xml version="1.0" encoding="utf-8"?>
<formControlPr xmlns="http://schemas.microsoft.com/office/spreadsheetml/2009/9/main" objectType="CheckBox" checked="Checked" lockText="1" noThreeD="1"/>
</file>

<file path=xl/ctrlProps/ctrlProp33.xml><?xml version="1.0" encoding="utf-8"?>
<formControlPr xmlns="http://schemas.microsoft.com/office/spreadsheetml/2009/9/main" objectType="CheckBox" checked="Checked" lockText="1" noThreeD="1"/>
</file>

<file path=xl/ctrlProps/ctrlProp34.xml><?xml version="1.0" encoding="utf-8"?>
<formControlPr xmlns="http://schemas.microsoft.com/office/spreadsheetml/2009/9/main" objectType="CheckBox" checked="Checked" lockText="1" noThreeD="1"/>
</file>

<file path=xl/ctrlProps/ctrlProp35.xml><?xml version="1.0" encoding="utf-8"?>
<formControlPr xmlns="http://schemas.microsoft.com/office/spreadsheetml/2009/9/main" objectType="CheckBox" checked="Checked" lockText="1" noThreeD="1"/>
</file>

<file path=xl/ctrlProps/ctrlProp36.xml><?xml version="1.0" encoding="utf-8"?>
<formControlPr xmlns="http://schemas.microsoft.com/office/spreadsheetml/2009/9/main" objectType="CheckBox" checked="Checked" lockText="1" noThreeD="1"/>
</file>

<file path=xl/ctrlProps/ctrlProp37.xml><?xml version="1.0" encoding="utf-8"?>
<formControlPr xmlns="http://schemas.microsoft.com/office/spreadsheetml/2009/9/main" objectType="CheckBox" checked="Checked" lockText="1" noThreeD="1"/>
</file>

<file path=xl/ctrlProps/ctrlProp38.xml><?xml version="1.0" encoding="utf-8"?>
<formControlPr xmlns="http://schemas.microsoft.com/office/spreadsheetml/2009/9/main" objectType="CheckBox" checked="Checked" lockText="1" noThreeD="1"/>
</file>

<file path=xl/ctrlProps/ctrlProp39.xml><?xml version="1.0" encoding="utf-8"?>
<formControlPr xmlns="http://schemas.microsoft.com/office/spreadsheetml/2009/9/main" objectType="CheckBox" checked="Checked" lockText="1" noThreeD="1"/>
</file>

<file path=xl/ctrlProps/ctrlProp40.xml><?xml version="1.0" encoding="utf-8"?>
<formControlPr xmlns="http://schemas.microsoft.com/office/spreadsheetml/2009/9/main" objectType="CheckBox" checked="Checked" lockText="1" noThreeD="1"/>
</file>

<file path=xl/ctrlProps/ctrlProp41.xml><?xml version="1.0" encoding="utf-8"?>
<formControlPr xmlns="http://schemas.microsoft.com/office/spreadsheetml/2009/9/main" objectType="CheckBox" checked="Checked" lockText="1" noThreeD="1"/>
</file>

<file path=xl/ctrlProps/ctrlProp42.xml><?xml version="1.0" encoding="utf-8"?>
<formControlPr xmlns="http://schemas.microsoft.com/office/spreadsheetml/2009/9/main" objectType="CheckBox" checked="Checked" lockText="1" noThreeD="1"/>
</file>

<file path=xl/ctrlProps/ctrlProp43.xml><?xml version="1.0" encoding="utf-8"?>
<formControlPr xmlns="http://schemas.microsoft.com/office/spreadsheetml/2009/9/main" objectType="CheckBox" checked="Checked" lockText="1" noThreeD="1"/>
</file>

<file path=xl/ctrlProps/ctrlProp44.xml><?xml version="1.0" encoding="utf-8"?>
<formControlPr xmlns="http://schemas.microsoft.com/office/spreadsheetml/2009/9/main" objectType="CheckBox" checked="Checked" lockText="1" noThreeD="1"/>
</file>

<file path=xl/ctrlProps/ctrlProp45.xml><?xml version="1.0" encoding="utf-8"?>
<formControlPr xmlns="http://schemas.microsoft.com/office/spreadsheetml/2009/9/main" objectType="CheckBox" checked="Checked" lockText="1" noThreeD="1"/>
</file>

<file path=xl/ctrlProps/ctrlProp46.xml><?xml version="1.0" encoding="utf-8"?>
<formControlPr xmlns="http://schemas.microsoft.com/office/spreadsheetml/2009/9/main" objectType="CheckBox" checked="Checked" lockText="1" noThreeD="1"/>
</file>

<file path=xl/ctrlProps/ctrlProp47.xml><?xml version="1.0" encoding="utf-8"?>
<formControlPr xmlns="http://schemas.microsoft.com/office/spreadsheetml/2009/9/main" objectType="CheckBox" checked="Checked" lockText="1" noThreeD="1"/>
</file>

<file path=xl/ctrlProps/ctrlProp48.xml><?xml version="1.0" encoding="utf-8"?>
<formControlPr xmlns="http://schemas.microsoft.com/office/spreadsheetml/2009/9/main" objectType="CheckBox" checked="Checked" lockText="1" noThreeD="1"/>
</file>

<file path=xl/ctrlProps/ctrlProp49.xml><?xml version="1.0" encoding="utf-8"?>
<formControlPr xmlns="http://schemas.microsoft.com/office/spreadsheetml/2009/9/main" objectType="CheckBox" checked="Checked" lockText="1" noThreeD="1"/>
</file>

<file path=xl/ctrlProps/ctrlProp50.xml><?xml version="1.0" encoding="utf-8"?>
<formControlPr xmlns="http://schemas.microsoft.com/office/spreadsheetml/2009/9/main" objectType="CheckBox" checked="Checked" lockText="1" noThreeD="1"/>
</file>

<file path=xl/ctrlProps/ctrlProp51.xml><?xml version="1.0" encoding="utf-8"?>
<formControlPr xmlns="http://schemas.microsoft.com/office/spreadsheetml/2009/9/main" objectType="CheckBox" checked="Checked" lockText="1" noThreeD="1"/>
</file>

<file path=xl/ctrlProps/ctrlProp52.xml><?xml version="1.0" encoding="utf-8"?>
<formControlPr xmlns="http://schemas.microsoft.com/office/spreadsheetml/2009/9/main" objectType="CheckBox" checked="Checked" lockText="1" noThreeD="1"/>
</file>

<file path=xl/ctrlProps/ctrlProp53.xml><?xml version="1.0" encoding="utf-8"?>
<formControlPr xmlns="http://schemas.microsoft.com/office/spreadsheetml/2009/9/main" objectType="CheckBox" checked="Checked" lockText="1" noThreeD="1"/>
</file>

<file path=xl/ctrlProps/ctrlProp54.xml><?xml version="1.0" encoding="utf-8"?>
<formControlPr xmlns="http://schemas.microsoft.com/office/spreadsheetml/2009/9/main" objectType="CheckBox" checked="Checked" lockText="1" noThreeD="1"/>
</file>

<file path=xl/ctrlProps/ctrlProp55.xml><?xml version="1.0" encoding="utf-8"?>
<formControlPr xmlns="http://schemas.microsoft.com/office/spreadsheetml/2009/9/main" objectType="CheckBox" checked="Checked" lockText="1" noThreeD="1"/>
</file>

<file path=xl/ctrlProps/ctrlProp56.xml><?xml version="1.0" encoding="utf-8"?>
<formControlPr xmlns="http://schemas.microsoft.com/office/spreadsheetml/2009/9/main" objectType="CheckBox" lockText="1" noThreeD="1"/>
</file>

<file path=xl/ctrlProps/ctrlProp57.xml><?xml version="1.0" encoding="utf-8"?>
<formControlPr xmlns="http://schemas.microsoft.com/office/spreadsheetml/2009/9/main" objectType="CheckBox" checked="Checked" lockText="1" noThreeD="1"/>
</file>

<file path=xl/ctrlProps/ctrlProp58.xml><?xml version="1.0" encoding="utf-8"?>
<formControlPr xmlns="http://schemas.microsoft.com/office/spreadsheetml/2009/9/main" objectType="CheckBox" checked="Checked" lockText="1" noThreeD="1"/>
</file>

<file path=xl/ctrlProps/ctrlProp59.xml><?xml version="1.0" encoding="utf-8"?>
<formControlPr xmlns="http://schemas.microsoft.com/office/spreadsheetml/2009/9/main" objectType="CheckBox" checked="Checked" lockText="1" noThreeD="1"/>
</file>

<file path=xl/ctrlProps/ctrlProp60.xml><?xml version="1.0" encoding="utf-8"?>
<formControlPr xmlns="http://schemas.microsoft.com/office/spreadsheetml/2009/9/main" objectType="CheckBox" checked="Checked" lockText="1" noThreeD="1"/>
</file>

<file path=xl/ctrlProps/ctrlProp61.xml><?xml version="1.0" encoding="utf-8"?>
<formControlPr xmlns="http://schemas.microsoft.com/office/spreadsheetml/2009/9/main" objectType="CheckBox" checked="Checked" lockText="1" noThreeD="1"/>
</file>

<file path=xl/ctrlProps/ctrlProp62.xml><?xml version="1.0" encoding="utf-8"?>
<formControlPr xmlns="http://schemas.microsoft.com/office/spreadsheetml/2009/9/main" objectType="CheckBox" checked="Checked" lockText="1" noThreeD="1"/>
</file>

<file path=xl/ctrlProps/ctrlProp63.xml><?xml version="1.0" encoding="utf-8"?>
<formControlPr xmlns="http://schemas.microsoft.com/office/spreadsheetml/2009/9/main" objectType="CheckBox" checked="Checked" lockText="1" noThreeD="1"/>
</file>

<file path=xl/ctrlProps/ctrlProp64.xml><?xml version="1.0" encoding="utf-8"?>
<formControlPr xmlns="http://schemas.microsoft.com/office/spreadsheetml/2009/9/main" objectType="CheckBox" checked="Checked" lockText="1" noThreeD="1"/>
</file>

<file path=xl/ctrlProps/ctrlProp65.xml><?xml version="1.0" encoding="utf-8"?>
<formControlPr xmlns="http://schemas.microsoft.com/office/spreadsheetml/2009/9/main" objectType="CheckBox" checked="Checked" lockText="1" noThreeD="1"/>
</file>

<file path=xl/ctrlProps/ctrlProp66.xml><?xml version="1.0" encoding="utf-8"?>
<formControlPr xmlns="http://schemas.microsoft.com/office/spreadsheetml/2009/9/main" objectType="CheckBox" checked="Checked" lockText="1" noThreeD="1"/>
</file>

<file path=xl/ctrlProps/ctrlProp67.xml><?xml version="1.0" encoding="utf-8"?>
<formControlPr xmlns="http://schemas.microsoft.com/office/spreadsheetml/2009/9/main" objectType="CheckBox" checked="Checked" lockText="1" noThreeD="1"/>
</file>

<file path=xl/ctrlProps/ctrlProp68.xml><?xml version="1.0" encoding="utf-8"?>
<formControlPr xmlns="http://schemas.microsoft.com/office/spreadsheetml/2009/9/main" objectType="CheckBox" checked="Checked" lockText="1" noThreeD="1"/>
</file>

<file path=xl/ctrlProps/ctrlProp69.xml><?xml version="1.0" encoding="utf-8"?>
<formControlPr xmlns="http://schemas.microsoft.com/office/spreadsheetml/2009/9/main" objectType="CheckBox" checked="Checked" lockText="1" noThreeD="1"/>
</file>

<file path=xl/ctrlProps/ctrlProp70.xml><?xml version="1.0" encoding="utf-8"?>
<formControlPr xmlns="http://schemas.microsoft.com/office/spreadsheetml/2009/9/main" objectType="CheckBox" checked="Checked" lockText="1" noThreeD="1"/>
</file>

<file path=xl/ctrlProps/ctrlProp71.xml><?xml version="1.0" encoding="utf-8"?>
<formControlPr xmlns="http://schemas.microsoft.com/office/spreadsheetml/2009/9/main" objectType="CheckBox" checked="Checked" lockText="1" noThreeD="1"/>
</file>

<file path=xl/ctrlProps/ctrlProp72.xml><?xml version="1.0" encoding="utf-8"?>
<formControlPr xmlns="http://schemas.microsoft.com/office/spreadsheetml/2009/9/main" objectType="CheckBox" checked="Checked" lockText="1" noThreeD="1"/>
</file>

<file path=xl/ctrlProps/ctrlProp73.xml><?xml version="1.0" encoding="utf-8"?>
<formControlPr xmlns="http://schemas.microsoft.com/office/spreadsheetml/2009/9/main" objectType="CheckBox" checked="Checked" lockText="1" noThreeD="1"/>
</file>

<file path=xl/ctrlProps/ctrlProp74.xml><?xml version="1.0" encoding="utf-8"?>
<formControlPr xmlns="http://schemas.microsoft.com/office/spreadsheetml/2009/9/main" objectType="CheckBox" checked="Checked" lockText="1" noThreeD="1"/>
</file>

<file path=xl/ctrlProps/ctrlProp75.xml><?xml version="1.0" encoding="utf-8"?>
<formControlPr xmlns="http://schemas.microsoft.com/office/spreadsheetml/2009/9/main" objectType="CheckBox" checked="Checked" lockText="1" noThreeD="1"/>
</file>

<file path=xl/ctrlProps/ctrlProp76.xml><?xml version="1.0" encoding="utf-8"?>
<formControlPr xmlns="http://schemas.microsoft.com/office/spreadsheetml/2009/9/main" objectType="CheckBox" checked="Checked" lockText="1" noThreeD="1"/>
</file>

<file path=xl/ctrlProps/ctrlProp77.xml><?xml version="1.0" encoding="utf-8"?>
<formControlPr xmlns="http://schemas.microsoft.com/office/spreadsheetml/2009/9/main" objectType="CheckBox" checked="Checked" lockText="1" noThreeD="1"/>
</file>

<file path=xl/ctrlProps/ctrlProp78.xml><?xml version="1.0" encoding="utf-8"?>
<formControlPr xmlns="http://schemas.microsoft.com/office/spreadsheetml/2009/9/main" objectType="CheckBox" checked="Checked" lockText="1" noThreeD="1"/>
</file>

<file path=xl/ctrlProps/ctrlProp79.xml><?xml version="1.0" encoding="utf-8"?>
<formControlPr xmlns="http://schemas.microsoft.com/office/spreadsheetml/2009/9/main" objectType="CheckBox" checked="Checked" lockText="1" noThreeD="1"/>
</file>

<file path=xl/ctrlProps/ctrlProp80.xml><?xml version="1.0" encoding="utf-8"?>
<formControlPr xmlns="http://schemas.microsoft.com/office/spreadsheetml/2009/9/main" objectType="CheckBox" checked="Checked" lockText="1" noThreeD="1"/>
</file>

<file path=xl/ctrlProps/ctrlProp81.xml><?xml version="1.0" encoding="utf-8"?>
<formControlPr xmlns="http://schemas.microsoft.com/office/spreadsheetml/2009/9/main" objectType="CheckBox" checked="Checked" lockText="1" noThreeD="1"/>
</file>

<file path=xl/ctrlProps/ctrlProp82.xml><?xml version="1.0" encoding="utf-8"?>
<formControlPr xmlns="http://schemas.microsoft.com/office/spreadsheetml/2009/9/main" objectType="CheckBox" checked="Checked" lockText="1" noThreeD="1"/>
</file>

<file path=xl/ctrlProps/ctrlProp83.xml><?xml version="1.0" encoding="utf-8"?>
<formControlPr xmlns="http://schemas.microsoft.com/office/spreadsheetml/2009/9/main" objectType="CheckBox" checked="Checked" lockText="1" noThreeD="1"/>
</file>

<file path=xl/ctrlProps/ctrlProp84.xml><?xml version="1.0" encoding="utf-8"?>
<formControlPr xmlns="http://schemas.microsoft.com/office/spreadsheetml/2009/9/main" objectType="CheckBox" lockText="1" noThreeD="1"/>
</file>

<file path=xl/ctrlProps/ctrlProp85.xml><?xml version="1.0" encoding="utf-8"?>
<formControlPr xmlns="http://schemas.microsoft.com/office/spreadsheetml/2009/9/main" objectType="CheckBox" checked="Checked" lockText="1" noThreeD="1"/>
</file>

<file path=xl/ctrlProps/ctrlProp86.xml><?xml version="1.0" encoding="utf-8"?>
<formControlPr xmlns="http://schemas.microsoft.com/office/spreadsheetml/2009/9/main" objectType="CheckBox" checked="Checked" lockText="1" noThreeD="1"/>
</file>

<file path=xl/ctrlProps/ctrlProp87.xml><?xml version="1.0" encoding="utf-8"?>
<formControlPr xmlns="http://schemas.microsoft.com/office/spreadsheetml/2009/9/main" objectType="CheckBox" checked="Checked" lockText="1" noThreeD="1"/>
</file>

<file path=xl/ctrlProps/ctrlProp88.xml><?xml version="1.0" encoding="utf-8"?>
<formControlPr xmlns="http://schemas.microsoft.com/office/spreadsheetml/2009/9/main" objectType="CheckBox" checked="Checked" lockText="1" noThreeD="1"/>
</file>

<file path=xl/ctrlProps/ctrlProp89.xml><?xml version="1.0" encoding="utf-8"?>
<formControlPr xmlns="http://schemas.microsoft.com/office/spreadsheetml/2009/9/main" objectType="CheckBox" checked="Checked" lockText="1" noThreeD="1"/>
</file>

<file path=xl/ctrlProps/ctrlProp90.xml><?xml version="1.0" encoding="utf-8"?>
<formControlPr xmlns="http://schemas.microsoft.com/office/spreadsheetml/2009/9/main" objectType="CheckBox" checked="Checked" lockText="1" noThreeD="1"/>
</file>

<file path=xl/ctrlProps/ctrlProp91.xml><?xml version="1.0" encoding="utf-8"?>
<formControlPr xmlns="http://schemas.microsoft.com/office/spreadsheetml/2009/9/main" objectType="CheckBox" checked="Checked" lockText="1" noThreeD="1"/>
</file>

<file path=xl/ctrlProps/ctrlProp92.xml><?xml version="1.0" encoding="utf-8"?>
<formControlPr xmlns="http://schemas.microsoft.com/office/spreadsheetml/2009/9/main" objectType="CheckBox" checked="Checked" lockText="1" noThreeD="1"/>
</file>

<file path=xl/ctrlProps/ctrlProp93.xml><?xml version="1.0" encoding="utf-8"?>
<formControlPr xmlns="http://schemas.microsoft.com/office/spreadsheetml/2009/9/main" objectType="CheckBox" checked="Checked" lockText="1" noThreeD="1"/>
</file>

<file path=xl/ctrlProps/ctrlProp94.xml><?xml version="1.0" encoding="utf-8"?>
<formControlPr xmlns="http://schemas.microsoft.com/office/spreadsheetml/2009/9/main" objectType="CheckBox" checked="Checked" lockText="1" noThreeD="1"/>
</file>

<file path=xl/ctrlProps/ctrlProp95.xml><?xml version="1.0" encoding="utf-8"?>
<formControlPr xmlns="http://schemas.microsoft.com/office/spreadsheetml/2009/9/main" objectType="CheckBox" checked="Checked" lockText="1" noThreeD="1"/>
</file>

<file path=xl/ctrlProps/ctrlProp96.xml><?xml version="1.0" encoding="utf-8"?>
<formControlPr xmlns="http://schemas.microsoft.com/office/spreadsheetml/2009/9/main" objectType="CheckBox" checked="Checked" lockText="1" noThreeD="1"/>
</file>

<file path=xl/ctrlProps/ctrlProp97.xml><?xml version="1.0" encoding="utf-8"?>
<formControlPr xmlns="http://schemas.microsoft.com/office/spreadsheetml/2009/9/main" objectType="CheckBox" lockText="1" noThreeD="1"/>
</file>

<file path=xl/ctrlProps/ctrlProp98.xml><?xml version="1.0" encoding="utf-8"?>
<formControlPr xmlns="http://schemas.microsoft.com/office/spreadsheetml/2009/9/main" objectType="CheckBox" checked="Checked" lockText="1" noThreeD="1"/>
</file>

<file path=xl/ctrlProps/ctrlProp99.xml><?xml version="1.0" encoding="utf-8"?>
<formControlPr xmlns="http://schemas.microsoft.com/office/spreadsheetml/2009/9/main" objectType="CheckBox" checked="Checked" lockText="1" noThreeD="1"/>
</file>

<file path=xl/ctrlProps/ctrlProp100.xml><?xml version="1.0" encoding="utf-8"?>
<formControlPr xmlns="http://schemas.microsoft.com/office/spreadsheetml/2009/9/main" objectType="CheckBox" lockText="1" noThreeD="1"/>
</file>

<file path=xl/ctrlProps/ctrlProp101.xml><?xml version="1.0" encoding="utf-8"?>
<formControlPr xmlns="http://schemas.microsoft.com/office/spreadsheetml/2009/9/main" objectType="CheckBox" lockText="1" noThreeD="1"/>
</file>

<file path=xl/ctrlProps/ctrlProp102.xml><?xml version="1.0" encoding="utf-8"?>
<formControlPr xmlns="http://schemas.microsoft.com/office/spreadsheetml/2009/9/main" objectType="CheckBox" lockText="1" noThreeD="1"/>
</file>

<file path=xl/ctrlProps/ctrlProp103.xml><?xml version="1.0" encoding="utf-8"?>
<formControlPr xmlns="http://schemas.microsoft.com/office/spreadsheetml/2009/9/main" objectType="CheckBox" lockText="1" noThreeD="1"/>
</file>

<file path=xl/ctrlProps/ctrlProp104.xml><?xml version="1.0" encoding="utf-8"?>
<formControlPr xmlns="http://schemas.microsoft.com/office/spreadsheetml/2009/9/main" objectType="CheckBox" lockText="1" noThreeD="1"/>
</file>

<file path=xl/ctrlProps/ctrlProp105.xml><?xml version="1.0" encoding="utf-8"?>
<formControlPr xmlns="http://schemas.microsoft.com/office/spreadsheetml/2009/9/main" objectType="CheckBox" lockText="1" noThreeD="1"/>
</file>

<file path=xl/ctrlProps/ctrlProp106.xml><?xml version="1.0" encoding="utf-8"?>
<formControlPr xmlns="http://schemas.microsoft.com/office/spreadsheetml/2009/9/main" objectType="CheckBox" lockText="1" noThreeD="1"/>
</file>

<file path=xl/ctrlProps/ctrlProp107.xml><?xml version="1.0" encoding="utf-8"?>
<formControlPr xmlns="http://schemas.microsoft.com/office/spreadsheetml/2009/9/main" objectType="CheckBox" lockText="1" noThreeD="1"/>
</file>

<file path=xl/ctrlProps/ctrlProp108.xml><?xml version="1.0" encoding="utf-8"?>
<formControlPr xmlns="http://schemas.microsoft.com/office/spreadsheetml/2009/9/main" objectType="CheckBox" lockText="1" noThreeD="1"/>
</file>

<file path=xl/ctrlProps/ctrlProp109.xml><?xml version="1.0" encoding="utf-8"?>
<formControlPr xmlns="http://schemas.microsoft.com/office/spreadsheetml/2009/9/main" objectType="CheckBox" lockText="1" noThreeD="1"/>
</file>

<file path=xl/ctrlProps/ctrlProp110.xml><?xml version="1.0" encoding="utf-8"?>
<formControlPr xmlns="http://schemas.microsoft.com/office/spreadsheetml/2009/9/main" objectType="CheckBox" lockText="1" noThreeD="1"/>
</file>

<file path=xl/ctrlProps/ctrlProp111.xml><?xml version="1.0" encoding="utf-8"?>
<formControlPr xmlns="http://schemas.microsoft.com/office/spreadsheetml/2009/9/main" objectType="CheckBox" lockText="1" noThreeD="1"/>
</file>

<file path=xl/ctrlProps/ctrlProp112.xml><?xml version="1.0" encoding="utf-8"?>
<formControlPr xmlns="http://schemas.microsoft.com/office/spreadsheetml/2009/9/main" objectType="CheckBox" lockText="1" noThreeD="1"/>
</file>

<file path=xl/ctrlProps/ctrlProp113.xml><?xml version="1.0" encoding="utf-8"?>
<formControlPr xmlns="http://schemas.microsoft.com/office/spreadsheetml/2009/9/main" objectType="CheckBox" lockText="1" noThreeD="1"/>
</file>

<file path=xl/ctrlProps/ctrlProp114.xml><?xml version="1.0" encoding="utf-8"?>
<formControlPr xmlns="http://schemas.microsoft.com/office/spreadsheetml/2009/9/main" objectType="CheckBox" lockText="1" noThreeD="1"/>
</file>

<file path=xl/ctrlProps/ctrlProp115.xml><?xml version="1.0" encoding="utf-8"?>
<formControlPr xmlns="http://schemas.microsoft.com/office/spreadsheetml/2009/9/main" objectType="CheckBox" lockText="1" noThreeD="1"/>
</file>

<file path=xl/ctrlProps/ctrlProp116.xml><?xml version="1.0" encoding="utf-8"?>
<formControlPr xmlns="http://schemas.microsoft.com/office/spreadsheetml/2009/9/main" objectType="CheckBox" lockText="1" noThreeD="1"/>
</file>

<file path=xl/ctrlProps/ctrlProp117.xml><?xml version="1.0" encoding="utf-8"?>
<formControlPr xmlns="http://schemas.microsoft.com/office/spreadsheetml/2009/9/main" objectType="CheckBox" lockText="1" noThreeD="1"/>
</file>

<file path=xl/ctrlProps/ctrlProp118.xml><?xml version="1.0" encoding="utf-8"?>
<formControlPr xmlns="http://schemas.microsoft.com/office/spreadsheetml/2009/9/main" objectType="CheckBox" lockText="1" noThreeD="1"/>
</file>

<file path=xl/ctrlProps/ctrlProp119.xml><?xml version="1.0" encoding="utf-8"?>
<formControlPr xmlns="http://schemas.microsoft.com/office/spreadsheetml/2009/9/main" objectType="CheckBox" lockText="1" noThreeD="1"/>
</file>

<file path=xl/ctrlProps/ctrlProp120.xml><?xml version="1.0" encoding="utf-8"?>
<formControlPr xmlns="http://schemas.microsoft.com/office/spreadsheetml/2009/9/main" objectType="CheckBox" lockText="1" noThreeD="1"/>
</file>

<file path=xl/ctrlProps/ctrlProp121.xml><?xml version="1.0" encoding="utf-8"?>
<formControlPr xmlns="http://schemas.microsoft.com/office/spreadsheetml/2009/9/main" objectType="CheckBox" checked="Checked" lockText="1" noThreeD="1"/>
</file>

<file path=xl/ctrlProps/ctrlProp122.xml><?xml version="1.0" encoding="utf-8"?>
<formControlPr xmlns="http://schemas.microsoft.com/office/spreadsheetml/2009/9/main" objectType="CheckBox" checked="Checked" lockText="1" noThreeD="1"/>
</file>

<file path=xl/ctrlProps/ctrlProp123.xml><?xml version="1.0" encoding="utf-8"?>
<formControlPr xmlns="http://schemas.microsoft.com/office/spreadsheetml/2009/9/main" objectType="CheckBox" checked="Checked" lockText="1" noThreeD="1"/>
</file>

<file path=xl/ctrlProps/ctrlProp124.xml><?xml version="1.0" encoding="utf-8"?>
<formControlPr xmlns="http://schemas.microsoft.com/office/spreadsheetml/2009/9/main" objectType="CheckBox" checked="Checked" lockText="1" noThreeD="1"/>
</file>

<file path=xl/ctrlProps/ctrlProp125.xml><?xml version="1.0" encoding="utf-8"?>
<formControlPr xmlns="http://schemas.microsoft.com/office/spreadsheetml/2009/9/main" objectType="CheckBox" checked="Checked" lockText="1" noThreeD="1"/>
</file>

<file path=xl/ctrlProps/ctrlProp126.xml><?xml version="1.0" encoding="utf-8"?>
<formControlPr xmlns="http://schemas.microsoft.com/office/spreadsheetml/2009/9/main" objectType="CheckBox" checked="Checked" lockText="1" noThreeD="1"/>
</file>

<file path=xl/ctrlProps/ctrlProp127.xml><?xml version="1.0" encoding="utf-8"?>
<formControlPr xmlns="http://schemas.microsoft.com/office/spreadsheetml/2009/9/main" objectType="CheckBox" checked="Checked" lockText="1" noThreeD="1"/>
</file>

<file path=xl/ctrlProps/ctrlProp128.xml><?xml version="1.0" encoding="utf-8"?>
<formControlPr xmlns="http://schemas.microsoft.com/office/spreadsheetml/2009/9/main" objectType="CheckBox" checked="Checked" lockText="1" noThreeD="1"/>
</file>

<file path=xl/ctrlProps/ctrlProp129.xml><?xml version="1.0" encoding="utf-8"?>
<formControlPr xmlns="http://schemas.microsoft.com/office/spreadsheetml/2009/9/main" objectType="CheckBox" checked="Checked" lockText="1" noThreeD="1"/>
</file>

<file path=xl/ctrlProps/ctrlProp130.xml><?xml version="1.0" encoding="utf-8"?>
<formControlPr xmlns="http://schemas.microsoft.com/office/spreadsheetml/2009/9/main" objectType="CheckBox" checked="Checked" lockText="1" noThreeD="1"/>
</file>

<file path=xl/ctrlProps/ctrlProp131.xml><?xml version="1.0" encoding="utf-8"?>
<formControlPr xmlns="http://schemas.microsoft.com/office/spreadsheetml/2009/9/main" objectType="CheckBox" checked="Checked" lockText="1" noThreeD="1"/>
</file>

<file path=xl/ctrlProps/ctrlProp132.xml><?xml version="1.0" encoding="utf-8"?>
<formControlPr xmlns="http://schemas.microsoft.com/office/spreadsheetml/2009/9/main" objectType="CheckBox" checked="Checked" lockText="1" noThreeD="1"/>
</file>

<file path=xl/ctrlProps/ctrlProp133.xml><?xml version="1.0" encoding="utf-8"?>
<formControlPr xmlns="http://schemas.microsoft.com/office/spreadsheetml/2009/9/main" objectType="CheckBox" checked="Checked" lockText="1" noThreeD="1"/>
</file>

<file path=xl/ctrlProps/ctrlProp134.xml><?xml version="1.0" encoding="utf-8"?>
<formControlPr xmlns="http://schemas.microsoft.com/office/spreadsheetml/2009/9/main" objectType="CheckBox" checked="Checked" lockText="1" noThreeD="1"/>
</file>

<file path=xl/ctrlProps/ctrlProp135.xml><?xml version="1.0" encoding="utf-8"?>
<formControlPr xmlns="http://schemas.microsoft.com/office/spreadsheetml/2009/9/main" objectType="CheckBox" checked="Checked" lockText="1" noThreeD="1"/>
</file>

<file path=xl/ctrlProps/ctrlProp136.xml><?xml version="1.0" encoding="utf-8"?>
<formControlPr xmlns="http://schemas.microsoft.com/office/spreadsheetml/2009/9/main" objectType="CheckBox" checked="Checked" lockText="1" noThreeD="1"/>
</file>

<file path=xl/ctrlProps/ctrlProp137.xml><?xml version="1.0" encoding="utf-8"?>
<formControlPr xmlns="http://schemas.microsoft.com/office/spreadsheetml/2009/9/main" objectType="CheckBox" checked="Checked" lockText="1" noThreeD="1"/>
</file>

<file path=xl/ctrlProps/ctrlProp138.xml><?xml version="1.0" encoding="utf-8"?>
<formControlPr xmlns="http://schemas.microsoft.com/office/spreadsheetml/2009/9/main" objectType="CheckBox" checked="Checked" lockText="1" noThreeD="1"/>
</file>

<file path=xl/ctrlProps/ctrlProp139.xml><?xml version="1.0" encoding="utf-8"?>
<formControlPr xmlns="http://schemas.microsoft.com/office/spreadsheetml/2009/9/main" objectType="CheckBox" checked="Checked" lockText="1" noThreeD="1"/>
</file>

<file path=xl/ctrlProps/ctrlProp140.xml><?xml version="1.0" encoding="utf-8"?>
<formControlPr xmlns="http://schemas.microsoft.com/office/spreadsheetml/2009/9/main" objectType="CheckBox" checked="Checked" lockText="1" noThreeD="1"/>
</file>

<file path=xl/ctrlProps/ctrlProp141.xml><?xml version="1.0" encoding="utf-8"?>
<formControlPr xmlns="http://schemas.microsoft.com/office/spreadsheetml/2009/9/main" objectType="CheckBox" checked="Checked" lockText="1" noThreeD="1"/>
</file>

<file path=xl/ctrlProps/ctrlProp142.xml><?xml version="1.0" encoding="utf-8"?>
<formControlPr xmlns="http://schemas.microsoft.com/office/spreadsheetml/2009/9/main" objectType="CheckBox" checked="Checked" lockText="1" noThreeD="1"/>
</file>

<file path=xl/ctrlProps/ctrlProp143.xml><?xml version="1.0" encoding="utf-8"?>
<formControlPr xmlns="http://schemas.microsoft.com/office/spreadsheetml/2009/9/main" objectType="CheckBox" checked="Checked" lockText="1" noThreeD="1"/>
</file>

<file path=xl/ctrlProps/ctrlProp144.xml><?xml version="1.0" encoding="utf-8"?>
<formControlPr xmlns="http://schemas.microsoft.com/office/spreadsheetml/2009/9/main" objectType="CheckBox" checked="Checked" lockText="1" noThreeD="1"/>
</file>

<file path=xl/ctrlProps/ctrlProp145.xml><?xml version="1.0" encoding="utf-8"?>
<formControlPr xmlns="http://schemas.microsoft.com/office/spreadsheetml/2009/9/main" objectType="CheckBox" checked="Checked" lockText="1" noThreeD="1"/>
</file>

<file path=xl/ctrlProps/ctrlProp146.xml><?xml version="1.0" encoding="utf-8"?>
<formControlPr xmlns="http://schemas.microsoft.com/office/spreadsheetml/2009/9/main" objectType="CheckBox" checked="Checked" lockText="1" noThreeD="1"/>
</file>

<file path=xl/ctrlProps/ctrlProp147.xml><?xml version="1.0" encoding="utf-8"?>
<formControlPr xmlns="http://schemas.microsoft.com/office/spreadsheetml/2009/9/main" objectType="CheckBox" checked="Checked" lockText="1" noThreeD="1"/>
</file>

<file path=xl/ctrlProps/ctrlProp148.xml><?xml version="1.0" encoding="utf-8"?>
<formControlPr xmlns="http://schemas.microsoft.com/office/spreadsheetml/2009/9/main" objectType="CheckBox" checked="Checked" lockText="1" noThreeD="1"/>
</file>

<file path=xl/ctrlProps/ctrlProp149.xml><?xml version="1.0" encoding="utf-8"?>
<formControlPr xmlns="http://schemas.microsoft.com/office/spreadsheetml/2009/9/main" objectType="CheckBox" checked="Checked" lockText="1" noThreeD="1"/>
</file>

<file path=xl/ctrlProps/ctrlProp150.xml><?xml version="1.0" encoding="utf-8"?>
<formControlPr xmlns="http://schemas.microsoft.com/office/spreadsheetml/2009/9/main" objectType="CheckBox" checked="Checked" lockText="1" noThreeD="1"/>
</file>

<file path=xl/ctrlProps/ctrlProp151.xml><?xml version="1.0" encoding="utf-8"?>
<formControlPr xmlns="http://schemas.microsoft.com/office/spreadsheetml/2009/9/main" objectType="CheckBox" checked="Checked" lockText="1" noThreeD="1"/>
</file>

<file path=xl/ctrlProps/ctrlProp152.xml><?xml version="1.0" encoding="utf-8"?>
<formControlPr xmlns="http://schemas.microsoft.com/office/spreadsheetml/2009/9/main" objectType="CheckBox" checked="Checked" lockText="1" noThreeD="1"/>
</file>

<file path=xl/ctrlProps/ctrlProp153.xml><?xml version="1.0" encoding="utf-8"?>
<formControlPr xmlns="http://schemas.microsoft.com/office/spreadsheetml/2009/9/main" objectType="CheckBox" checked="Checked" lockText="1" noThreeD="1"/>
</file>

<file path=xl/ctrlProps/ctrlProp154.xml><?xml version="1.0" encoding="utf-8"?>
<formControlPr xmlns="http://schemas.microsoft.com/office/spreadsheetml/2009/9/main" objectType="CheckBox" checked="Checked" lockText="1" noThreeD="1"/>
</file>

<file path=xl/ctrlProps/ctrlProp155.xml><?xml version="1.0" encoding="utf-8"?>
<formControlPr xmlns="http://schemas.microsoft.com/office/spreadsheetml/2009/9/main" objectType="CheckBox" checked="Checked" lockText="1" noThreeD="1"/>
</file>

<file path=xl/ctrlProps/ctrlProp156.xml><?xml version="1.0" encoding="utf-8"?>
<formControlPr xmlns="http://schemas.microsoft.com/office/spreadsheetml/2009/9/main" objectType="CheckBox" checked="Checked" lockText="1" noThreeD="1"/>
</file>

<file path=xl/ctrlProps/ctrlProp157.xml><?xml version="1.0" encoding="utf-8"?>
<formControlPr xmlns="http://schemas.microsoft.com/office/spreadsheetml/2009/9/main" objectType="CheckBox" checked="Checked" lockText="1" noThreeD="1"/>
</file>

<file path=xl/ctrlProps/ctrlProp158.xml><?xml version="1.0" encoding="utf-8"?>
<formControlPr xmlns="http://schemas.microsoft.com/office/spreadsheetml/2009/9/main" objectType="CheckBox" checked="Checked" lockText="1" noThreeD="1"/>
</file>

<file path=xl/ctrlProps/ctrlProp159.xml><?xml version="1.0" encoding="utf-8"?>
<formControlPr xmlns="http://schemas.microsoft.com/office/spreadsheetml/2009/9/main" objectType="CheckBox" checked="Checked" lockText="1" noThreeD="1"/>
</file>

<file path=xl/ctrlProps/ctrlProp160.xml><?xml version="1.0" encoding="utf-8"?>
<formControlPr xmlns="http://schemas.microsoft.com/office/spreadsheetml/2009/9/main" objectType="CheckBox" lockText="1" noThreeD="1"/>
</file>

<file path=xl/ctrlProps/ctrlProp161.xml><?xml version="1.0" encoding="utf-8"?>
<formControlPr xmlns="http://schemas.microsoft.com/office/spreadsheetml/2009/9/main" objectType="CheckBox" checked="Checked" lockText="1" noThreeD="1"/>
</file>

<file path=xl/ctrlProps/ctrlProp162.xml><?xml version="1.0" encoding="utf-8"?>
<formControlPr xmlns="http://schemas.microsoft.com/office/spreadsheetml/2009/9/main" objectType="CheckBox" checked="Checked" lockText="1" noThreeD="1"/>
</file>

<file path=xl/ctrlProps/ctrlProp163.xml><?xml version="1.0" encoding="utf-8"?>
<formControlPr xmlns="http://schemas.microsoft.com/office/spreadsheetml/2009/9/main" objectType="CheckBox" lockText="1" noThreeD="1"/>
</file>

<file path=xl/ctrlProps/ctrlProp164.xml><?xml version="1.0" encoding="utf-8"?>
<formControlPr xmlns="http://schemas.microsoft.com/office/spreadsheetml/2009/9/main" objectType="CheckBox" checked="Checked" lockText="1" noThreeD="1"/>
</file>

<file path=xl/ctrlProps/ctrlProp165.xml><?xml version="1.0" encoding="utf-8"?>
<formControlPr xmlns="http://schemas.microsoft.com/office/spreadsheetml/2009/9/main" objectType="CheckBox" checked="Checked" lockText="1" noThreeD="1"/>
</file>

<file path=xl/ctrlProps/ctrlProp166.xml><?xml version="1.0" encoding="utf-8"?>
<formControlPr xmlns="http://schemas.microsoft.com/office/spreadsheetml/2009/9/main" objectType="CheckBox" lockText="1" noThreeD="1"/>
</file>

<file path=xl/ctrlProps/ctrlProp167.xml><?xml version="1.0" encoding="utf-8"?>
<formControlPr xmlns="http://schemas.microsoft.com/office/spreadsheetml/2009/9/main" objectType="CheckBox" checked="Checked" lockText="1" noThreeD="1"/>
</file>

<file path=xl/ctrlProps/ctrlProp168.xml><?xml version="1.0" encoding="utf-8"?>
<formControlPr xmlns="http://schemas.microsoft.com/office/spreadsheetml/2009/9/main" objectType="CheckBox" checked="Checked" lockText="1" noThreeD="1"/>
</file>

<file path=xl/ctrlProps/ctrlProp169.xml><?xml version="1.0" encoding="utf-8"?>
<formControlPr xmlns="http://schemas.microsoft.com/office/spreadsheetml/2009/9/main" objectType="CheckBox" checked="Checked" lockText="1" noThreeD="1"/>
</file>

<file path=xl/ctrlProps/ctrlProp170.xml><?xml version="1.0" encoding="utf-8"?>
<formControlPr xmlns="http://schemas.microsoft.com/office/spreadsheetml/2009/9/main" objectType="CheckBox" checked="Checked" lockText="1" noThreeD="1"/>
</file>

<file path=xl/ctrlProps/ctrlProp171.xml><?xml version="1.0" encoding="utf-8"?>
<formControlPr xmlns="http://schemas.microsoft.com/office/spreadsheetml/2009/9/main" objectType="CheckBox" checked="Checked" lockText="1" noThreeD="1"/>
</file>

<file path=xl/ctrlProps/ctrlProp172.xml><?xml version="1.0" encoding="utf-8"?>
<formControlPr xmlns="http://schemas.microsoft.com/office/spreadsheetml/2009/9/main" objectType="CheckBox" checked="Checked" lockText="1" noThreeD="1"/>
</file>

<file path=xl/ctrlProps/ctrlProp173.xml><?xml version="1.0" encoding="utf-8"?>
<formControlPr xmlns="http://schemas.microsoft.com/office/spreadsheetml/2009/9/main" objectType="CheckBox" checked="Checked" lockText="1" noThreeD="1"/>
</file>

<file path=xl/ctrlProps/ctrlProp174.xml><?xml version="1.0" encoding="utf-8"?>
<formControlPr xmlns="http://schemas.microsoft.com/office/spreadsheetml/2009/9/main" objectType="CheckBox" checked="Checked" lockText="1" noThreeD="1"/>
</file>

<file path=xl/ctrlProps/ctrlProp175.xml><?xml version="1.0" encoding="utf-8"?>
<formControlPr xmlns="http://schemas.microsoft.com/office/spreadsheetml/2009/9/main" objectType="CheckBox" checked="Checked" lockText="1" noThreeD="1"/>
</file>

<file path=xl/ctrlProps/ctrlProp176.xml><?xml version="1.0" encoding="utf-8"?>
<formControlPr xmlns="http://schemas.microsoft.com/office/spreadsheetml/2009/9/main" objectType="CheckBox" checked="Checked" lockText="1" noThreeD="1"/>
</file>

<file path=xl/ctrlProps/ctrlProp177.xml><?xml version="1.0" encoding="utf-8"?>
<formControlPr xmlns="http://schemas.microsoft.com/office/spreadsheetml/2009/9/main" objectType="CheckBox" checked="Checked" lockText="1" noThreeD="1"/>
</file>

<file path=xl/ctrlProps/ctrlProp178.xml><?xml version="1.0" encoding="utf-8"?>
<formControlPr xmlns="http://schemas.microsoft.com/office/spreadsheetml/2009/9/main" objectType="CheckBox" lockText="1" noThreeD="1"/>
</file>

<file path=xl/ctrlProps/ctrlProp179.xml><?xml version="1.0" encoding="utf-8"?>
<formControlPr xmlns="http://schemas.microsoft.com/office/spreadsheetml/2009/9/main" objectType="CheckBox" lockText="1" noThreeD="1"/>
</file>

<file path=xl/ctrlProps/ctrlProp180.xml><?xml version="1.0" encoding="utf-8"?>
<formControlPr xmlns="http://schemas.microsoft.com/office/spreadsheetml/2009/9/main" objectType="CheckBox" lockText="1" noThreeD="1"/>
</file>

<file path=xl/ctrlProps/ctrlProp181.xml><?xml version="1.0" encoding="utf-8"?>
<formControlPr xmlns="http://schemas.microsoft.com/office/spreadsheetml/2009/9/main" objectType="CheckBox" lockText="1" noThreeD="1"/>
</file>

<file path=xl/ctrlProps/ctrlProp182.xml><?xml version="1.0" encoding="utf-8"?>
<formControlPr xmlns="http://schemas.microsoft.com/office/spreadsheetml/2009/9/main" objectType="CheckBox" lockText="1" noThreeD="1"/>
</file>

<file path=xl/ctrlProps/ctrlProp183.xml><?xml version="1.0" encoding="utf-8"?>
<formControlPr xmlns="http://schemas.microsoft.com/office/spreadsheetml/2009/9/main" objectType="CheckBox" lockText="1" noThreeD="1"/>
</file>

<file path=xl/ctrlProps/ctrlProp184.xml><?xml version="1.0" encoding="utf-8"?>
<formControlPr xmlns="http://schemas.microsoft.com/office/spreadsheetml/2009/9/main" objectType="CheckBox" lockText="1" noThreeD="1"/>
</file>

<file path=xl/ctrlProps/ctrlProp185.xml><?xml version="1.0" encoding="utf-8"?>
<formControlPr xmlns="http://schemas.microsoft.com/office/spreadsheetml/2009/9/main" objectType="CheckBox" lockText="1" noThreeD="1"/>
</file>

<file path=xl/ctrlProps/ctrlProp186.xml><?xml version="1.0" encoding="utf-8"?>
<formControlPr xmlns="http://schemas.microsoft.com/office/spreadsheetml/2009/9/main" objectType="CheckBox" lockText="1" noThreeD="1"/>
</file>

<file path=xl/ctrlProps/ctrlProp187.xml><?xml version="1.0" encoding="utf-8"?>
<formControlPr xmlns="http://schemas.microsoft.com/office/spreadsheetml/2009/9/main" objectType="CheckBox" lockText="1" noThreeD="1"/>
</file>

<file path=xl/ctrlProps/ctrlProp188.xml><?xml version="1.0" encoding="utf-8"?>
<formControlPr xmlns="http://schemas.microsoft.com/office/spreadsheetml/2009/9/main" objectType="CheckBox" lockText="1" noThreeD="1"/>
</file>

<file path=xl/ctrlProps/ctrlProp189.xml><?xml version="1.0" encoding="utf-8"?>
<formControlPr xmlns="http://schemas.microsoft.com/office/spreadsheetml/2009/9/main" objectType="CheckBox" lockText="1" noThreeD="1"/>
</file>

<file path=xl/ctrlProps/ctrlProp190.xml><?xml version="1.0" encoding="utf-8"?>
<formControlPr xmlns="http://schemas.microsoft.com/office/spreadsheetml/2009/9/main" objectType="CheckBox" lockText="1" noThreeD="1"/>
</file>

<file path=xl/ctrlProps/ctrlProp191.xml><?xml version="1.0" encoding="utf-8"?>
<formControlPr xmlns="http://schemas.microsoft.com/office/spreadsheetml/2009/9/main" objectType="CheckBox" lockText="1" noThreeD="1"/>
</file>

<file path=xl/ctrlProps/ctrlProp192.xml><?xml version="1.0" encoding="utf-8"?>
<formControlPr xmlns="http://schemas.microsoft.com/office/spreadsheetml/2009/9/main" objectType="CheckBox" lockText="1" noThreeD="1"/>
</file>

<file path=xl/ctrlProps/ctrlProp193.xml><?xml version="1.0" encoding="utf-8"?>
<formControlPr xmlns="http://schemas.microsoft.com/office/spreadsheetml/2009/9/main" objectType="CheckBox" lockText="1" noThreeD="1"/>
</file>

<file path=xl/ctrlProps/ctrlProp194.xml><?xml version="1.0" encoding="utf-8"?>
<formControlPr xmlns="http://schemas.microsoft.com/office/spreadsheetml/2009/9/main" objectType="CheckBox" lockText="1" noThreeD="1"/>
</file>

<file path=xl/ctrlProps/ctrlProp195.xml><?xml version="1.0" encoding="utf-8"?>
<formControlPr xmlns="http://schemas.microsoft.com/office/spreadsheetml/2009/9/main" objectType="CheckBox" lockText="1" noThreeD="1"/>
</file>

<file path=xl/ctrlProps/ctrlProp196.xml><?xml version="1.0" encoding="utf-8"?>
<formControlPr xmlns="http://schemas.microsoft.com/office/spreadsheetml/2009/9/main" objectType="CheckBox" lockText="1" noThreeD="1"/>
</file>

<file path=xl/ctrlProps/ctrlProp197.xml><?xml version="1.0" encoding="utf-8"?>
<formControlPr xmlns="http://schemas.microsoft.com/office/spreadsheetml/2009/9/main" objectType="CheckBox" lockText="1" noThreeD="1"/>
</file>

<file path=xl/ctrlProps/ctrlProp198.xml><?xml version="1.0" encoding="utf-8"?>
<formControlPr xmlns="http://schemas.microsoft.com/office/spreadsheetml/2009/9/main" objectType="CheckBox" lockText="1" noThreeD="1"/>
</file>

<file path=xl/ctrlProps/ctrlProp199.xml><?xml version="1.0" encoding="utf-8"?>
<formControlPr xmlns="http://schemas.microsoft.com/office/spreadsheetml/2009/9/main" objectType="CheckBox" checked="Checked" lockText="1" noThreeD="1"/>
</file>

<file path=xl/ctrlProps/ctrlProp200.xml><?xml version="1.0" encoding="utf-8"?>
<formControlPr xmlns="http://schemas.microsoft.com/office/spreadsheetml/2009/9/main" objectType="CheckBox" checked="Checked" lockText="1" noThreeD="1"/>
</file>

<file path=xl/ctrlProps/ctrlProp201.xml><?xml version="1.0" encoding="utf-8"?>
<formControlPr xmlns="http://schemas.microsoft.com/office/spreadsheetml/2009/9/main" objectType="CheckBox" lockText="1" noThreeD="1"/>
</file>

<file path=xl/ctrlProps/ctrlProp202.xml><?xml version="1.0" encoding="utf-8"?>
<formControlPr xmlns="http://schemas.microsoft.com/office/spreadsheetml/2009/9/main" objectType="CheckBox" lockText="1" noThreeD="1"/>
</file>

<file path=xl/ctrlProps/ctrlProp203.xml><?xml version="1.0" encoding="utf-8"?>
<formControlPr xmlns="http://schemas.microsoft.com/office/spreadsheetml/2009/9/main" objectType="CheckBox" lockText="1" noThreeD="1"/>
</file>

<file path=xl/ctrlProps/ctrlProp204.xml><?xml version="1.0" encoding="utf-8"?>
<formControlPr xmlns="http://schemas.microsoft.com/office/spreadsheetml/2009/9/main" objectType="CheckBox" lockText="1" noThreeD="1"/>
</file>

<file path=xl/ctrlProps/ctrlProp205.xml><?xml version="1.0" encoding="utf-8"?>
<formControlPr xmlns="http://schemas.microsoft.com/office/spreadsheetml/2009/9/main" objectType="CheckBox" lockText="1" noThreeD="1"/>
</file>

<file path=xl/ctrlProps/ctrlProp206.xml><?xml version="1.0" encoding="utf-8"?>
<formControlPr xmlns="http://schemas.microsoft.com/office/spreadsheetml/2009/9/main" objectType="CheckBox" lockText="1" noThreeD="1"/>
</file>

<file path=xl/ctrlProps/ctrlProp207.xml><?xml version="1.0" encoding="utf-8"?>
<formControlPr xmlns="http://schemas.microsoft.com/office/spreadsheetml/2009/9/main" objectType="CheckBox" lockText="1" noThreeD="1"/>
</file>

<file path=xl/ctrlProps/ctrlProp208.xml><?xml version="1.0" encoding="utf-8"?>
<formControlPr xmlns="http://schemas.microsoft.com/office/spreadsheetml/2009/9/main" objectType="CheckBox" lockText="1" noThreeD="1"/>
</file>

<file path=xl/ctrlProps/ctrlProp209.xml><?xml version="1.0" encoding="utf-8"?>
<formControlPr xmlns="http://schemas.microsoft.com/office/spreadsheetml/2009/9/main" objectType="CheckBox" lockText="1" noThreeD="1"/>
</file>

<file path=xl/ctrlProps/ctrlProp210.xml><?xml version="1.0" encoding="utf-8"?>
<formControlPr xmlns="http://schemas.microsoft.com/office/spreadsheetml/2009/9/main" objectType="CheckBox" lockText="1" noThreeD="1"/>
</file>

<file path=xl/ctrlProps/ctrlProp211.xml><?xml version="1.0" encoding="utf-8"?>
<formControlPr xmlns="http://schemas.microsoft.com/office/spreadsheetml/2009/9/main" objectType="CheckBox" lockText="1" noThreeD="1"/>
</file>

<file path=xl/ctrlProps/ctrlProp212.xml><?xml version="1.0" encoding="utf-8"?>
<formControlPr xmlns="http://schemas.microsoft.com/office/spreadsheetml/2009/9/main" objectType="CheckBox" lockText="1" noThreeD="1"/>
</file>

<file path=xl/ctrlProps/ctrlProp213.xml><?xml version="1.0" encoding="utf-8"?>
<formControlPr xmlns="http://schemas.microsoft.com/office/spreadsheetml/2009/9/main" objectType="CheckBox" lockText="1" noThreeD="1"/>
</file>

<file path=xl/ctrlProps/ctrlProp214.xml><?xml version="1.0" encoding="utf-8"?>
<formControlPr xmlns="http://schemas.microsoft.com/office/spreadsheetml/2009/9/main" objectType="CheckBox" lockText="1" noThreeD="1"/>
</file>

<file path=xl/ctrlProps/ctrlProp215.xml><?xml version="1.0" encoding="utf-8"?>
<formControlPr xmlns="http://schemas.microsoft.com/office/spreadsheetml/2009/9/main" objectType="CheckBox" lockText="1" noThreeD="1"/>
</file>

<file path=xl/ctrlProps/ctrlProp216.xml><?xml version="1.0" encoding="utf-8"?>
<formControlPr xmlns="http://schemas.microsoft.com/office/spreadsheetml/2009/9/main" objectType="CheckBox" lockText="1" noThreeD="1"/>
</file>

<file path=xl/ctrlProps/ctrlProp217.xml><?xml version="1.0" encoding="utf-8"?>
<formControlPr xmlns="http://schemas.microsoft.com/office/spreadsheetml/2009/9/main" objectType="CheckBox" lockText="1" noThreeD="1"/>
</file>

<file path=xl/ctrlProps/ctrlProp218.xml><?xml version="1.0" encoding="utf-8"?>
<formControlPr xmlns="http://schemas.microsoft.com/office/spreadsheetml/2009/9/main" objectType="CheckBox" lockText="1" noThreeD="1"/>
</file>

<file path=xl/ctrlProps/ctrlProp219.xml><?xml version="1.0" encoding="utf-8"?>
<formControlPr xmlns="http://schemas.microsoft.com/office/spreadsheetml/2009/9/main" objectType="CheckBox" lockText="1" noThreeD="1"/>
</file>

<file path=xl/ctrlProps/ctrlProp220.xml><?xml version="1.0" encoding="utf-8"?>
<formControlPr xmlns="http://schemas.microsoft.com/office/spreadsheetml/2009/9/main" objectType="CheckBox" lockText="1" noThreeD="1"/>
</file>

<file path=xl/ctrlProps/ctrlProp221.xml><?xml version="1.0" encoding="utf-8"?>
<formControlPr xmlns="http://schemas.microsoft.com/office/spreadsheetml/2009/9/main" objectType="CheckBox" lockText="1" noThreeD="1"/>
</file>

<file path=xl/ctrlProps/ctrlProp222.xml><?xml version="1.0" encoding="utf-8"?>
<formControlPr xmlns="http://schemas.microsoft.com/office/spreadsheetml/2009/9/main" objectType="CheckBox" lockText="1" noThreeD="1"/>
</file>

<file path=xl/ctrlProps/ctrlProp223.xml><?xml version="1.0" encoding="utf-8"?>
<formControlPr xmlns="http://schemas.microsoft.com/office/spreadsheetml/2009/9/main" objectType="CheckBox" lockText="1" noThreeD="1"/>
</file>

<file path=xl/ctrlProps/ctrlProp224.xml><?xml version="1.0" encoding="utf-8"?>
<formControlPr xmlns="http://schemas.microsoft.com/office/spreadsheetml/2009/9/main" objectType="CheckBox" lockText="1" noThreeD="1"/>
</file>

<file path=xl/ctrlProps/ctrlProp225.xml><?xml version="1.0" encoding="utf-8"?>
<formControlPr xmlns="http://schemas.microsoft.com/office/spreadsheetml/2009/9/main" objectType="CheckBox" lockText="1" noThreeD="1"/>
</file>

<file path=xl/ctrlProps/ctrlProp226.xml><?xml version="1.0" encoding="utf-8"?>
<formControlPr xmlns="http://schemas.microsoft.com/office/spreadsheetml/2009/9/main" objectType="CheckBox" lockText="1" noThreeD="1"/>
</file>

<file path=xl/ctrlProps/ctrlProp227.xml><?xml version="1.0" encoding="utf-8"?>
<formControlPr xmlns="http://schemas.microsoft.com/office/spreadsheetml/2009/9/main" objectType="CheckBox" lockText="1" noThreeD="1"/>
</file>

<file path=xl/ctrlProps/ctrlProp228.xml><?xml version="1.0" encoding="utf-8"?>
<formControlPr xmlns="http://schemas.microsoft.com/office/spreadsheetml/2009/9/main" objectType="CheckBox" lockText="1" noThreeD="1"/>
</file>

<file path=xl/ctrlProps/ctrlProp229.xml><?xml version="1.0" encoding="utf-8"?>
<formControlPr xmlns="http://schemas.microsoft.com/office/spreadsheetml/2009/9/main" objectType="CheckBox" lockText="1" noThreeD="1"/>
</file>

<file path=xl/ctrlProps/ctrlProp230.xml><?xml version="1.0" encoding="utf-8"?>
<formControlPr xmlns="http://schemas.microsoft.com/office/spreadsheetml/2009/9/main" objectType="CheckBox" lockText="1" noThreeD="1"/>
</file>

<file path=xl/ctrlProps/ctrlProp231.xml><?xml version="1.0" encoding="utf-8"?>
<formControlPr xmlns="http://schemas.microsoft.com/office/spreadsheetml/2009/9/main" objectType="CheckBox" lockText="1" noThreeD="1"/>
</file>

<file path=xl/ctrlProps/ctrlProp232.xml><?xml version="1.0" encoding="utf-8"?>
<formControlPr xmlns="http://schemas.microsoft.com/office/spreadsheetml/2009/9/main" objectType="CheckBox" lockText="1" noThreeD="1"/>
</file>

<file path=xl/ctrlProps/ctrlProp233.xml><?xml version="1.0" encoding="utf-8"?>
<formControlPr xmlns="http://schemas.microsoft.com/office/spreadsheetml/2009/9/main" objectType="CheckBox" lockText="1" noThreeD="1"/>
</file>

<file path=xl/ctrlProps/ctrlProp234.xml><?xml version="1.0" encoding="utf-8"?>
<formControlPr xmlns="http://schemas.microsoft.com/office/spreadsheetml/2009/9/main" objectType="CheckBox" lockText="1" noThreeD="1"/>
</file>

<file path=xl/ctrlProps/ctrlProp235.xml><?xml version="1.0" encoding="utf-8"?>
<formControlPr xmlns="http://schemas.microsoft.com/office/spreadsheetml/2009/9/main" objectType="CheckBox" lockText="1" noThreeD="1"/>
</file>

<file path=xl/ctrlProps/ctrlProp236.xml><?xml version="1.0" encoding="utf-8"?>
<formControlPr xmlns="http://schemas.microsoft.com/office/spreadsheetml/2009/9/main" objectType="CheckBox" lockText="1" noThreeD="1"/>
</file>

<file path=xl/ctrlProps/ctrlProp237.xml><?xml version="1.0" encoding="utf-8"?>
<formControlPr xmlns="http://schemas.microsoft.com/office/spreadsheetml/2009/9/main" objectType="CheckBox" lockText="1" noThreeD="1"/>
</file>

<file path=xl/ctrlProps/ctrlProp238.xml><?xml version="1.0" encoding="utf-8"?>
<formControlPr xmlns="http://schemas.microsoft.com/office/spreadsheetml/2009/9/main" objectType="CheckBox" lockText="1" noThreeD="1"/>
</file>

<file path=xl/ctrlProps/ctrlProp239.xml><?xml version="1.0" encoding="utf-8"?>
<formControlPr xmlns="http://schemas.microsoft.com/office/spreadsheetml/2009/9/main" objectType="CheckBox" lockText="1" noThreeD="1"/>
</file>

<file path=xl/ctrlProps/ctrlProp240.xml><?xml version="1.0" encoding="utf-8"?>
<formControlPr xmlns="http://schemas.microsoft.com/office/spreadsheetml/2009/9/main" objectType="CheckBox" lockText="1" noThreeD="1"/>
</file>

<file path=xl/ctrlProps/ctrlProp241.xml><?xml version="1.0" encoding="utf-8"?>
<formControlPr xmlns="http://schemas.microsoft.com/office/spreadsheetml/2009/9/main" objectType="CheckBox" lockText="1" noThreeD="1"/>
</file>

<file path=xl/ctrlProps/ctrlProp242.xml><?xml version="1.0" encoding="utf-8"?>
<formControlPr xmlns="http://schemas.microsoft.com/office/spreadsheetml/2009/9/main" objectType="CheckBox" lockText="1" noThreeD="1"/>
</file>

<file path=xl/ctrlProps/ctrlProp243.xml><?xml version="1.0" encoding="utf-8"?>
<formControlPr xmlns="http://schemas.microsoft.com/office/spreadsheetml/2009/9/main" objectType="CheckBox" lockText="1" noThreeD="1"/>
</file>

<file path=xl/ctrlProps/ctrlProp244.xml><?xml version="1.0" encoding="utf-8"?>
<formControlPr xmlns="http://schemas.microsoft.com/office/spreadsheetml/2009/9/main" objectType="CheckBox" lockText="1" noThreeD="1"/>
</file>

<file path=xl/ctrlProps/ctrlProp245.xml><?xml version="1.0" encoding="utf-8"?>
<formControlPr xmlns="http://schemas.microsoft.com/office/spreadsheetml/2009/9/main" objectType="CheckBox" lockText="1" noThreeD="1"/>
</file>

<file path=xl/ctrlProps/ctrlProp246.xml><?xml version="1.0" encoding="utf-8"?>
<formControlPr xmlns="http://schemas.microsoft.com/office/spreadsheetml/2009/9/main" objectType="CheckBox" lockText="1" noThreeD="1"/>
</file>

<file path=xl/ctrlProps/ctrlProp247.xml><?xml version="1.0" encoding="utf-8"?>
<formControlPr xmlns="http://schemas.microsoft.com/office/spreadsheetml/2009/9/main" objectType="CheckBox" lockText="1" noThreeD="1"/>
</file>

<file path=xl/ctrlProps/ctrlProp248.xml><?xml version="1.0" encoding="utf-8"?>
<formControlPr xmlns="http://schemas.microsoft.com/office/spreadsheetml/2009/9/main" objectType="CheckBox" lockText="1" noThreeD="1"/>
</file>

<file path=xl/ctrlProps/ctrlProp249.xml><?xml version="1.0" encoding="utf-8"?>
<formControlPr xmlns="http://schemas.microsoft.com/office/spreadsheetml/2009/9/main" objectType="CheckBox" lockText="1" noThreeD="1"/>
</file>

<file path=xl/ctrlProps/ctrlProp250.xml><?xml version="1.0" encoding="utf-8"?>
<formControlPr xmlns="http://schemas.microsoft.com/office/spreadsheetml/2009/9/main" objectType="CheckBox" lockText="1" noThreeD="1"/>
</file>

<file path=xl/ctrlProps/ctrlProp251.xml><?xml version="1.0" encoding="utf-8"?>
<formControlPr xmlns="http://schemas.microsoft.com/office/spreadsheetml/2009/9/main" objectType="CheckBox" lockText="1" noThreeD="1"/>
</file>

<file path=xl/ctrlProps/ctrlProp252.xml><?xml version="1.0" encoding="utf-8"?>
<formControlPr xmlns="http://schemas.microsoft.com/office/spreadsheetml/2009/9/main" objectType="CheckBox" lockText="1" noThreeD="1"/>
</file>

<file path=xl/ctrlProps/ctrlProp253.xml><?xml version="1.0" encoding="utf-8"?>
<formControlPr xmlns="http://schemas.microsoft.com/office/spreadsheetml/2009/9/main" objectType="CheckBox" lockText="1" noThreeD="1"/>
</file>

<file path=xl/ctrlProps/ctrlProp254.xml><?xml version="1.0" encoding="utf-8"?>
<formControlPr xmlns="http://schemas.microsoft.com/office/spreadsheetml/2009/9/main" objectType="CheckBox" lockText="1" noThreeD="1"/>
</file>

<file path=xl/ctrlProps/ctrlProp255.xml><?xml version="1.0" encoding="utf-8"?>
<formControlPr xmlns="http://schemas.microsoft.com/office/spreadsheetml/2009/9/main" objectType="CheckBox" lockText="1" noThreeD="1"/>
</file>

<file path=xl/ctrlProps/ctrlProp256.xml><?xml version="1.0" encoding="utf-8"?>
<formControlPr xmlns="http://schemas.microsoft.com/office/spreadsheetml/2009/9/main" objectType="CheckBox" lockText="1" noThreeD="1"/>
</file>

<file path=xl/ctrlProps/ctrlProp257.xml><?xml version="1.0" encoding="utf-8"?>
<formControlPr xmlns="http://schemas.microsoft.com/office/spreadsheetml/2009/9/main" objectType="CheckBox" lockText="1" noThreeD="1"/>
</file>

<file path=xl/ctrlProps/ctrlProp258.xml><?xml version="1.0" encoding="utf-8"?>
<formControlPr xmlns="http://schemas.microsoft.com/office/spreadsheetml/2009/9/main" objectType="CheckBox" lockText="1" noThreeD="1"/>
</file>

<file path=xl/ctrlProps/ctrlProp259.xml><?xml version="1.0" encoding="utf-8"?>
<formControlPr xmlns="http://schemas.microsoft.com/office/spreadsheetml/2009/9/main" objectType="CheckBox" lockText="1" noThreeD="1"/>
</file>

<file path=xl/ctrlProps/ctrlProp260.xml><?xml version="1.0" encoding="utf-8"?>
<formControlPr xmlns="http://schemas.microsoft.com/office/spreadsheetml/2009/9/main" objectType="CheckBox" lockText="1" noThreeD="1"/>
</file>

<file path=xl/ctrlProps/ctrlProp261.xml><?xml version="1.0" encoding="utf-8"?>
<formControlPr xmlns="http://schemas.microsoft.com/office/spreadsheetml/2009/9/main" objectType="CheckBox" lockText="1" noThreeD="1"/>
</file>

<file path=xl/ctrlProps/ctrlProp262.xml><?xml version="1.0" encoding="utf-8"?>
<formControlPr xmlns="http://schemas.microsoft.com/office/spreadsheetml/2009/9/main" objectType="CheckBox" lockText="1" noThreeD="1"/>
</file>

<file path=xl/ctrlProps/ctrlProp263.xml><?xml version="1.0" encoding="utf-8"?>
<formControlPr xmlns="http://schemas.microsoft.com/office/spreadsheetml/2009/9/main" objectType="CheckBox" lockText="1" noThreeD="1"/>
</file>

<file path=xl/ctrlProps/ctrlProp264.xml><?xml version="1.0" encoding="utf-8"?>
<formControlPr xmlns="http://schemas.microsoft.com/office/spreadsheetml/2009/9/main" objectType="CheckBox" lockText="1" noThreeD="1"/>
</file>

<file path=xl/ctrlProps/ctrlProp265.xml><?xml version="1.0" encoding="utf-8"?>
<formControlPr xmlns="http://schemas.microsoft.com/office/spreadsheetml/2009/9/main" objectType="CheckBox" lockText="1" noThreeD="1"/>
</file>

<file path=xl/ctrlProps/ctrlProp266.xml><?xml version="1.0" encoding="utf-8"?>
<formControlPr xmlns="http://schemas.microsoft.com/office/spreadsheetml/2009/9/main" objectType="CheckBox" lockText="1" noThreeD="1"/>
</file>

<file path=xl/ctrlProps/ctrlProp267.xml><?xml version="1.0" encoding="utf-8"?>
<formControlPr xmlns="http://schemas.microsoft.com/office/spreadsheetml/2009/9/main" objectType="CheckBox" lockText="1" noThreeD="1"/>
</file>

<file path=xl/ctrlProps/ctrlProp268.xml><?xml version="1.0" encoding="utf-8"?>
<formControlPr xmlns="http://schemas.microsoft.com/office/spreadsheetml/2009/9/main" objectType="CheckBox" lockText="1" noThreeD="1"/>
</file>

<file path=xl/ctrlProps/ctrlProp269.xml><?xml version="1.0" encoding="utf-8"?>
<formControlPr xmlns="http://schemas.microsoft.com/office/spreadsheetml/2009/9/main" objectType="CheckBox" lockText="1" noThreeD="1"/>
</file>

<file path=xl/ctrlProps/ctrlProp270.xml><?xml version="1.0" encoding="utf-8"?>
<formControlPr xmlns="http://schemas.microsoft.com/office/spreadsheetml/2009/9/main" objectType="CheckBox" lockText="1" noThreeD="1"/>
</file>

<file path=xl/ctrlProps/ctrlProp271.xml><?xml version="1.0" encoding="utf-8"?>
<formControlPr xmlns="http://schemas.microsoft.com/office/spreadsheetml/2009/9/main" objectType="CheckBox" lockText="1" noThreeD="1"/>
</file>

<file path=xl/ctrlProps/ctrlProp272.xml><?xml version="1.0" encoding="utf-8"?>
<formControlPr xmlns="http://schemas.microsoft.com/office/spreadsheetml/2009/9/main" objectType="CheckBox" lockText="1" noThreeD="1"/>
</file>

<file path=xl/ctrlProps/ctrlProp273.xml><?xml version="1.0" encoding="utf-8"?>
<formControlPr xmlns="http://schemas.microsoft.com/office/spreadsheetml/2009/9/main" objectType="CheckBox" lockText="1" noThreeD="1"/>
</file>

<file path=xl/ctrlProps/ctrlProp274.xml><?xml version="1.0" encoding="utf-8"?>
<formControlPr xmlns="http://schemas.microsoft.com/office/spreadsheetml/2009/9/main" objectType="CheckBox" lockText="1" noThreeD="1"/>
</file>

<file path=xl/ctrlProps/ctrlProp275.xml><?xml version="1.0" encoding="utf-8"?>
<formControlPr xmlns="http://schemas.microsoft.com/office/spreadsheetml/2009/9/main" objectType="CheckBox" lockText="1" noThreeD="1"/>
</file>

<file path=xl/ctrlProps/ctrlProp276.xml><?xml version="1.0" encoding="utf-8"?>
<formControlPr xmlns="http://schemas.microsoft.com/office/spreadsheetml/2009/9/main" objectType="CheckBox" lockText="1" noThreeD="1"/>
</file>

<file path=xl/ctrlProps/ctrlProp277.xml><?xml version="1.0" encoding="utf-8"?>
<formControlPr xmlns="http://schemas.microsoft.com/office/spreadsheetml/2009/9/main" objectType="CheckBox" lockText="1" noThreeD="1"/>
</file>

<file path=xl/ctrlProps/ctrlProp278.xml><?xml version="1.0" encoding="utf-8"?>
<formControlPr xmlns="http://schemas.microsoft.com/office/spreadsheetml/2009/9/main" objectType="CheckBox" lockText="1" noThreeD="1"/>
</file>

<file path=xl/ctrlProps/ctrlProp279.xml><?xml version="1.0" encoding="utf-8"?>
<formControlPr xmlns="http://schemas.microsoft.com/office/spreadsheetml/2009/9/main" objectType="CheckBox" lockText="1" noThreeD="1"/>
</file>

<file path=xl/ctrlProps/ctrlProp280.xml><?xml version="1.0" encoding="utf-8"?>
<formControlPr xmlns="http://schemas.microsoft.com/office/spreadsheetml/2009/9/main" objectType="CheckBox" lockText="1" noThreeD="1"/>
</file>

<file path=xl/ctrlProps/ctrlProp281.xml><?xml version="1.0" encoding="utf-8"?>
<formControlPr xmlns="http://schemas.microsoft.com/office/spreadsheetml/2009/9/main" objectType="CheckBox" lockText="1" noThreeD="1"/>
</file>

<file path=xl/ctrlProps/ctrlProp282.xml><?xml version="1.0" encoding="utf-8"?>
<formControlPr xmlns="http://schemas.microsoft.com/office/spreadsheetml/2009/9/main" objectType="CheckBox" lockText="1" noThreeD="1"/>
</file>

<file path=xl/ctrlProps/ctrlProp283.xml><?xml version="1.0" encoding="utf-8"?>
<formControlPr xmlns="http://schemas.microsoft.com/office/spreadsheetml/2009/9/main" objectType="CheckBox" lockText="1" noThreeD="1"/>
</file>

<file path=xl/ctrlProps/ctrlProp284.xml><?xml version="1.0" encoding="utf-8"?>
<formControlPr xmlns="http://schemas.microsoft.com/office/spreadsheetml/2009/9/main" objectType="CheckBox" lockText="1" noThreeD="1"/>
</file>

<file path=xl/ctrlProps/ctrlProp285.xml><?xml version="1.0" encoding="utf-8"?>
<formControlPr xmlns="http://schemas.microsoft.com/office/spreadsheetml/2009/9/main" objectType="CheckBox" lockText="1" noThreeD="1"/>
</file>

<file path=xl/ctrlProps/ctrlProp286.xml><?xml version="1.0" encoding="utf-8"?>
<formControlPr xmlns="http://schemas.microsoft.com/office/spreadsheetml/2009/9/main" objectType="CheckBox" lockText="1" noThreeD="1"/>
</file>

<file path=xl/ctrlProps/ctrlProp287.xml><?xml version="1.0" encoding="utf-8"?>
<formControlPr xmlns="http://schemas.microsoft.com/office/spreadsheetml/2009/9/main" objectType="CheckBox" lockText="1" noThreeD="1"/>
</file>

<file path=xl/ctrlProps/ctrlProp288.xml><?xml version="1.0" encoding="utf-8"?>
<formControlPr xmlns="http://schemas.microsoft.com/office/spreadsheetml/2009/9/main" objectType="CheckBox" lockText="1" noThreeD="1"/>
</file>

<file path=xl/ctrlProps/ctrlProp289.xml><?xml version="1.0" encoding="utf-8"?>
<formControlPr xmlns="http://schemas.microsoft.com/office/spreadsheetml/2009/9/main" objectType="CheckBox" lockText="1" noThreeD="1"/>
</file>

<file path=xl/ctrlProps/ctrlProp290.xml><?xml version="1.0" encoding="utf-8"?>
<formControlPr xmlns="http://schemas.microsoft.com/office/spreadsheetml/2009/9/main" objectType="CheckBox" lockText="1" noThreeD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142875</xdr:colOff>
          <xdr:row>2</xdr:row>
          <xdr:rowOff>0</xdr:rowOff>
        </xdr:from>
        <xdr:to>
          <xdr:col>10</xdr:col>
          <xdr:colOff>390525</xdr:colOff>
          <xdr:row>2</xdr:row>
          <xdr:rowOff>171450</xdr:rowOff>
        </xdr:to>
        <xdr:sp macro="" textlink="">
          <xdr:nvSpPr>
            <xdr:cNvPr id="1028" name="Check Box 4" hidden="1">
              <a:extLst>
                <a:ext uri="{63B3BB69-23CF-44E3-9099-C40C66FF867C}">
                  <a14:compatExt spid="_x0000_s1028"/>
                </a:ext>
                <a:ext uri="{FF2B5EF4-FFF2-40B4-BE49-F238E27FC236}">
                  <a16:creationId xmlns:a16="http://schemas.microsoft.com/office/drawing/2014/main" id="{00000000-0008-0000-0100-00000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142875</xdr:colOff>
          <xdr:row>4</xdr:row>
          <xdr:rowOff>0</xdr:rowOff>
        </xdr:from>
        <xdr:to>
          <xdr:col>10</xdr:col>
          <xdr:colOff>390525</xdr:colOff>
          <xdr:row>4</xdr:row>
          <xdr:rowOff>171450</xdr:rowOff>
        </xdr:to>
        <xdr:sp macro="" textlink="">
          <xdr:nvSpPr>
            <xdr:cNvPr id="1029" name="Check Box 5" hidden="1">
              <a:extLst>
                <a:ext uri="{63B3BB69-23CF-44E3-9099-C40C66FF867C}">
                  <a14:compatExt spid="_x0000_s1029"/>
                </a:ext>
                <a:ext uri="{FF2B5EF4-FFF2-40B4-BE49-F238E27FC236}">
                  <a16:creationId xmlns:a16="http://schemas.microsoft.com/office/drawing/2014/main" id="{00000000-0008-0000-0100-00000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142875</xdr:colOff>
          <xdr:row>5</xdr:row>
          <xdr:rowOff>0</xdr:rowOff>
        </xdr:from>
        <xdr:to>
          <xdr:col>10</xdr:col>
          <xdr:colOff>390525</xdr:colOff>
          <xdr:row>5</xdr:row>
          <xdr:rowOff>171450</xdr:rowOff>
        </xdr:to>
        <xdr:sp macro="" textlink="">
          <xdr:nvSpPr>
            <xdr:cNvPr id="1030" name="Check Box 6" hidden="1">
              <a:extLst>
                <a:ext uri="{63B3BB69-23CF-44E3-9099-C40C66FF867C}">
                  <a14:compatExt spid="_x0000_s1030"/>
                </a:ext>
                <a:ext uri="{FF2B5EF4-FFF2-40B4-BE49-F238E27FC236}">
                  <a16:creationId xmlns:a16="http://schemas.microsoft.com/office/drawing/2014/main" id="{00000000-0008-0000-0100-00000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142875</xdr:colOff>
          <xdr:row>6</xdr:row>
          <xdr:rowOff>0</xdr:rowOff>
        </xdr:from>
        <xdr:to>
          <xdr:col>10</xdr:col>
          <xdr:colOff>390525</xdr:colOff>
          <xdr:row>6</xdr:row>
          <xdr:rowOff>171450</xdr:rowOff>
        </xdr:to>
        <xdr:sp macro="" textlink="">
          <xdr:nvSpPr>
            <xdr:cNvPr id="1031" name="Check Box 7" hidden="1">
              <a:extLst>
                <a:ext uri="{63B3BB69-23CF-44E3-9099-C40C66FF867C}">
                  <a14:compatExt spid="_x0000_s1031"/>
                </a:ext>
                <a:ext uri="{FF2B5EF4-FFF2-40B4-BE49-F238E27FC236}">
                  <a16:creationId xmlns:a16="http://schemas.microsoft.com/office/drawing/2014/main" id="{00000000-0008-0000-0100-00000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142875</xdr:colOff>
          <xdr:row>7</xdr:row>
          <xdr:rowOff>0</xdr:rowOff>
        </xdr:from>
        <xdr:to>
          <xdr:col>10</xdr:col>
          <xdr:colOff>390525</xdr:colOff>
          <xdr:row>7</xdr:row>
          <xdr:rowOff>171450</xdr:rowOff>
        </xdr:to>
        <xdr:sp macro="" textlink="">
          <xdr:nvSpPr>
            <xdr:cNvPr id="1032" name="Check Box 8" hidden="1">
              <a:extLst>
                <a:ext uri="{63B3BB69-23CF-44E3-9099-C40C66FF867C}">
                  <a14:compatExt spid="_x0000_s1032"/>
                </a:ext>
                <a:ext uri="{FF2B5EF4-FFF2-40B4-BE49-F238E27FC236}">
                  <a16:creationId xmlns:a16="http://schemas.microsoft.com/office/drawing/2014/main" id="{00000000-0008-0000-0100-00000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142875</xdr:colOff>
          <xdr:row>8</xdr:row>
          <xdr:rowOff>0</xdr:rowOff>
        </xdr:from>
        <xdr:to>
          <xdr:col>10</xdr:col>
          <xdr:colOff>390525</xdr:colOff>
          <xdr:row>8</xdr:row>
          <xdr:rowOff>171450</xdr:rowOff>
        </xdr:to>
        <xdr:sp macro="" textlink="">
          <xdr:nvSpPr>
            <xdr:cNvPr id="1033" name="Check Box 9" hidden="1">
              <a:extLst>
                <a:ext uri="{63B3BB69-23CF-44E3-9099-C40C66FF867C}">
                  <a14:compatExt spid="_x0000_s1033"/>
                </a:ext>
                <a:ext uri="{FF2B5EF4-FFF2-40B4-BE49-F238E27FC236}">
                  <a16:creationId xmlns:a16="http://schemas.microsoft.com/office/drawing/2014/main" id="{00000000-0008-0000-0100-00000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142875</xdr:colOff>
          <xdr:row>9</xdr:row>
          <xdr:rowOff>0</xdr:rowOff>
        </xdr:from>
        <xdr:to>
          <xdr:col>10</xdr:col>
          <xdr:colOff>390525</xdr:colOff>
          <xdr:row>9</xdr:row>
          <xdr:rowOff>171450</xdr:rowOff>
        </xdr:to>
        <xdr:sp macro="" textlink="">
          <xdr:nvSpPr>
            <xdr:cNvPr id="1034" name="Check Box 10" hidden="1">
              <a:extLst>
                <a:ext uri="{63B3BB69-23CF-44E3-9099-C40C66FF867C}">
                  <a14:compatExt spid="_x0000_s1034"/>
                </a:ext>
                <a:ext uri="{FF2B5EF4-FFF2-40B4-BE49-F238E27FC236}">
                  <a16:creationId xmlns:a16="http://schemas.microsoft.com/office/drawing/2014/main" id="{00000000-0008-0000-0100-00000A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142875</xdr:colOff>
          <xdr:row>10</xdr:row>
          <xdr:rowOff>0</xdr:rowOff>
        </xdr:from>
        <xdr:to>
          <xdr:col>10</xdr:col>
          <xdr:colOff>390525</xdr:colOff>
          <xdr:row>10</xdr:row>
          <xdr:rowOff>171450</xdr:rowOff>
        </xdr:to>
        <xdr:sp macro="" textlink="">
          <xdr:nvSpPr>
            <xdr:cNvPr id="1035" name="Check Box 11" hidden="1">
              <a:extLst>
                <a:ext uri="{63B3BB69-23CF-44E3-9099-C40C66FF867C}">
                  <a14:compatExt spid="_x0000_s1035"/>
                </a:ext>
                <a:ext uri="{FF2B5EF4-FFF2-40B4-BE49-F238E27FC236}">
                  <a16:creationId xmlns:a16="http://schemas.microsoft.com/office/drawing/2014/main" id="{00000000-0008-0000-0100-00000B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142875</xdr:colOff>
          <xdr:row>11</xdr:row>
          <xdr:rowOff>0</xdr:rowOff>
        </xdr:from>
        <xdr:to>
          <xdr:col>10</xdr:col>
          <xdr:colOff>390525</xdr:colOff>
          <xdr:row>11</xdr:row>
          <xdr:rowOff>171450</xdr:rowOff>
        </xdr:to>
        <xdr:sp macro="" textlink="">
          <xdr:nvSpPr>
            <xdr:cNvPr id="1036" name="Check Box 12" hidden="1">
              <a:extLst>
                <a:ext uri="{63B3BB69-23CF-44E3-9099-C40C66FF867C}">
                  <a14:compatExt spid="_x0000_s1036"/>
                </a:ext>
                <a:ext uri="{FF2B5EF4-FFF2-40B4-BE49-F238E27FC236}">
                  <a16:creationId xmlns:a16="http://schemas.microsoft.com/office/drawing/2014/main" id="{00000000-0008-0000-0100-00000C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142875</xdr:colOff>
          <xdr:row>12</xdr:row>
          <xdr:rowOff>0</xdr:rowOff>
        </xdr:from>
        <xdr:to>
          <xdr:col>10</xdr:col>
          <xdr:colOff>390525</xdr:colOff>
          <xdr:row>12</xdr:row>
          <xdr:rowOff>171450</xdr:rowOff>
        </xdr:to>
        <xdr:sp macro="" textlink="">
          <xdr:nvSpPr>
            <xdr:cNvPr id="1037" name="Check Box 13" hidden="1">
              <a:extLst>
                <a:ext uri="{63B3BB69-23CF-44E3-9099-C40C66FF867C}">
                  <a14:compatExt spid="_x0000_s1037"/>
                </a:ext>
                <a:ext uri="{FF2B5EF4-FFF2-40B4-BE49-F238E27FC236}">
                  <a16:creationId xmlns:a16="http://schemas.microsoft.com/office/drawing/2014/main" id="{00000000-0008-0000-0100-00000D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142875</xdr:colOff>
          <xdr:row>13</xdr:row>
          <xdr:rowOff>0</xdr:rowOff>
        </xdr:from>
        <xdr:to>
          <xdr:col>10</xdr:col>
          <xdr:colOff>390525</xdr:colOff>
          <xdr:row>13</xdr:row>
          <xdr:rowOff>171450</xdr:rowOff>
        </xdr:to>
        <xdr:sp macro="" textlink="">
          <xdr:nvSpPr>
            <xdr:cNvPr id="1038" name="Check Box 14" hidden="1">
              <a:extLst>
                <a:ext uri="{63B3BB69-23CF-44E3-9099-C40C66FF867C}">
                  <a14:compatExt spid="_x0000_s1038"/>
                </a:ext>
                <a:ext uri="{FF2B5EF4-FFF2-40B4-BE49-F238E27FC236}">
                  <a16:creationId xmlns:a16="http://schemas.microsoft.com/office/drawing/2014/main" id="{00000000-0008-0000-0100-00000E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142875</xdr:colOff>
          <xdr:row>14</xdr:row>
          <xdr:rowOff>0</xdr:rowOff>
        </xdr:from>
        <xdr:to>
          <xdr:col>10</xdr:col>
          <xdr:colOff>390525</xdr:colOff>
          <xdr:row>14</xdr:row>
          <xdr:rowOff>171450</xdr:rowOff>
        </xdr:to>
        <xdr:sp macro="" textlink="">
          <xdr:nvSpPr>
            <xdr:cNvPr id="1039" name="Check Box 15" hidden="1">
              <a:extLst>
                <a:ext uri="{63B3BB69-23CF-44E3-9099-C40C66FF867C}">
                  <a14:compatExt spid="_x0000_s1039"/>
                </a:ext>
                <a:ext uri="{FF2B5EF4-FFF2-40B4-BE49-F238E27FC236}">
                  <a16:creationId xmlns:a16="http://schemas.microsoft.com/office/drawing/2014/main" id="{00000000-0008-0000-0100-00000F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142875</xdr:colOff>
          <xdr:row>15</xdr:row>
          <xdr:rowOff>0</xdr:rowOff>
        </xdr:from>
        <xdr:to>
          <xdr:col>10</xdr:col>
          <xdr:colOff>390525</xdr:colOff>
          <xdr:row>15</xdr:row>
          <xdr:rowOff>171450</xdr:rowOff>
        </xdr:to>
        <xdr:sp macro="" textlink="">
          <xdr:nvSpPr>
            <xdr:cNvPr id="1040" name="Check Box 16" hidden="1">
              <a:extLst>
                <a:ext uri="{63B3BB69-23CF-44E3-9099-C40C66FF867C}">
                  <a14:compatExt spid="_x0000_s1040"/>
                </a:ext>
                <a:ext uri="{FF2B5EF4-FFF2-40B4-BE49-F238E27FC236}">
                  <a16:creationId xmlns:a16="http://schemas.microsoft.com/office/drawing/2014/main" id="{00000000-0008-0000-0100-000010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142875</xdr:colOff>
          <xdr:row>16</xdr:row>
          <xdr:rowOff>0</xdr:rowOff>
        </xdr:from>
        <xdr:to>
          <xdr:col>10</xdr:col>
          <xdr:colOff>390525</xdr:colOff>
          <xdr:row>16</xdr:row>
          <xdr:rowOff>171450</xdr:rowOff>
        </xdr:to>
        <xdr:sp macro="" textlink="">
          <xdr:nvSpPr>
            <xdr:cNvPr id="1041" name="Check Box 17" hidden="1">
              <a:extLst>
                <a:ext uri="{63B3BB69-23CF-44E3-9099-C40C66FF867C}">
                  <a14:compatExt spid="_x0000_s1041"/>
                </a:ext>
                <a:ext uri="{FF2B5EF4-FFF2-40B4-BE49-F238E27FC236}">
                  <a16:creationId xmlns:a16="http://schemas.microsoft.com/office/drawing/2014/main" id="{00000000-0008-0000-0100-00001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142875</xdr:colOff>
          <xdr:row>17</xdr:row>
          <xdr:rowOff>0</xdr:rowOff>
        </xdr:from>
        <xdr:to>
          <xdr:col>10</xdr:col>
          <xdr:colOff>390525</xdr:colOff>
          <xdr:row>17</xdr:row>
          <xdr:rowOff>171450</xdr:rowOff>
        </xdr:to>
        <xdr:sp macro="" textlink="">
          <xdr:nvSpPr>
            <xdr:cNvPr id="1042" name="Check Box 18" hidden="1">
              <a:extLst>
                <a:ext uri="{63B3BB69-23CF-44E3-9099-C40C66FF867C}">
                  <a14:compatExt spid="_x0000_s1042"/>
                </a:ext>
                <a:ext uri="{FF2B5EF4-FFF2-40B4-BE49-F238E27FC236}">
                  <a16:creationId xmlns:a16="http://schemas.microsoft.com/office/drawing/2014/main" id="{00000000-0008-0000-0100-00001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142875</xdr:colOff>
          <xdr:row>18</xdr:row>
          <xdr:rowOff>0</xdr:rowOff>
        </xdr:from>
        <xdr:to>
          <xdr:col>10</xdr:col>
          <xdr:colOff>390525</xdr:colOff>
          <xdr:row>18</xdr:row>
          <xdr:rowOff>171450</xdr:rowOff>
        </xdr:to>
        <xdr:sp macro="" textlink="">
          <xdr:nvSpPr>
            <xdr:cNvPr id="1043" name="Check Box 19" hidden="1">
              <a:extLst>
                <a:ext uri="{63B3BB69-23CF-44E3-9099-C40C66FF867C}">
                  <a14:compatExt spid="_x0000_s1043"/>
                </a:ext>
                <a:ext uri="{FF2B5EF4-FFF2-40B4-BE49-F238E27FC236}">
                  <a16:creationId xmlns:a16="http://schemas.microsoft.com/office/drawing/2014/main" id="{00000000-0008-0000-0100-00001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142875</xdr:colOff>
          <xdr:row>19</xdr:row>
          <xdr:rowOff>0</xdr:rowOff>
        </xdr:from>
        <xdr:to>
          <xdr:col>10</xdr:col>
          <xdr:colOff>390525</xdr:colOff>
          <xdr:row>19</xdr:row>
          <xdr:rowOff>171450</xdr:rowOff>
        </xdr:to>
        <xdr:sp macro="" textlink="">
          <xdr:nvSpPr>
            <xdr:cNvPr id="1044" name="Check Box 20" hidden="1">
              <a:extLst>
                <a:ext uri="{63B3BB69-23CF-44E3-9099-C40C66FF867C}">
                  <a14:compatExt spid="_x0000_s1044"/>
                </a:ext>
                <a:ext uri="{FF2B5EF4-FFF2-40B4-BE49-F238E27FC236}">
                  <a16:creationId xmlns:a16="http://schemas.microsoft.com/office/drawing/2014/main" id="{00000000-0008-0000-0100-00001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142875</xdr:colOff>
          <xdr:row>20</xdr:row>
          <xdr:rowOff>0</xdr:rowOff>
        </xdr:from>
        <xdr:to>
          <xdr:col>10</xdr:col>
          <xdr:colOff>390525</xdr:colOff>
          <xdr:row>20</xdr:row>
          <xdr:rowOff>171450</xdr:rowOff>
        </xdr:to>
        <xdr:sp macro="" textlink="">
          <xdr:nvSpPr>
            <xdr:cNvPr id="1045" name="Check Box 21" hidden="1">
              <a:extLst>
                <a:ext uri="{63B3BB69-23CF-44E3-9099-C40C66FF867C}">
                  <a14:compatExt spid="_x0000_s1045"/>
                </a:ext>
                <a:ext uri="{FF2B5EF4-FFF2-40B4-BE49-F238E27FC236}">
                  <a16:creationId xmlns:a16="http://schemas.microsoft.com/office/drawing/2014/main" id="{00000000-0008-0000-0100-00001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142875</xdr:colOff>
          <xdr:row>21</xdr:row>
          <xdr:rowOff>0</xdr:rowOff>
        </xdr:from>
        <xdr:to>
          <xdr:col>10</xdr:col>
          <xdr:colOff>390525</xdr:colOff>
          <xdr:row>21</xdr:row>
          <xdr:rowOff>171450</xdr:rowOff>
        </xdr:to>
        <xdr:sp macro="" textlink="">
          <xdr:nvSpPr>
            <xdr:cNvPr id="1046" name="Check Box 22" hidden="1">
              <a:extLst>
                <a:ext uri="{63B3BB69-23CF-44E3-9099-C40C66FF867C}">
                  <a14:compatExt spid="_x0000_s1046"/>
                </a:ext>
                <a:ext uri="{FF2B5EF4-FFF2-40B4-BE49-F238E27FC236}">
                  <a16:creationId xmlns:a16="http://schemas.microsoft.com/office/drawing/2014/main" id="{00000000-0008-0000-0100-00001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142875</xdr:colOff>
          <xdr:row>22</xdr:row>
          <xdr:rowOff>0</xdr:rowOff>
        </xdr:from>
        <xdr:to>
          <xdr:col>10</xdr:col>
          <xdr:colOff>390525</xdr:colOff>
          <xdr:row>22</xdr:row>
          <xdr:rowOff>171450</xdr:rowOff>
        </xdr:to>
        <xdr:sp macro="" textlink="">
          <xdr:nvSpPr>
            <xdr:cNvPr id="1047" name="Check Box 23" hidden="1">
              <a:extLst>
                <a:ext uri="{63B3BB69-23CF-44E3-9099-C40C66FF867C}">
                  <a14:compatExt spid="_x0000_s1047"/>
                </a:ext>
                <a:ext uri="{FF2B5EF4-FFF2-40B4-BE49-F238E27FC236}">
                  <a16:creationId xmlns:a16="http://schemas.microsoft.com/office/drawing/2014/main" id="{00000000-0008-0000-0100-00001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142875</xdr:colOff>
          <xdr:row>23</xdr:row>
          <xdr:rowOff>0</xdr:rowOff>
        </xdr:from>
        <xdr:to>
          <xdr:col>10</xdr:col>
          <xdr:colOff>390525</xdr:colOff>
          <xdr:row>23</xdr:row>
          <xdr:rowOff>171450</xdr:rowOff>
        </xdr:to>
        <xdr:sp macro="" textlink="">
          <xdr:nvSpPr>
            <xdr:cNvPr id="1048" name="Check Box 24" hidden="1">
              <a:extLst>
                <a:ext uri="{63B3BB69-23CF-44E3-9099-C40C66FF867C}">
                  <a14:compatExt spid="_x0000_s1048"/>
                </a:ext>
                <a:ext uri="{FF2B5EF4-FFF2-40B4-BE49-F238E27FC236}">
                  <a16:creationId xmlns:a16="http://schemas.microsoft.com/office/drawing/2014/main" id="{00000000-0008-0000-0100-00001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142875</xdr:colOff>
          <xdr:row>24</xdr:row>
          <xdr:rowOff>0</xdr:rowOff>
        </xdr:from>
        <xdr:to>
          <xdr:col>10</xdr:col>
          <xdr:colOff>390525</xdr:colOff>
          <xdr:row>24</xdr:row>
          <xdr:rowOff>171450</xdr:rowOff>
        </xdr:to>
        <xdr:sp macro="" textlink="">
          <xdr:nvSpPr>
            <xdr:cNvPr id="1049" name="Check Box 25" hidden="1">
              <a:extLst>
                <a:ext uri="{63B3BB69-23CF-44E3-9099-C40C66FF867C}">
                  <a14:compatExt spid="_x0000_s1049"/>
                </a:ext>
                <a:ext uri="{FF2B5EF4-FFF2-40B4-BE49-F238E27FC236}">
                  <a16:creationId xmlns:a16="http://schemas.microsoft.com/office/drawing/2014/main" id="{00000000-0008-0000-0100-00001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142875</xdr:colOff>
          <xdr:row>25</xdr:row>
          <xdr:rowOff>0</xdr:rowOff>
        </xdr:from>
        <xdr:to>
          <xdr:col>10</xdr:col>
          <xdr:colOff>390525</xdr:colOff>
          <xdr:row>25</xdr:row>
          <xdr:rowOff>171450</xdr:rowOff>
        </xdr:to>
        <xdr:sp macro="" textlink="">
          <xdr:nvSpPr>
            <xdr:cNvPr id="1050" name="Check Box 26" hidden="1">
              <a:extLst>
                <a:ext uri="{63B3BB69-23CF-44E3-9099-C40C66FF867C}">
                  <a14:compatExt spid="_x0000_s1050"/>
                </a:ext>
                <a:ext uri="{FF2B5EF4-FFF2-40B4-BE49-F238E27FC236}">
                  <a16:creationId xmlns:a16="http://schemas.microsoft.com/office/drawing/2014/main" id="{00000000-0008-0000-0100-00001A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142875</xdr:colOff>
          <xdr:row>26</xdr:row>
          <xdr:rowOff>0</xdr:rowOff>
        </xdr:from>
        <xdr:to>
          <xdr:col>10</xdr:col>
          <xdr:colOff>390525</xdr:colOff>
          <xdr:row>26</xdr:row>
          <xdr:rowOff>171450</xdr:rowOff>
        </xdr:to>
        <xdr:sp macro="" textlink="">
          <xdr:nvSpPr>
            <xdr:cNvPr id="1051" name="Check Box 27" hidden="1">
              <a:extLst>
                <a:ext uri="{63B3BB69-23CF-44E3-9099-C40C66FF867C}">
                  <a14:compatExt spid="_x0000_s1051"/>
                </a:ext>
                <a:ext uri="{FF2B5EF4-FFF2-40B4-BE49-F238E27FC236}">
                  <a16:creationId xmlns:a16="http://schemas.microsoft.com/office/drawing/2014/main" id="{00000000-0008-0000-0100-00001B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142875</xdr:colOff>
          <xdr:row>27</xdr:row>
          <xdr:rowOff>0</xdr:rowOff>
        </xdr:from>
        <xdr:to>
          <xdr:col>10</xdr:col>
          <xdr:colOff>390525</xdr:colOff>
          <xdr:row>27</xdr:row>
          <xdr:rowOff>171450</xdr:rowOff>
        </xdr:to>
        <xdr:sp macro="" textlink="">
          <xdr:nvSpPr>
            <xdr:cNvPr id="1052" name="Check Box 28" hidden="1">
              <a:extLst>
                <a:ext uri="{63B3BB69-23CF-44E3-9099-C40C66FF867C}">
                  <a14:compatExt spid="_x0000_s1052"/>
                </a:ext>
                <a:ext uri="{FF2B5EF4-FFF2-40B4-BE49-F238E27FC236}">
                  <a16:creationId xmlns:a16="http://schemas.microsoft.com/office/drawing/2014/main" id="{00000000-0008-0000-0100-00001C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142875</xdr:colOff>
          <xdr:row>28</xdr:row>
          <xdr:rowOff>0</xdr:rowOff>
        </xdr:from>
        <xdr:to>
          <xdr:col>10</xdr:col>
          <xdr:colOff>390525</xdr:colOff>
          <xdr:row>28</xdr:row>
          <xdr:rowOff>171450</xdr:rowOff>
        </xdr:to>
        <xdr:sp macro="" textlink="">
          <xdr:nvSpPr>
            <xdr:cNvPr id="1053" name="Check Box 29" hidden="1">
              <a:extLst>
                <a:ext uri="{63B3BB69-23CF-44E3-9099-C40C66FF867C}">
                  <a14:compatExt spid="_x0000_s1053"/>
                </a:ext>
                <a:ext uri="{FF2B5EF4-FFF2-40B4-BE49-F238E27FC236}">
                  <a16:creationId xmlns:a16="http://schemas.microsoft.com/office/drawing/2014/main" id="{00000000-0008-0000-0100-00001D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142875</xdr:colOff>
          <xdr:row>29</xdr:row>
          <xdr:rowOff>0</xdr:rowOff>
        </xdr:from>
        <xdr:to>
          <xdr:col>10</xdr:col>
          <xdr:colOff>390525</xdr:colOff>
          <xdr:row>29</xdr:row>
          <xdr:rowOff>171450</xdr:rowOff>
        </xdr:to>
        <xdr:sp macro="" textlink="">
          <xdr:nvSpPr>
            <xdr:cNvPr id="1054" name="Check Box 30" hidden="1">
              <a:extLst>
                <a:ext uri="{63B3BB69-23CF-44E3-9099-C40C66FF867C}">
                  <a14:compatExt spid="_x0000_s1054"/>
                </a:ext>
                <a:ext uri="{FF2B5EF4-FFF2-40B4-BE49-F238E27FC236}">
                  <a16:creationId xmlns:a16="http://schemas.microsoft.com/office/drawing/2014/main" id="{00000000-0008-0000-0100-00001E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142875</xdr:colOff>
          <xdr:row>30</xdr:row>
          <xdr:rowOff>0</xdr:rowOff>
        </xdr:from>
        <xdr:to>
          <xdr:col>10</xdr:col>
          <xdr:colOff>390525</xdr:colOff>
          <xdr:row>30</xdr:row>
          <xdr:rowOff>171450</xdr:rowOff>
        </xdr:to>
        <xdr:sp macro="" textlink="">
          <xdr:nvSpPr>
            <xdr:cNvPr id="1055" name="Check Box 31" hidden="1">
              <a:extLst>
                <a:ext uri="{63B3BB69-23CF-44E3-9099-C40C66FF867C}">
                  <a14:compatExt spid="_x0000_s1055"/>
                </a:ext>
                <a:ext uri="{FF2B5EF4-FFF2-40B4-BE49-F238E27FC236}">
                  <a16:creationId xmlns:a16="http://schemas.microsoft.com/office/drawing/2014/main" id="{00000000-0008-0000-0100-00001F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142875</xdr:colOff>
          <xdr:row>31</xdr:row>
          <xdr:rowOff>0</xdr:rowOff>
        </xdr:from>
        <xdr:to>
          <xdr:col>10</xdr:col>
          <xdr:colOff>390525</xdr:colOff>
          <xdr:row>31</xdr:row>
          <xdr:rowOff>171450</xdr:rowOff>
        </xdr:to>
        <xdr:sp macro="" textlink="">
          <xdr:nvSpPr>
            <xdr:cNvPr id="1056" name="Check Box 32" hidden="1">
              <a:extLst>
                <a:ext uri="{63B3BB69-23CF-44E3-9099-C40C66FF867C}">
                  <a14:compatExt spid="_x0000_s1056"/>
                </a:ext>
                <a:ext uri="{FF2B5EF4-FFF2-40B4-BE49-F238E27FC236}">
                  <a16:creationId xmlns:a16="http://schemas.microsoft.com/office/drawing/2014/main" id="{00000000-0008-0000-0100-000020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142875</xdr:colOff>
          <xdr:row>33</xdr:row>
          <xdr:rowOff>0</xdr:rowOff>
        </xdr:from>
        <xdr:to>
          <xdr:col>10</xdr:col>
          <xdr:colOff>390525</xdr:colOff>
          <xdr:row>33</xdr:row>
          <xdr:rowOff>171450</xdr:rowOff>
        </xdr:to>
        <xdr:sp macro="" textlink="">
          <xdr:nvSpPr>
            <xdr:cNvPr id="1057" name="Check Box 33" hidden="1">
              <a:extLst>
                <a:ext uri="{63B3BB69-23CF-44E3-9099-C40C66FF867C}">
                  <a14:compatExt spid="_x0000_s1057"/>
                </a:ext>
                <a:ext uri="{FF2B5EF4-FFF2-40B4-BE49-F238E27FC236}">
                  <a16:creationId xmlns:a16="http://schemas.microsoft.com/office/drawing/2014/main" id="{00000000-0008-0000-0100-00002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142875</xdr:colOff>
          <xdr:row>34</xdr:row>
          <xdr:rowOff>0</xdr:rowOff>
        </xdr:from>
        <xdr:to>
          <xdr:col>10</xdr:col>
          <xdr:colOff>390525</xdr:colOff>
          <xdr:row>34</xdr:row>
          <xdr:rowOff>171450</xdr:rowOff>
        </xdr:to>
        <xdr:sp macro="" textlink="">
          <xdr:nvSpPr>
            <xdr:cNvPr id="1058" name="Check Box 34" hidden="1">
              <a:extLst>
                <a:ext uri="{63B3BB69-23CF-44E3-9099-C40C66FF867C}">
                  <a14:compatExt spid="_x0000_s1058"/>
                </a:ext>
                <a:ext uri="{FF2B5EF4-FFF2-40B4-BE49-F238E27FC236}">
                  <a16:creationId xmlns:a16="http://schemas.microsoft.com/office/drawing/2014/main" id="{00000000-0008-0000-0100-00002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142875</xdr:colOff>
          <xdr:row>35</xdr:row>
          <xdr:rowOff>0</xdr:rowOff>
        </xdr:from>
        <xdr:to>
          <xdr:col>10</xdr:col>
          <xdr:colOff>390525</xdr:colOff>
          <xdr:row>35</xdr:row>
          <xdr:rowOff>171450</xdr:rowOff>
        </xdr:to>
        <xdr:sp macro="" textlink="">
          <xdr:nvSpPr>
            <xdr:cNvPr id="1059" name="Check Box 35" hidden="1">
              <a:extLst>
                <a:ext uri="{63B3BB69-23CF-44E3-9099-C40C66FF867C}">
                  <a14:compatExt spid="_x0000_s1059"/>
                </a:ext>
                <a:ext uri="{FF2B5EF4-FFF2-40B4-BE49-F238E27FC236}">
                  <a16:creationId xmlns:a16="http://schemas.microsoft.com/office/drawing/2014/main" id="{00000000-0008-0000-0100-00002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142875</xdr:colOff>
          <xdr:row>36</xdr:row>
          <xdr:rowOff>0</xdr:rowOff>
        </xdr:from>
        <xdr:to>
          <xdr:col>10</xdr:col>
          <xdr:colOff>390525</xdr:colOff>
          <xdr:row>36</xdr:row>
          <xdr:rowOff>171450</xdr:rowOff>
        </xdr:to>
        <xdr:sp macro="" textlink="">
          <xdr:nvSpPr>
            <xdr:cNvPr id="1060" name="Check Box 36" hidden="1">
              <a:extLst>
                <a:ext uri="{63B3BB69-23CF-44E3-9099-C40C66FF867C}">
                  <a14:compatExt spid="_x0000_s1060"/>
                </a:ext>
                <a:ext uri="{FF2B5EF4-FFF2-40B4-BE49-F238E27FC236}">
                  <a16:creationId xmlns:a16="http://schemas.microsoft.com/office/drawing/2014/main" id="{00000000-0008-0000-0100-00002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142875</xdr:colOff>
          <xdr:row>37</xdr:row>
          <xdr:rowOff>0</xdr:rowOff>
        </xdr:from>
        <xdr:to>
          <xdr:col>10</xdr:col>
          <xdr:colOff>390525</xdr:colOff>
          <xdr:row>37</xdr:row>
          <xdr:rowOff>171450</xdr:rowOff>
        </xdr:to>
        <xdr:sp macro="" textlink="">
          <xdr:nvSpPr>
            <xdr:cNvPr id="1061" name="Check Box 37" hidden="1">
              <a:extLst>
                <a:ext uri="{63B3BB69-23CF-44E3-9099-C40C66FF867C}">
                  <a14:compatExt spid="_x0000_s1061"/>
                </a:ext>
                <a:ext uri="{FF2B5EF4-FFF2-40B4-BE49-F238E27FC236}">
                  <a16:creationId xmlns:a16="http://schemas.microsoft.com/office/drawing/2014/main" id="{00000000-0008-0000-0100-00002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142875</xdr:colOff>
          <xdr:row>38</xdr:row>
          <xdr:rowOff>0</xdr:rowOff>
        </xdr:from>
        <xdr:to>
          <xdr:col>10</xdr:col>
          <xdr:colOff>390525</xdr:colOff>
          <xdr:row>38</xdr:row>
          <xdr:rowOff>171450</xdr:rowOff>
        </xdr:to>
        <xdr:sp macro="" textlink="">
          <xdr:nvSpPr>
            <xdr:cNvPr id="1062" name="Check Box 38" hidden="1">
              <a:extLst>
                <a:ext uri="{63B3BB69-23CF-44E3-9099-C40C66FF867C}">
                  <a14:compatExt spid="_x0000_s1062"/>
                </a:ext>
                <a:ext uri="{FF2B5EF4-FFF2-40B4-BE49-F238E27FC236}">
                  <a16:creationId xmlns:a16="http://schemas.microsoft.com/office/drawing/2014/main" id="{00000000-0008-0000-0100-00002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142875</xdr:colOff>
          <xdr:row>39</xdr:row>
          <xdr:rowOff>0</xdr:rowOff>
        </xdr:from>
        <xdr:to>
          <xdr:col>10</xdr:col>
          <xdr:colOff>390525</xdr:colOff>
          <xdr:row>39</xdr:row>
          <xdr:rowOff>171450</xdr:rowOff>
        </xdr:to>
        <xdr:sp macro="" textlink="">
          <xdr:nvSpPr>
            <xdr:cNvPr id="1063" name="Check Box 39" hidden="1">
              <a:extLst>
                <a:ext uri="{63B3BB69-23CF-44E3-9099-C40C66FF867C}">
                  <a14:compatExt spid="_x0000_s1063"/>
                </a:ext>
                <a:ext uri="{FF2B5EF4-FFF2-40B4-BE49-F238E27FC236}">
                  <a16:creationId xmlns:a16="http://schemas.microsoft.com/office/drawing/2014/main" id="{00000000-0008-0000-0100-00002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142875</xdr:colOff>
          <xdr:row>40</xdr:row>
          <xdr:rowOff>0</xdr:rowOff>
        </xdr:from>
        <xdr:to>
          <xdr:col>10</xdr:col>
          <xdr:colOff>390525</xdr:colOff>
          <xdr:row>40</xdr:row>
          <xdr:rowOff>171450</xdr:rowOff>
        </xdr:to>
        <xdr:sp macro="" textlink="">
          <xdr:nvSpPr>
            <xdr:cNvPr id="1064" name="Check Box 40" hidden="1">
              <a:extLst>
                <a:ext uri="{63B3BB69-23CF-44E3-9099-C40C66FF867C}">
                  <a14:compatExt spid="_x0000_s1064"/>
                </a:ext>
                <a:ext uri="{FF2B5EF4-FFF2-40B4-BE49-F238E27FC236}">
                  <a16:creationId xmlns:a16="http://schemas.microsoft.com/office/drawing/2014/main" id="{00000000-0008-0000-0100-00002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142875</xdr:colOff>
          <xdr:row>41</xdr:row>
          <xdr:rowOff>0</xdr:rowOff>
        </xdr:from>
        <xdr:to>
          <xdr:col>10</xdr:col>
          <xdr:colOff>390525</xdr:colOff>
          <xdr:row>41</xdr:row>
          <xdr:rowOff>171450</xdr:rowOff>
        </xdr:to>
        <xdr:sp macro="" textlink="">
          <xdr:nvSpPr>
            <xdr:cNvPr id="1065" name="Check Box 41" hidden="1">
              <a:extLst>
                <a:ext uri="{63B3BB69-23CF-44E3-9099-C40C66FF867C}">
                  <a14:compatExt spid="_x0000_s1065"/>
                </a:ext>
                <a:ext uri="{FF2B5EF4-FFF2-40B4-BE49-F238E27FC236}">
                  <a16:creationId xmlns:a16="http://schemas.microsoft.com/office/drawing/2014/main" id="{00000000-0008-0000-0100-00002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142875</xdr:colOff>
          <xdr:row>42</xdr:row>
          <xdr:rowOff>0</xdr:rowOff>
        </xdr:from>
        <xdr:to>
          <xdr:col>10</xdr:col>
          <xdr:colOff>390525</xdr:colOff>
          <xdr:row>42</xdr:row>
          <xdr:rowOff>171450</xdr:rowOff>
        </xdr:to>
        <xdr:sp macro="" textlink="">
          <xdr:nvSpPr>
            <xdr:cNvPr id="1066" name="Check Box 42" hidden="1">
              <a:extLst>
                <a:ext uri="{63B3BB69-23CF-44E3-9099-C40C66FF867C}">
                  <a14:compatExt spid="_x0000_s1066"/>
                </a:ext>
                <a:ext uri="{FF2B5EF4-FFF2-40B4-BE49-F238E27FC236}">
                  <a16:creationId xmlns:a16="http://schemas.microsoft.com/office/drawing/2014/main" id="{00000000-0008-0000-0100-00002A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142875</xdr:colOff>
          <xdr:row>43</xdr:row>
          <xdr:rowOff>0</xdr:rowOff>
        </xdr:from>
        <xdr:to>
          <xdr:col>10</xdr:col>
          <xdr:colOff>390525</xdr:colOff>
          <xdr:row>43</xdr:row>
          <xdr:rowOff>171450</xdr:rowOff>
        </xdr:to>
        <xdr:sp macro="" textlink="">
          <xdr:nvSpPr>
            <xdr:cNvPr id="1067" name="Check Box 43" hidden="1">
              <a:extLst>
                <a:ext uri="{63B3BB69-23CF-44E3-9099-C40C66FF867C}">
                  <a14:compatExt spid="_x0000_s1067"/>
                </a:ext>
                <a:ext uri="{FF2B5EF4-FFF2-40B4-BE49-F238E27FC236}">
                  <a16:creationId xmlns:a16="http://schemas.microsoft.com/office/drawing/2014/main" id="{00000000-0008-0000-0100-00002B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142875</xdr:colOff>
          <xdr:row>44</xdr:row>
          <xdr:rowOff>0</xdr:rowOff>
        </xdr:from>
        <xdr:to>
          <xdr:col>10</xdr:col>
          <xdr:colOff>390525</xdr:colOff>
          <xdr:row>44</xdr:row>
          <xdr:rowOff>171450</xdr:rowOff>
        </xdr:to>
        <xdr:sp macro="" textlink="">
          <xdr:nvSpPr>
            <xdr:cNvPr id="1068" name="Check Box 44" hidden="1">
              <a:extLst>
                <a:ext uri="{63B3BB69-23CF-44E3-9099-C40C66FF867C}">
                  <a14:compatExt spid="_x0000_s1068"/>
                </a:ext>
                <a:ext uri="{FF2B5EF4-FFF2-40B4-BE49-F238E27FC236}">
                  <a16:creationId xmlns:a16="http://schemas.microsoft.com/office/drawing/2014/main" id="{00000000-0008-0000-0100-00002C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142875</xdr:colOff>
          <xdr:row>45</xdr:row>
          <xdr:rowOff>0</xdr:rowOff>
        </xdr:from>
        <xdr:to>
          <xdr:col>10</xdr:col>
          <xdr:colOff>390525</xdr:colOff>
          <xdr:row>45</xdr:row>
          <xdr:rowOff>171450</xdr:rowOff>
        </xdr:to>
        <xdr:sp macro="" textlink="">
          <xdr:nvSpPr>
            <xdr:cNvPr id="1069" name="Check Box 45" hidden="1">
              <a:extLst>
                <a:ext uri="{63B3BB69-23CF-44E3-9099-C40C66FF867C}">
                  <a14:compatExt spid="_x0000_s1069"/>
                </a:ext>
                <a:ext uri="{FF2B5EF4-FFF2-40B4-BE49-F238E27FC236}">
                  <a16:creationId xmlns:a16="http://schemas.microsoft.com/office/drawing/2014/main" id="{00000000-0008-0000-0100-00002D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142875</xdr:colOff>
          <xdr:row>46</xdr:row>
          <xdr:rowOff>0</xdr:rowOff>
        </xdr:from>
        <xdr:to>
          <xdr:col>10</xdr:col>
          <xdr:colOff>390525</xdr:colOff>
          <xdr:row>46</xdr:row>
          <xdr:rowOff>171450</xdr:rowOff>
        </xdr:to>
        <xdr:sp macro="" textlink="">
          <xdr:nvSpPr>
            <xdr:cNvPr id="1070" name="Check Box 46" hidden="1">
              <a:extLst>
                <a:ext uri="{63B3BB69-23CF-44E3-9099-C40C66FF867C}">
                  <a14:compatExt spid="_x0000_s1070"/>
                </a:ext>
                <a:ext uri="{FF2B5EF4-FFF2-40B4-BE49-F238E27FC236}">
                  <a16:creationId xmlns:a16="http://schemas.microsoft.com/office/drawing/2014/main" id="{00000000-0008-0000-0100-00002E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142875</xdr:colOff>
          <xdr:row>47</xdr:row>
          <xdr:rowOff>0</xdr:rowOff>
        </xdr:from>
        <xdr:to>
          <xdr:col>10</xdr:col>
          <xdr:colOff>390525</xdr:colOff>
          <xdr:row>47</xdr:row>
          <xdr:rowOff>171450</xdr:rowOff>
        </xdr:to>
        <xdr:sp macro="" textlink="">
          <xdr:nvSpPr>
            <xdr:cNvPr id="1071" name="Check Box 47" hidden="1">
              <a:extLst>
                <a:ext uri="{63B3BB69-23CF-44E3-9099-C40C66FF867C}">
                  <a14:compatExt spid="_x0000_s1071"/>
                </a:ext>
                <a:ext uri="{FF2B5EF4-FFF2-40B4-BE49-F238E27FC236}">
                  <a16:creationId xmlns:a16="http://schemas.microsoft.com/office/drawing/2014/main" id="{00000000-0008-0000-0100-00002F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142875</xdr:colOff>
          <xdr:row>48</xdr:row>
          <xdr:rowOff>0</xdr:rowOff>
        </xdr:from>
        <xdr:to>
          <xdr:col>10</xdr:col>
          <xdr:colOff>390525</xdr:colOff>
          <xdr:row>48</xdr:row>
          <xdr:rowOff>171450</xdr:rowOff>
        </xdr:to>
        <xdr:sp macro="" textlink="">
          <xdr:nvSpPr>
            <xdr:cNvPr id="1072" name="Check Box 48" hidden="1">
              <a:extLst>
                <a:ext uri="{63B3BB69-23CF-44E3-9099-C40C66FF867C}">
                  <a14:compatExt spid="_x0000_s1072"/>
                </a:ext>
                <a:ext uri="{FF2B5EF4-FFF2-40B4-BE49-F238E27FC236}">
                  <a16:creationId xmlns:a16="http://schemas.microsoft.com/office/drawing/2014/main" id="{00000000-0008-0000-0100-000030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142875</xdr:colOff>
          <xdr:row>49</xdr:row>
          <xdr:rowOff>0</xdr:rowOff>
        </xdr:from>
        <xdr:to>
          <xdr:col>10</xdr:col>
          <xdr:colOff>390525</xdr:colOff>
          <xdr:row>49</xdr:row>
          <xdr:rowOff>171450</xdr:rowOff>
        </xdr:to>
        <xdr:sp macro="" textlink="">
          <xdr:nvSpPr>
            <xdr:cNvPr id="1073" name="Check Box 49" hidden="1">
              <a:extLst>
                <a:ext uri="{63B3BB69-23CF-44E3-9099-C40C66FF867C}">
                  <a14:compatExt spid="_x0000_s1073"/>
                </a:ext>
                <a:ext uri="{FF2B5EF4-FFF2-40B4-BE49-F238E27FC236}">
                  <a16:creationId xmlns:a16="http://schemas.microsoft.com/office/drawing/2014/main" id="{00000000-0008-0000-0100-00003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142875</xdr:colOff>
          <xdr:row>50</xdr:row>
          <xdr:rowOff>0</xdr:rowOff>
        </xdr:from>
        <xdr:to>
          <xdr:col>10</xdr:col>
          <xdr:colOff>390525</xdr:colOff>
          <xdr:row>50</xdr:row>
          <xdr:rowOff>171450</xdr:rowOff>
        </xdr:to>
        <xdr:sp macro="" textlink="">
          <xdr:nvSpPr>
            <xdr:cNvPr id="1074" name="Check Box 50" hidden="1">
              <a:extLst>
                <a:ext uri="{63B3BB69-23CF-44E3-9099-C40C66FF867C}">
                  <a14:compatExt spid="_x0000_s1074"/>
                </a:ext>
                <a:ext uri="{FF2B5EF4-FFF2-40B4-BE49-F238E27FC236}">
                  <a16:creationId xmlns:a16="http://schemas.microsoft.com/office/drawing/2014/main" id="{00000000-0008-0000-0100-00003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142875</xdr:colOff>
          <xdr:row>51</xdr:row>
          <xdr:rowOff>0</xdr:rowOff>
        </xdr:from>
        <xdr:to>
          <xdr:col>10</xdr:col>
          <xdr:colOff>390525</xdr:colOff>
          <xdr:row>51</xdr:row>
          <xdr:rowOff>171450</xdr:rowOff>
        </xdr:to>
        <xdr:sp macro="" textlink="">
          <xdr:nvSpPr>
            <xdr:cNvPr id="1075" name="Check Box 51" hidden="1">
              <a:extLst>
                <a:ext uri="{63B3BB69-23CF-44E3-9099-C40C66FF867C}">
                  <a14:compatExt spid="_x0000_s1075"/>
                </a:ext>
                <a:ext uri="{FF2B5EF4-FFF2-40B4-BE49-F238E27FC236}">
                  <a16:creationId xmlns:a16="http://schemas.microsoft.com/office/drawing/2014/main" id="{00000000-0008-0000-0100-00003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142875</xdr:colOff>
          <xdr:row>52</xdr:row>
          <xdr:rowOff>0</xdr:rowOff>
        </xdr:from>
        <xdr:to>
          <xdr:col>10</xdr:col>
          <xdr:colOff>390525</xdr:colOff>
          <xdr:row>52</xdr:row>
          <xdr:rowOff>171450</xdr:rowOff>
        </xdr:to>
        <xdr:sp macro="" textlink="">
          <xdr:nvSpPr>
            <xdr:cNvPr id="1076" name="Check Box 52" hidden="1">
              <a:extLst>
                <a:ext uri="{63B3BB69-23CF-44E3-9099-C40C66FF867C}">
                  <a14:compatExt spid="_x0000_s1076"/>
                </a:ext>
                <a:ext uri="{FF2B5EF4-FFF2-40B4-BE49-F238E27FC236}">
                  <a16:creationId xmlns:a16="http://schemas.microsoft.com/office/drawing/2014/main" id="{00000000-0008-0000-0100-00003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142875</xdr:colOff>
          <xdr:row>53</xdr:row>
          <xdr:rowOff>0</xdr:rowOff>
        </xdr:from>
        <xdr:to>
          <xdr:col>10</xdr:col>
          <xdr:colOff>390525</xdr:colOff>
          <xdr:row>53</xdr:row>
          <xdr:rowOff>171450</xdr:rowOff>
        </xdr:to>
        <xdr:sp macro="" textlink="">
          <xdr:nvSpPr>
            <xdr:cNvPr id="1077" name="Check Box 53" hidden="1">
              <a:extLst>
                <a:ext uri="{63B3BB69-23CF-44E3-9099-C40C66FF867C}">
                  <a14:compatExt spid="_x0000_s1077"/>
                </a:ext>
                <a:ext uri="{FF2B5EF4-FFF2-40B4-BE49-F238E27FC236}">
                  <a16:creationId xmlns:a16="http://schemas.microsoft.com/office/drawing/2014/main" id="{00000000-0008-0000-0100-00003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142875</xdr:colOff>
          <xdr:row>54</xdr:row>
          <xdr:rowOff>0</xdr:rowOff>
        </xdr:from>
        <xdr:to>
          <xdr:col>10</xdr:col>
          <xdr:colOff>390525</xdr:colOff>
          <xdr:row>54</xdr:row>
          <xdr:rowOff>171450</xdr:rowOff>
        </xdr:to>
        <xdr:sp macro="" textlink="">
          <xdr:nvSpPr>
            <xdr:cNvPr id="1078" name="Check Box 54" hidden="1">
              <a:extLst>
                <a:ext uri="{63B3BB69-23CF-44E3-9099-C40C66FF867C}">
                  <a14:compatExt spid="_x0000_s1078"/>
                </a:ext>
                <a:ext uri="{FF2B5EF4-FFF2-40B4-BE49-F238E27FC236}">
                  <a16:creationId xmlns:a16="http://schemas.microsoft.com/office/drawing/2014/main" id="{00000000-0008-0000-0100-00003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142875</xdr:colOff>
          <xdr:row>55</xdr:row>
          <xdr:rowOff>0</xdr:rowOff>
        </xdr:from>
        <xdr:to>
          <xdr:col>10</xdr:col>
          <xdr:colOff>390525</xdr:colOff>
          <xdr:row>55</xdr:row>
          <xdr:rowOff>171450</xdr:rowOff>
        </xdr:to>
        <xdr:sp macro="" textlink="">
          <xdr:nvSpPr>
            <xdr:cNvPr id="1079" name="Check Box 55" hidden="1">
              <a:extLst>
                <a:ext uri="{63B3BB69-23CF-44E3-9099-C40C66FF867C}">
                  <a14:compatExt spid="_x0000_s1079"/>
                </a:ext>
                <a:ext uri="{FF2B5EF4-FFF2-40B4-BE49-F238E27FC236}">
                  <a16:creationId xmlns:a16="http://schemas.microsoft.com/office/drawing/2014/main" id="{00000000-0008-0000-0100-00003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142875</xdr:colOff>
          <xdr:row>56</xdr:row>
          <xdr:rowOff>0</xdr:rowOff>
        </xdr:from>
        <xdr:to>
          <xdr:col>10</xdr:col>
          <xdr:colOff>390525</xdr:colOff>
          <xdr:row>56</xdr:row>
          <xdr:rowOff>171450</xdr:rowOff>
        </xdr:to>
        <xdr:sp macro="" textlink="">
          <xdr:nvSpPr>
            <xdr:cNvPr id="1080" name="Check Box 56" hidden="1">
              <a:extLst>
                <a:ext uri="{63B3BB69-23CF-44E3-9099-C40C66FF867C}">
                  <a14:compatExt spid="_x0000_s1080"/>
                </a:ext>
                <a:ext uri="{FF2B5EF4-FFF2-40B4-BE49-F238E27FC236}">
                  <a16:creationId xmlns:a16="http://schemas.microsoft.com/office/drawing/2014/main" id="{00000000-0008-0000-0100-00003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142875</xdr:colOff>
          <xdr:row>57</xdr:row>
          <xdr:rowOff>0</xdr:rowOff>
        </xdr:from>
        <xdr:to>
          <xdr:col>10</xdr:col>
          <xdr:colOff>390525</xdr:colOff>
          <xdr:row>57</xdr:row>
          <xdr:rowOff>171450</xdr:rowOff>
        </xdr:to>
        <xdr:sp macro="" textlink="">
          <xdr:nvSpPr>
            <xdr:cNvPr id="1081" name="Check Box 57" hidden="1">
              <a:extLst>
                <a:ext uri="{63B3BB69-23CF-44E3-9099-C40C66FF867C}">
                  <a14:compatExt spid="_x0000_s1081"/>
                </a:ext>
                <a:ext uri="{FF2B5EF4-FFF2-40B4-BE49-F238E27FC236}">
                  <a16:creationId xmlns:a16="http://schemas.microsoft.com/office/drawing/2014/main" id="{00000000-0008-0000-0100-00003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142875</xdr:colOff>
          <xdr:row>58</xdr:row>
          <xdr:rowOff>0</xdr:rowOff>
        </xdr:from>
        <xdr:to>
          <xdr:col>10</xdr:col>
          <xdr:colOff>390525</xdr:colOff>
          <xdr:row>58</xdr:row>
          <xdr:rowOff>171450</xdr:rowOff>
        </xdr:to>
        <xdr:sp macro="" textlink="">
          <xdr:nvSpPr>
            <xdr:cNvPr id="1082" name="Check Box 58" hidden="1">
              <a:extLst>
                <a:ext uri="{63B3BB69-23CF-44E3-9099-C40C66FF867C}">
                  <a14:compatExt spid="_x0000_s1082"/>
                </a:ext>
                <a:ext uri="{FF2B5EF4-FFF2-40B4-BE49-F238E27FC236}">
                  <a16:creationId xmlns:a16="http://schemas.microsoft.com/office/drawing/2014/main" id="{00000000-0008-0000-0100-00003A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142875</xdr:colOff>
          <xdr:row>59</xdr:row>
          <xdr:rowOff>0</xdr:rowOff>
        </xdr:from>
        <xdr:to>
          <xdr:col>10</xdr:col>
          <xdr:colOff>390525</xdr:colOff>
          <xdr:row>59</xdr:row>
          <xdr:rowOff>171450</xdr:rowOff>
        </xdr:to>
        <xdr:sp macro="" textlink="">
          <xdr:nvSpPr>
            <xdr:cNvPr id="1083" name="Check Box 59" hidden="1">
              <a:extLst>
                <a:ext uri="{63B3BB69-23CF-44E3-9099-C40C66FF867C}">
                  <a14:compatExt spid="_x0000_s1083"/>
                </a:ext>
                <a:ext uri="{FF2B5EF4-FFF2-40B4-BE49-F238E27FC236}">
                  <a16:creationId xmlns:a16="http://schemas.microsoft.com/office/drawing/2014/main" id="{00000000-0008-0000-0100-00003B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142875</xdr:colOff>
          <xdr:row>60</xdr:row>
          <xdr:rowOff>0</xdr:rowOff>
        </xdr:from>
        <xdr:to>
          <xdr:col>10</xdr:col>
          <xdr:colOff>390525</xdr:colOff>
          <xdr:row>60</xdr:row>
          <xdr:rowOff>171450</xdr:rowOff>
        </xdr:to>
        <xdr:sp macro="" textlink="">
          <xdr:nvSpPr>
            <xdr:cNvPr id="1084" name="Check Box 60" hidden="1">
              <a:extLst>
                <a:ext uri="{63B3BB69-23CF-44E3-9099-C40C66FF867C}">
                  <a14:compatExt spid="_x0000_s1084"/>
                </a:ext>
                <a:ext uri="{FF2B5EF4-FFF2-40B4-BE49-F238E27FC236}">
                  <a16:creationId xmlns:a16="http://schemas.microsoft.com/office/drawing/2014/main" id="{00000000-0008-0000-0100-00003C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142875</xdr:colOff>
          <xdr:row>61</xdr:row>
          <xdr:rowOff>0</xdr:rowOff>
        </xdr:from>
        <xdr:to>
          <xdr:col>10</xdr:col>
          <xdr:colOff>390525</xdr:colOff>
          <xdr:row>61</xdr:row>
          <xdr:rowOff>171450</xdr:rowOff>
        </xdr:to>
        <xdr:sp macro="" textlink="">
          <xdr:nvSpPr>
            <xdr:cNvPr id="1085" name="Check Box 61" hidden="1">
              <a:extLst>
                <a:ext uri="{63B3BB69-23CF-44E3-9099-C40C66FF867C}">
                  <a14:compatExt spid="_x0000_s1085"/>
                </a:ext>
                <a:ext uri="{FF2B5EF4-FFF2-40B4-BE49-F238E27FC236}">
                  <a16:creationId xmlns:a16="http://schemas.microsoft.com/office/drawing/2014/main" id="{00000000-0008-0000-0100-00003D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142875</xdr:colOff>
          <xdr:row>62</xdr:row>
          <xdr:rowOff>0</xdr:rowOff>
        </xdr:from>
        <xdr:to>
          <xdr:col>10</xdr:col>
          <xdr:colOff>390525</xdr:colOff>
          <xdr:row>62</xdr:row>
          <xdr:rowOff>171450</xdr:rowOff>
        </xdr:to>
        <xdr:sp macro="" textlink="">
          <xdr:nvSpPr>
            <xdr:cNvPr id="1086" name="Check Box 62" hidden="1">
              <a:extLst>
                <a:ext uri="{63B3BB69-23CF-44E3-9099-C40C66FF867C}">
                  <a14:compatExt spid="_x0000_s1086"/>
                </a:ext>
                <a:ext uri="{FF2B5EF4-FFF2-40B4-BE49-F238E27FC236}">
                  <a16:creationId xmlns:a16="http://schemas.microsoft.com/office/drawing/2014/main" id="{00000000-0008-0000-0100-00003E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142875</xdr:colOff>
          <xdr:row>63</xdr:row>
          <xdr:rowOff>0</xdr:rowOff>
        </xdr:from>
        <xdr:to>
          <xdr:col>10</xdr:col>
          <xdr:colOff>390525</xdr:colOff>
          <xdr:row>63</xdr:row>
          <xdr:rowOff>171450</xdr:rowOff>
        </xdr:to>
        <xdr:sp macro="" textlink="">
          <xdr:nvSpPr>
            <xdr:cNvPr id="1087" name="Check Box 63" hidden="1">
              <a:extLst>
                <a:ext uri="{63B3BB69-23CF-44E3-9099-C40C66FF867C}">
                  <a14:compatExt spid="_x0000_s1087"/>
                </a:ext>
                <a:ext uri="{FF2B5EF4-FFF2-40B4-BE49-F238E27FC236}">
                  <a16:creationId xmlns:a16="http://schemas.microsoft.com/office/drawing/2014/main" id="{00000000-0008-0000-0100-00003F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142875</xdr:colOff>
          <xdr:row>64</xdr:row>
          <xdr:rowOff>0</xdr:rowOff>
        </xdr:from>
        <xdr:to>
          <xdr:col>10</xdr:col>
          <xdr:colOff>390525</xdr:colOff>
          <xdr:row>64</xdr:row>
          <xdr:rowOff>171450</xdr:rowOff>
        </xdr:to>
        <xdr:sp macro="" textlink="">
          <xdr:nvSpPr>
            <xdr:cNvPr id="1088" name="Check Box 64" hidden="1">
              <a:extLst>
                <a:ext uri="{63B3BB69-23CF-44E3-9099-C40C66FF867C}">
                  <a14:compatExt spid="_x0000_s1088"/>
                </a:ext>
                <a:ext uri="{FF2B5EF4-FFF2-40B4-BE49-F238E27FC236}">
                  <a16:creationId xmlns:a16="http://schemas.microsoft.com/office/drawing/2014/main" id="{00000000-0008-0000-0100-000040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142875</xdr:colOff>
          <xdr:row>65</xdr:row>
          <xdr:rowOff>0</xdr:rowOff>
        </xdr:from>
        <xdr:to>
          <xdr:col>10</xdr:col>
          <xdr:colOff>390525</xdr:colOff>
          <xdr:row>65</xdr:row>
          <xdr:rowOff>171450</xdr:rowOff>
        </xdr:to>
        <xdr:sp macro="" textlink="">
          <xdr:nvSpPr>
            <xdr:cNvPr id="1089" name="Check Box 65" hidden="1">
              <a:extLst>
                <a:ext uri="{63B3BB69-23CF-44E3-9099-C40C66FF867C}">
                  <a14:compatExt spid="_x0000_s1089"/>
                </a:ext>
                <a:ext uri="{FF2B5EF4-FFF2-40B4-BE49-F238E27FC236}">
                  <a16:creationId xmlns:a16="http://schemas.microsoft.com/office/drawing/2014/main" id="{00000000-0008-0000-0100-00004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142875</xdr:colOff>
          <xdr:row>66</xdr:row>
          <xdr:rowOff>0</xdr:rowOff>
        </xdr:from>
        <xdr:to>
          <xdr:col>10</xdr:col>
          <xdr:colOff>390525</xdr:colOff>
          <xdr:row>66</xdr:row>
          <xdr:rowOff>171450</xdr:rowOff>
        </xdr:to>
        <xdr:sp macro="" textlink="">
          <xdr:nvSpPr>
            <xdr:cNvPr id="1090" name="Check Box 66" hidden="1">
              <a:extLst>
                <a:ext uri="{63B3BB69-23CF-44E3-9099-C40C66FF867C}">
                  <a14:compatExt spid="_x0000_s1090"/>
                </a:ext>
                <a:ext uri="{FF2B5EF4-FFF2-40B4-BE49-F238E27FC236}">
                  <a16:creationId xmlns:a16="http://schemas.microsoft.com/office/drawing/2014/main" id="{00000000-0008-0000-0100-00004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142875</xdr:colOff>
          <xdr:row>67</xdr:row>
          <xdr:rowOff>0</xdr:rowOff>
        </xdr:from>
        <xdr:to>
          <xdr:col>10</xdr:col>
          <xdr:colOff>390525</xdr:colOff>
          <xdr:row>67</xdr:row>
          <xdr:rowOff>171450</xdr:rowOff>
        </xdr:to>
        <xdr:sp macro="" textlink="">
          <xdr:nvSpPr>
            <xdr:cNvPr id="1091" name="Check Box 67" hidden="1">
              <a:extLst>
                <a:ext uri="{63B3BB69-23CF-44E3-9099-C40C66FF867C}">
                  <a14:compatExt spid="_x0000_s1091"/>
                </a:ext>
                <a:ext uri="{FF2B5EF4-FFF2-40B4-BE49-F238E27FC236}">
                  <a16:creationId xmlns:a16="http://schemas.microsoft.com/office/drawing/2014/main" id="{00000000-0008-0000-0100-00004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142875</xdr:colOff>
          <xdr:row>68</xdr:row>
          <xdr:rowOff>0</xdr:rowOff>
        </xdr:from>
        <xdr:to>
          <xdr:col>10</xdr:col>
          <xdr:colOff>390525</xdr:colOff>
          <xdr:row>68</xdr:row>
          <xdr:rowOff>171450</xdr:rowOff>
        </xdr:to>
        <xdr:sp macro="" textlink="">
          <xdr:nvSpPr>
            <xdr:cNvPr id="1092" name="Check Box 68" hidden="1">
              <a:extLst>
                <a:ext uri="{63B3BB69-23CF-44E3-9099-C40C66FF867C}">
                  <a14:compatExt spid="_x0000_s1092"/>
                </a:ext>
                <a:ext uri="{FF2B5EF4-FFF2-40B4-BE49-F238E27FC236}">
                  <a16:creationId xmlns:a16="http://schemas.microsoft.com/office/drawing/2014/main" id="{00000000-0008-0000-0100-00004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142875</xdr:colOff>
          <xdr:row>69</xdr:row>
          <xdr:rowOff>0</xdr:rowOff>
        </xdr:from>
        <xdr:to>
          <xdr:col>10</xdr:col>
          <xdr:colOff>390525</xdr:colOff>
          <xdr:row>69</xdr:row>
          <xdr:rowOff>171450</xdr:rowOff>
        </xdr:to>
        <xdr:sp macro="" textlink="">
          <xdr:nvSpPr>
            <xdr:cNvPr id="1093" name="Check Box 69" hidden="1">
              <a:extLst>
                <a:ext uri="{63B3BB69-23CF-44E3-9099-C40C66FF867C}">
                  <a14:compatExt spid="_x0000_s1093"/>
                </a:ext>
                <a:ext uri="{FF2B5EF4-FFF2-40B4-BE49-F238E27FC236}">
                  <a16:creationId xmlns:a16="http://schemas.microsoft.com/office/drawing/2014/main" id="{00000000-0008-0000-0100-00004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142875</xdr:colOff>
          <xdr:row>70</xdr:row>
          <xdr:rowOff>0</xdr:rowOff>
        </xdr:from>
        <xdr:to>
          <xdr:col>10</xdr:col>
          <xdr:colOff>390525</xdr:colOff>
          <xdr:row>70</xdr:row>
          <xdr:rowOff>171450</xdr:rowOff>
        </xdr:to>
        <xdr:sp macro="" textlink="">
          <xdr:nvSpPr>
            <xdr:cNvPr id="1094" name="Check Box 70" hidden="1">
              <a:extLst>
                <a:ext uri="{63B3BB69-23CF-44E3-9099-C40C66FF867C}">
                  <a14:compatExt spid="_x0000_s1094"/>
                </a:ext>
                <a:ext uri="{FF2B5EF4-FFF2-40B4-BE49-F238E27FC236}">
                  <a16:creationId xmlns:a16="http://schemas.microsoft.com/office/drawing/2014/main" id="{00000000-0008-0000-0100-00004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142875</xdr:colOff>
          <xdr:row>71</xdr:row>
          <xdr:rowOff>0</xdr:rowOff>
        </xdr:from>
        <xdr:to>
          <xdr:col>10</xdr:col>
          <xdr:colOff>390525</xdr:colOff>
          <xdr:row>71</xdr:row>
          <xdr:rowOff>171450</xdr:rowOff>
        </xdr:to>
        <xdr:sp macro="" textlink="">
          <xdr:nvSpPr>
            <xdr:cNvPr id="1095" name="Check Box 71" hidden="1">
              <a:extLst>
                <a:ext uri="{63B3BB69-23CF-44E3-9099-C40C66FF867C}">
                  <a14:compatExt spid="_x0000_s1095"/>
                </a:ext>
                <a:ext uri="{FF2B5EF4-FFF2-40B4-BE49-F238E27FC236}">
                  <a16:creationId xmlns:a16="http://schemas.microsoft.com/office/drawing/2014/main" id="{00000000-0008-0000-0100-00004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142875</xdr:colOff>
          <xdr:row>72</xdr:row>
          <xdr:rowOff>0</xdr:rowOff>
        </xdr:from>
        <xdr:to>
          <xdr:col>10</xdr:col>
          <xdr:colOff>390525</xdr:colOff>
          <xdr:row>72</xdr:row>
          <xdr:rowOff>171450</xdr:rowOff>
        </xdr:to>
        <xdr:sp macro="" textlink="">
          <xdr:nvSpPr>
            <xdr:cNvPr id="1096" name="Check Box 72" hidden="1">
              <a:extLst>
                <a:ext uri="{63B3BB69-23CF-44E3-9099-C40C66FF867C}">
                  <a14:compatExt spid="_x0000_s1096"/>
                </a:ext>
                <a:ext uri="{FF2B5EF4-FFF2-40B4-BE49-F238E27FC236}">
                  <a16:creationId xmlns:a16="http://schemas.microsoft.com/office/drawing/2014/main" id="{00000000-0008-0000-0100-00004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142875</xdr:colOff>
          <xdr:row>73</xdr:row>
          <xdr:rowOff>0</xdr:rowOff>
        </xdr:from>
        <xdr:to>
          <xdr:col>10</xdr:col>
          <xdr:colOff>390525</xdr:colOff>
          <xdr:row>73</xdr:row>
          <xdr:rowOff>171450</xdr:rowOff>
        </xdr:to>
        <xdr:sp macro="" textlink="">
          <xdr:nvSpPr>
            <xdr:cNvPr id="1097" name="Check Box 73" hidden="1">
              <a:extLst>
                <a:ext uri="{63B3BB69-23CF-44E3-9099-C40C66FF867C}">
                  <a14:compatExt spid="_x0000_s1097"/>
                </a:ext>
                <a:ext uri="{FF2B5EF4-FFF2-40B4-BE49-F238E27FC236}">
                  <a16:creationId xmlns:a16="http://schemas.microsoft.com/office/drawing/2014/main" id="{00000000-0008-0000-0100-00004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142875</xdr:colOff>
          <xdr:row>74</xdr:row>
          <xdr:rowOff>0</xdr:rowOff>
        </xdr:from>
        <xdr:to>
          <xdr:col>10</xdr:col>
          <xdr:colOff>390525</xdr:colOff>
          <xdr:row>74</xdr:row>
          <xdr:rowOff>171450</xdr:rowOff>
        </xdr:to>
        <xdr:sp macro="" textlink="">
          <xdr:nvSpPr>
            <xdr:cNvPr id="1098" name="Check Box 74" hidden="1">
              <a:extLst>
                <a:ext uri="{63B3BB69-23CF-44E3-9099-C40C66FF867C}">
                  <a14:compatExt spid="_x0000_s1098"/>
                </a:ext>
                <a:ext uri="{FF2B5EF4-FFF2-40B4-BE49-F238E27FC236}">
                  <a16:creationId xmlns:a16="http://schemas.microsoft.com/office/drawing/2014/main" id="{00000000-0008-0000-0100-00004A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142875</xdr:colOff>
          <xdr:row>80</xdr:row>
          <xdr:rowOff>0</xdr:rowOff>
        </xdr:from>
        <xdr:to>
          <xdr:col>10</xdr:col>
          <xdr:colOff>390525</xdr:colOff>
          <xdr:row>80</xdr:row>
          <xdr:rowOff>171450</xdr:rowOff>
        </xdr:to>
        <xdr:sp macro="" textlink="">
          <xdr:nvSpPr>
            <xdr:cNvPr id="1099" name="Check Box 75" hidden="1">
              <a:extLst>
                <a:ext uri="{63B3BB69-23CF-44E3-9099-C40C66FF867C}">
                  <a14:compatExt spid="_x0000_s1099"/>
                </a:ext>
                <a:ext uri="{FF2B5EF4-FFF2-40B4-BE49-F238E27FC236}">
                  <a16:creationId xmlns:a16="http://schemas.microsoft.com/office/drawing/2014/main" id="{00000000-0008-0000-0100-00004B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142875</xdr:colOff>
          <xdr:row>79</xdr:row>
          <xdr:rowOff>0</xdr:rowOff>
        </xdr:from>
        <xdr:to>
          <xdr:col>10</xdr:col>
          <xdr:colOff>390525</xdr:colOff>
          <xdr:row>79</xdr:row>
          <xdr:rowOff>171450</xdr:rowOff>
        </xdr:to>
        <xdr:sp macro="" textlink="">
          <xdr:nvSpPr>
            <xdr:cNvPr id="1100" name="Check Box 76" hidden="1">
              <a:extLst>
                <a:ext uri="{63B3BB69-23CF-44E3-9099-C40C66FF867C}">
                  <a14:compatExt spid="_x0000_s1100"/>
                </a:ext>
                <a:ext uri="{FF2B5EF4-FFF2-40B4-BE49-F238E27FC236}">
                  <a16:creationId xmlns:a16="http://schemas.microsoft.com/office/drawing/2014/main" id="{00000000-0008-0000-0100-00004C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142875</xdr:colOff>
          <xdr:row>75</xdr:row>
          <xdr:rowOff>0</xdr:rowOff>
        </xdr:from>
        <xdr:to>
          <xdr:col>10</xdr:col>
          <xdr:colOff>390525</xdr:colOff>
          <xdr:row>75</xdr:row>
          <xdr:rowOff>171450</xdr:rowOff>
        </xdr:to>
        <xdr:sp macro="" textlink="">
          <xdr:nvSpPr>
            <xdr:cNvPr id="1101" name="Check Box 77" hidden="1">
              <a:extLst>
                <a:ext uri="{63B3BB69-23CF-44E3-9099-C40C66FF867C}">
                  <a14:compatExt spid="_x0000_s1101"/>
                </a:ext>
                <a:ext uri="{FF2B5EF4-FFF2-40B4-BE49-F238E27FC236}">
                  <a16:creationId xmlns:a16="http://schemas.microsoft.com/office/drawing/2014/main" id="{00000000-0008-0000-0100-00004D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142875</xdr:colOff>
          <xdr:row>76</xdr:row>
          <xdr:rowOff>0</xdr:rowOff>
        </xdr:from>
        <xdr:to>
          <xdr:col>10</xdr:col>
          <xdr:colOff>390525</xdr:colOff>
          <xdr:row>76</xdr:row>
          <xdr:rowOff>171450</xdr:rowOff>
        </xdr:to>
        <xdr:sp macro="" textlink="">
          <xdr:nvSpPr>
            <xdr:cNvPr id="1102" name="Check Box 78" hidden="1">
              <a:extLst>
                <a:ext uri="{63B3BB69-23CF-44E3-9099-C40C66FF867C}">
                  <a14:compatExt spid="_x0000_s1102"/>
                </a:ext>
                <a:ext uri="{FF2B5EF4-FFF2-40B4-BE49-F238E27FC236}">
                  <a16:creationId xmlns:a16="http://schemas.microsoft.com/office/drawing/2014/main" id="{00000000-0008-0000-0100-00004E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142875</xdr:colOff>
          <xdr:row>77</xdr:row>
          <xdr:rowOff>0</xdr:rowOff>
        </xdr:from>
        <xdr:to>
          <xdr:col>10</xdr:col>
          <xdr:colOff>390525</xdr:colOff>
          <xdr:row>77</xdr:row>
          <xdr:rowOff>171450</xdr:rowOff>
        </xdr:to>
        <xdr:sp macro="" textlink="">
          <xdr:nvSpPr>
            <xdr:cNvPr id="1103" name="Check Box 79" hidden="1">
              <a:extLst>
                <a:ext uri="{63B3BB69-23CF-44E3-9099-C40C66FF867C}">
                  <a14:compatExt spid="_x0000_s1103"/>
                </a:ext>
                <a:ext uri="{FF2B5EF4-FFF2-40B4-BE49-F238E27FC236}">
                  <a16:creationId xmlns:a16="http://schemas.microsoft.com/office/drawing/2014/main" id="{00000000-0008-0000-0100-00004F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142875</xdr:colOff>
          <xdr:row>78</xdr:row>
          <xdr:rowOff>0</xdr:rowOff>
        </xdr:from>
        <xdr:to>
          <xdr:col>10</xdr:col>
          <xdr:colOff>390525</xdr:colOff>
          <xdr:row>78</xdr:row>
          <xdr:rowOff>171450</xdr:rowOff>
        </xdr:to>
        <xdr:sp macro="" textlink="">
          <xdr:nvSpPr>
            <xdr:cNvPr id="1104" name="Check Box 80" hidden="1">
              <a:extLst>
                <a:ext uri="{63B3BB69-23CF-44E3-9099-C40C66FF867C}">
                  <a14:compatExt spid="_x0000_s1104"/>
                </a:ext>
                <a:ext uri="{FF2B5EF4-FFF2-40B4-BE49-F238E27FC236}">
                  <a16:creationId xmlns:a16="http://schemas.microsoft.com/office/drawing/2014/main" id="{00000000-0008-0000-0100-000050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142875</xdr:colOff>
          <xdr:row>81</xdr:row>
          <xdr:rowOff>0</xdr:rowOff>
        </xdr:from>
        <xdr:to>
          <xdr:col>10</xdr:col>
          <xdr:colOff>390525</xdr:colOff>
          <xdr:row>81</xdr:row>
          <xdr:rowOff>171450</xdr:rowOff>
        </xdr:to>
        <xdr:sp macro="" textlink="">
          <xdr:nvSpPr>
            <xdr:cNvPr id="1105" name="Check Box 81" hidden="1">
              <a:extLst>
                <a:ext uri="{63B3BB69-23CF-44E3-9099-C40C66FF867C}">
                  <a14:compatExt spid="_x0000_s1105"/>
                </a:ext>
                <a:ext uri="{FF2B5EF4-FFF2-40B4-BE49-F238E27FC236}">
                  <a16:creationId xmlns:a16="http://schemas.microsoft.com/office/drawing/2014/main" id="{00000000-0008-0000-0100-00005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142875</xdr:colOff>
          <xdr:row>82</xdr:row>
          <xdr:rowOff>0</xdr:rowOff>
        </xdr:from>
        <xdr:to>
          <xdr:col>10</xdr:col>
          <xdr:colOff>390525</xdr:colOff>
          <xdr:row>82</xdr:row>
          <xdr:rowOff>171450</xdr:rowOff>
        </xdr:to>
        <xdr:sp macro="" textlink="">
          <xdr:nvSpPr>
            <xdr:cNvPr id="1106" name="Check Box 82" hidden="1">
              <a:extLst>
                <a:ext uri="{63B3BB69-23CF-44E3-9099-C40C66FF867C}">
                  <a14:compatExt spid="_x0000_s1106"/>
                </a:ext>
                <a:ext uri="{FF2B5EF4-FFF2-40B4-BE49-F238E27FC236}">
                  <a16:creationId xmlns:a16="http://schemas.microsoft.com/office/drawing/2014/main" id="{00000000-0008-0000-0100-00005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142875</xdr:colOff>
          <xdr:row>83</xdr:row>
          <xdr:rowOff>0</xdr:rowOff>
        </xdr:from>
        <xdr:to>
          <xdr:col>10</xdr:col>
          <xdr:colOff>390525</xdr:colOff>
          <xdr:row>83</xdr:row>
          <xdr:rowOff>171450</xdr:rowOff>
        </xdr:to>
        <xdr:sp macro="" textlink="">
          <xdr:nvSpPr>
            <xdr:cNvPr id="1107" name="Check Box 83" hidden="1">
              <a:extLst>
                <a:ext uri="{63B3BB69-23CF-44E3-9099-C40C66FF867C}">
                  <a14:compatExt spid="_x0000_s1107"/>
                </a:ext>
                <a:ext uri="{FF2B5EF4-FFF2-40B4-BE49-F238E27FC236}">
                  <a16:creationId xmlns:a16="http://schemas.microsoft.com/office/drawing/2014/main" id="{00000000-0008-0000-0100-00005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142875</xdr:colOff>
          <xdr:row>84</xdr:row>
          <xdr:rowOff>0</xdr:rowOff>
        </xdr:from>
        <xdr:to>
          <xdr:col>10</xdr:col>
          <xdr:colOff>390525</xdr:colOff>
          <xdr:row>84</xdr:row>
          <xdr:rowOff>171450</xdr:rowOff>
        </xdr:to>
        <xdr:sp macro="" textlink="">
          <xdr:nvSpPr>
            <xdr:cNvPr id="1108" name="Check Box 84" hidden="1">
              <a:extLst>
                <a:ext uri="{63B3BB69-23CF-44E3-9099-C40C66FF867C}">
                  <a14:compatExt spid="_x0000_s1108"/>
                </a:ext>
                <a:ext uri="{FF2B5EF4-FFF2-40B4-BE49-F238E27FC236}">
                  <a16:creationId xmlns:a16="http://schemas.microsoft.com/office/drawing/2014/main" id="{00000000-0008-0000-0100-00005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142875</xdr:colOff>
          <xdr:row>85</xdr:row>
          <xdr:rowOff>0</xdr:rowOff>
        </xdr:from>
        <xdr:to>
          <xdr:col>10</xdr:col>
          <xdr:colOff>390525</xdr:colOff>
          <xdr:row>85</xdr:row>
          <xdr:rowOff>171450</xdr:rowOff>
        </xdr:to>
        <xdr:sp macro="" textlink="">
          <xdr:nvSpPr>
            <xdr:cNvPr id="1109" name="Check Box 85" hidden="1">
              <a:extLst>
                <a:ext uri="{63B3BB69-23CF-44E3-9099-C40C66FF867C}">
                  <a14:compatExt spid="_x0000_s1109"/>
                </a:ext>
                <a:ext uri="{FF2B5EF4-FFF2-40B4-BE49-F238E27FC236}">
                  <a16:creationId xmlns:a16="http://schemas.microsoft.com/office/drawing/2014/main" id="{00000000-0008-0000-0100-00005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142875</xdr:colOff>
          <xdr:row>86</xdr:row>
          <xdr:rowOff>0</xdr:rowOff>
        </xdr:from>
        <xdr:to>
          <xdr:col>10</xdr:col>
          <xdr:colOff>390525</xdr:colOff>
          <xdr:row>86</xdr:row>
          <xdr:rowOff>171450</xdr:rowOff>
        </xdr:to>
        <xdr:sp macro="" textlink="">
          <xdr:nvSpPr>
            <xdr:cNvPr id="1110" name="Check Box 86" hidden="1">
              <a:extLst>
                <a:ext uri="{63B3BB69-23CF-44E3-9099-C40C66FF867C}">
                  <a14:compatExt spid="_x0000_s1110"/>
                </a:ext>
                <a:ext uri="{FF2B5EF4-FFF2-40B4-BE49-F238E27FC236}">
                  <a16:creationId xmlns:a16="http://schemas.microsoft.com/office/drawing/2014/main" id="{00000000-0008-0000-0100-00005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142875</xdr:colOff>
          <xdr:row>87</xdr:row>
          <xdr:rowOff>0</xdr:rowOff>
        </xdr:from>
        <xdr:to>
          <xdr:col>10</xdr:col>
          <xdr:colOff>390525</xdr:colOff>
          <xdr:row>87</xdr:row>
          <xdr:rowOff>171450</xdr:rowOff>
        </xdr:to>
        <xdr:sp macro="" textlink="">
          <xdr:nvSpPr>
            <xdr:cNvPr id="1111" name="Check Box 87" hidden="1">
              <a:extLst>
                <a:ext uri="{63B3BB69-23CF-44E3-9099-C40C66FF867C}">
                  <a14:compatExt spid="_x0000_s1111"/>
                </a:ext>
                <a:ext uri="{FF2B5EF4-FFF2-40B4-BE49-F238E27FC236}">
                  <a16:creationId xmlns:a16="http://schemas.microsoft.com/office/drawing/2014/main" id="{00000000-0008-0000-0100-00005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142875</xdr:colOff>
          <xdr:row>88</xdr:row>
          <xdr:rowOff>0</xdr:rowOff>
        </xdr:from>
        <xdr:to>
          <xdr:col>10</xdr:col>
          <xdr:colOff>390525</xdr:colOff>
          <xdr:row>88</xdr:row>
          <xdr:rowOff>171450</xdr:rowOff>
        </xdr:to>
        <xdr:sp macro="" textlink="">
          <xdr:nvSpPr>
            <xdr:cNvPr id="1112" name="Check Box 88" hidden="1">
              <a:extLst>
                <a:ext uri="{63B3BB69-23CF-44E3-9099-C40C66FF867C}">
                  <a14:compatExt spid="_x0000_s1112"/>
                </a:ext>
                <a:ext uri="{FF2B5EF4-FFF2-40B4-BE49-F238E27FC236}">
                  <a16:creationId xmlns:a16="http://schemas.microsoft.com/office/drawing/2014/main" id="{00000000-0008-0000-0100-00005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142875</xdr:colOff>
          <xdr:row>89</xdr:row>
          <xdr:rowOff>0</xdr:rowOff>
        </xdr:from>
        <xdr:to>
          <xdr:col>10</xdr:col>
          <xdr:colOff>390525</xdr:colOff>
          <xdr:row>89</xdr:row>
          <xdr:rowOff>171450</xdr:rowOff>
        </xdr:to>
        <xdr:sp macro="" textlink="">
          <xdr:nvSpPr>
            <xdr:cNvPr id="1113" name="Check Box 89" hidden="1">
              <a:extLst>
                <a:ext uri="{63B3BB69-23CF-44E3-9099-C40C66FF867C}">
                  <a14:compatExt spid="_x0000_s1113"/>
                </a:ext>
                <a:ext uri="{FF2B5EF4-FFF2-40B4-BE49-F238E27FC236}">
                  <a16:creationId xmlns:a16="http://schemas.microsoft.com/office/drawing/2014/main" id="{00000000-0008-0000-0100-00005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142875</xdr:colOff>
          <xdr:row>90</xdr:row>
          <xdr:rowOff>0</xdr:rowOff>
        </xdr:from>
        <xdr:to>
          <xdr:col>10</xdr:col>
          <xdr:colOff>390525</xdr:colOff>
          <xdr:row>90</xdr:row>
          <xdr:rowOff>171450</xdr:rowOff>
        </xdr:to>
        <xdr:sp macro="" textlink="">
          <xdr:nvSpPr>
            <xdr:cNvPr id="1114" name="Check Box 90" hidden="1">
              <a:extLst>
                <a:ext uri="{63B3BB69-23CF-44E3-9099-C40C66FF867C}">
                  <a14:compatExt spid="_x0000_s1114"/>
                </a:ext>
                <a:ext uri="{FF2B5EF4-FFF2-40B4-BE49-F238E27FC236}">
                  <a16:creationId xmlns:a16="http://schemas.microsoft.com/office/drawing/2014/main" id="{00000000-0008-0000-0100-00005A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142875</xdr:colOff>
          <xdr:row>91</xdr:row>
          <xdr:rowOff>0</xdr:rowOff>
        </xdr:from>
        <xdr:to>
          <xdr:col>10</xdr:col>
          <xdr:colOff>390525</xdr:colOff>
          <xdr:row>91</xdr:row>
          <xdr:rowOff>171450</xdr:rowOff>
        </xdr:to>
        <xdr:sp macro="" textlink="">
          <xdr:nvSpPr>
            <xdr:cNvPr id="1115" name="Check Box 91" hidden="1">
              <a:extLst>
                <a:ext uri="{63B3BB69-23CF-44E3-9099-C40C66FF867C}">
                  <a14:compatExt spid="_x0000_s1115"/>
                </a:ext>
                <a:ext uri="{FF2B5EF4-FFF2-40B4-BE49-F238E27FC236}">
                  <a16:creationId xmlns:a16="http://schemas.microsoft.com/office/drawing/2014/main" id="{00000000-0008-0000-0100-00005B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142875</xdr:colOff>
          <xdr:row>92</xdr:row>
          <xdr:rowOff>0</xdr:rowOff>
        </xdr:from>
        <xdr:to>
          <xdr:col>10</xdr:col>
          <xdr:colOff>390525</xdr:colOff>
          <xdr:row>92</xdr:row>
          <xdr:rowOff>171450</xdr:rowOff>
        </xdr:to>
        <xdr:sp macro="" textlink="">
          <xdr:nvSpPr>
            <xdr:cNvPr id="1116" name="Check Box 92" hidden="1">
              <a:extLst>
                <a:ext uri="{63B3BB69-23CF-44E3-9099-C40C66FF867C}">
                  <a14:compatExt spid="_x0000_s1116"/>
                </a:ext>
                <a:ext uri="{FF2B5EF4-FFF2-40B4-BE49-F238E27FC236}">
                  <a16:creationId xmlns:a16="http://schemas.microsoft.com/office/drawing/2014/main" id="{00000000-0008-0000-0100-00005C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142875</xdr:colOff>
          <xdr:row>93</xdr:row>
          <xdr:rowOff>0</xdr:rowOff>
        </xdr:from>
        <xdr:to>
          <xdr:col>10</xdr:col>
          <xdr:colOff>390525</xdr:colOff>
          <xdr:row>93</xdr:row>
          <xdr:rowOff>171450</xdr:rowOff>
        </xdr:to>
        <xdr:sp macro="" textlink="">
          <xdr:nvSpPr>
            <xdr:cNvPr id="1117" name="Check Box 93" hidden="1">
              <a:extLst>
                <a:ext uri="{63B3BB69-23CF-44E3-9099-C40C66FF867C}">
                  <a14:compatExt spid="_x0000_s1117"/>
                </a:ext>
                <a:ext uri="{FF2B5EF4-FFF2-40B4-BE49-F238E27FC236}">
                  <a16:creationId xmlns:a16="http://schemas.microsoft.com/office/drawing/2014/main" id="{00000000-0008-0000-0100-00005D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142875</xdr:colOff>
          <xdr:row>94</xdr:row>
          <xdr:rowOff>0</xdr:rowOff>
        </xdr:from>
        <xdr:to>
          <xdr:col>10</xdr:col>
          <xdr:colOff>390525</xdr:colOff>
          <xdr:row>94</xdr:row>
          <xdr:rowOff>171450</xdr:rowOff>
        </xdr:to>
        <xdr:sp macro="" textlink="">
          <xdr:nvSpPr>
            <xdr:cNvPr id="1118" name="Check Box 94" hidden="1">
              <a:extLst>
                <a:ext uri="{63B3BB69-23CF-44E3-9099-C40C66FF867C}">
                  <a14:compatExt spid="_x0000_s1118"/>
                </a:ext>
                <a:ext uri="{FF2B5EF4-FFF2-40B4-BE49-F238E27FC236}">
                  <a16:creationId xmlns:a16="http://schemas.microsoft.com/office/drawing/2014/main" id="{00000000-0008-0000-0100-00005E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142875</xdr:colOff>
          <xdr:row>95</xdr:row>
          <xdr:rowOff>0</xdr:rowOff>
        </xdr:from>
        <xdr:to>
          <xdr:col>10</xdr:col>
          <xdr:colOff>390525</xdr:colOff>
          <xdr:row>95</xdr:row>
          <xdr:rowOff>171450</xdr:rowOff>
        </xdr:to>
        <xdr:sp macro="" textlink="">
          <xdr:nvSpPr>
            <xdr:cNvPr id="1119" name="Check Box 95" hidden="1">
              <a:extLst>
                <a:ext uri="{63B3BB69-23CF-44E3-9099-C40C66FF867C}">
                  <a14:compatExt spid="_x0000_s1119"/>
                </a:ext>
                <a:ext uri="{FF2B5EF4-FFF2-40B4-BE49-F238E27FC236}">
                  <a16:creationId xmlns:a16="http://schemas.microsoft.com/office/drawing/2014/main" id="{00000000-0008-0000-0100-00005F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142875</xdr:colOff>
          <xdr:row>96</xdr:row>
          <xdr:rowOff>0</xdr:rowOff>
        </xdr:from>
        <xdr:to>
          <xdr:col>10</xdr:col>
          <xdr:colOff>390525</xdr:colOff>
          <xdr:row>96</xdr:row>
          <xdr:rowOff>171450</xdr:rowOff>
        </xdr:to>
        <xdr:sp macro="" textlink="">
          <xdr:nvSpPr>
            <xdr:cNvPr id="1120" name="Check Box 96" hidden="1">
              <a:extLst>
                <a:ext uri="{63B3BB69-23CF-44E3-9099-C40C66FF867C}">
                  <a14:compatExt spid="_x0000_s1120"/>
                </a:ext>
                <a:ext uri="{FF2B5EF4-FFF2-40B4-BE49-F238E27FC236}">
                  <a16:creationId xmlns:a16="http://schemas.microsoft.com/office/drawing/2014/main" id="{00000000-0008-0000-0100-000060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142875</xdr:colOff>
          <xdr:row>97</xdr:row>
          <xdr:rowOff>0</xdr:rowOff>
        </xdr:from>
        <xdr:to>
          <xdr:col>10</xdr:col>
          <xdr:colOff>390525</xdr:colOff>
          <xdr:row>97</xdr:row>
          <xdr:rowOff>171450</xdr:rowOff>
        </xdr:to>
        <xdr:sp macro="" textlink="">
          <xdr:nvSpPr>
            <xdr:cNvPr id="1121" name="Check Box 97" hidden="1">
              <a:extLst>
                <a:ext uri="{63B3BB69-23CF-44E3-9099-C40C66FF867C}">
                  <a14:compatExt spid="_x0000_s1121"/>
                </a:ext>
                <a:ext uri="{FF2B5EF4-FFF2-40B4-BE49-F238E27FC236}">
                  <a16:creationId xmlns:a16="http://schemas.microsoft.com/office/drawing/2014/main" id="{00000000-0008-0000-0100-00006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142875</xdr:colOff>
          <xdr:row>98</xdr:row>
          <xdr:rowOff>0</xdr:rowOff>
        </xdr:from>
        <xdr:to>
          <xdr:col>10</xdr:col>
          <xdr:colOff>390525</xdr:colOff>
          <xdr:row>98</xdr:row>
          <xdr:rowOff>171450</xdr:rowOff>
        </xdr:to>
        <xdr:sp macro="" textlink="">
          <xdr:nvSpPr>
            <xdr:cNvPr id="1122" name="Check Box 98" hidden="1">
              <a:extLst>
                <a:ext uri="{63B3BB69-23CF-44E3-9099-C40C66FF867C}">
                  <a14:compatExt spid="_x0000_s1122"/>
                </a:ext>
                <a:ext uri="{FF2B5EF4-FFF2-40B4-BE49-F238E27FC236}">
                  <a16:creationId xmlns:a16="http://schemas.microsoft.com/office/drawing/2014/main" id="{00000000-0008-0000-0100-00006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142875</xdr:colOff>
          <xdr:row>99</xdr:row>
          <xdr:rowOff>0</xdr:rowOff>
        </xdr:from>
        <xdr:to>
          <xdr:col>10</xdr:col>
          <xdr:colOff>390525</xdr:colOff>
          <xdr:row>99</xdr:row>
          <xdr:rowOff>171450</xdr:rowOff>
        </xdr:to>
        <xdr:sp macro="" textlink="">
          <xdr:nvSpPr>
            <xdr:cNvPr id="1123" name="Check Box 99" hidden="1">
              <a:extLst>
                <a:ext uri="{63B3BB69-23CF-44E3-9099-C40C66FF867C}">
                  <a14:compatExt spid="_x0000_s1123"/>
                </a:ext>
                <a:ext uri="{FF2B5EF4-FFF2-40B4-BE49-F238E27FC236}">
                  <a16:creationId xmlns:a16="http://schemas.microsoft.com/office/drawing/2014/main" id="{00000000-0008-0000-0100-00006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142875</xdr:colOff>
          <xdr:row>100</xdr:row>
          <xdr:rowOff>0</xdr:rowOff>
        </xdr:from>
        <xdr:to>
          <xdr:col>10</xdr:col>
          <xdr:colOff>390525</xdr:colOff>
          <xdr:row>100</xdr:row>
          <xdr:rowOff>171450</xdr:rowOff>
        </xdr:to>
        <xdr:sp macro="" textlink="">
          <xdr:nvSpPr>
            <xdr:cNvPr id="1124" name="Check Box 100" hidden="1">
              <a:extLst>
                <a:ext uri="{63B3BB69-23CF-44E3-9099-C40C66FF867C}">
                  <a14:compatExt spid="_x0000_s1124"/>
                </a:ext>
                <a:ext uri="{FF2B5EF4-FFF2-40B4-BE49-F238E27FC236}">
                  <a16:creationId xmlns:a16="http://schemas.microsoft.com/office/drawing/2014/main" id="{00000000-0008-0000-0100-00006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142875</xdr:colOff>
          <xdr:row>101</xdr:row>
          <xdr:rowOff>0</xdr:rowOff>
        </xdr:from>
        <xdr:to>
          <xdr:col>10</xdr:col>
          <xdr:colOff>390525</xdr:colOff>
          <xdr:row>101</xdr:row>
          <xdr:rowOff>171450</xdr:rowOff>
        </xdr:to>
        <xdr:sp macro="" textlink="">
          <xdr:nvSpPr>
            <xdr:cNvPr id="1125" name="Check Box 101" hidden="1">
              <a:extLst>
                <a:ext uri="{63B3BB69-23CF-44E3-9099-C40C66FF867C}">
                  <a14:compatExt spid="_x0000_s1125"/>
                </a:ext>
                <a:ext uri="{FF2B5EF4-FFF2-40B4-BE49-F238E27FC236}">
                  <a16:creationId xmlns:a16="http://schemas.microsoft.com/office/drawing/2014/main" id="{00000000-0008-0000-0100-00006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142875</xdr:colOff>
          <xdr:row>102</xdr:row>
          <xdr:rowOff>0</xdr:rowOff>
        </xdr:from>
        <xdr:to>
          <xdr:col>10</xdr:col>
          <xdr:colOff>390525</xdr:colOff>
          <xdr:row>102</xdr:row>
          <xdr:rowOff>171450</xdr:rowOff>
        </xdr:to>
        <xdr:sp macro="" textlink="">
          <xdr:nvSpPr>
            <xdr:cNvPr id="1126" name="Check Box 102" hidden="1">
              <a:extLst>
                <a:ext uri="{63B3BB69-23CF-44E3-9099-C40C66FF867C}">
                  <a14:compatExt spid="_x0000_s1126"/>
                </a:ext>
                <a:ext uri="{FF2B5EF4-FFF2-40B4-BE49-F238E27FC236}">
                  <a16:creationId xmlns:a16="http://schemas.microsoft.com/office/drawing/2014/main" id="{00000000-0008-0000-0100-00006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142875</xdr:colOff>
          <xdr:row>103</xdr:row>
          <xdr:rowOff>0</xdr:rowOff>
        </xdr:from>
        <xdr:to>
          <xdr:col>10</xdr:col>
          <xdr:colOff>390525</xdr:colOff>
          <xdr:row>103</xdr:row>
          <xdr:rowOff>171450</xdr:rowOff>
        </xdr:to>
        <xdr:sp macro="" textlink="">
          <xdr:nvSpPr>
            <xdr:cNvPr id="1127" name="Check Box 103" hidden="1">
              <a:extLst>
                <a:ext uri="{63B3BB69-23CF-44E3-9099-C40C66FF867C}">
                  <a14:compatExt spid="_x0000_s1127"/>
                </a:ext>
                <a:ext uri="{FF2B5EF4-FFF2-40B4-BE49-F238E27FC236}">
                  <a16:creationId xmlns:a16="http://schemas.microsoft.com/office/drawing/2014/main" id="{00000000-0008-0000-0100-00006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142875</xdr:colOff>
          <xdr:row>104</xdr:row>
          <xdr:rowOff>0</xdr:rowOff>
        </xdr:from>
        <xdr:to>
          <xdr:col>10</xdr:col>
          <xdr:colOff>390525</xdr:colOff>
          <xdr:row>104</xdr:row>
          <xdr:rowOff>171450</xdr:rowOff>
        </xdr:to>
        <xdr:sp macro="" textlink="">
          <xdr:nvSpPr>
            <xdr:cNvPr id="1128" name="Check Box 104" hidden="1">
              <a:extLst>
                <a:ext uri="{63B3BB69-23CF-44E3-9099-C40C66FF867C}">
                  <a14:compatExt spid="_x0000_s1128"/>
                </a:ext>
                <a:ext uri="{FF2B5EF4-FFF2-40B4-BE49-F238E27FC236}">
                  <a16:creationId xmlns:a16="http://schemas.microsoft.com/office/drawing/2014/main" id="{00000000-0008-0000-0100-00006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142875</xdr:colOff>
          <xdr:row>105</xdr:row>
          <xdr:rowOff>0</xdr:rowOff>
        </xdr:from>
        <xdr:to>
          <xdr:col>10</xdr:col>
          <xdr:colOff>390525</xdr:colOff>
          <xdr:row>105</xdr:row>
          <xdr:rowOff>171450</xdr:rowOff>
        </xdr:to>
        <xdr:sp macro="" textlink="">
          <xdr:nvSpPr>
            <xdr:cNvPr id="1129" name="Check Box 105" hidden="1">
              <a:extLst>
                <a:ext uri="{63B3BB69-23CF-44E3-9099-C40C66FF867C}">
                  <a14:compatExt spid="_x0000_s1129"/>
                </a:ext>
                <a:ext uri="{FF2B5EF4-FFF2-40B4-BE49-F238E27FC236}">
                  <a16:creationId xmlns:a16="http://schemas.microsoft.com/office/drawing/2014/main" id="{00000000-0008-0000-0100-00006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142875</xdr:colOff>
          <xdr:row>106</xdr:row>
          <xdr:rowOff>0</xdr:rowOff>
        </xdr:from>
        <xdr:to>
          <xdr:col>10</xdr:col>
          <xdr:colOff>390525</xdr:colOff>
          <xdr:row>106</xdr:row>
          <xdr:rowOff>171450</xdr:rowOff>
        </xdr:to>
        <xdr:sp macro="" textlink="">
          <xdr:nvSpPr>
            <xdr:cNvPr id="1130" name="Check Box 106" hidden="1">
              <a:extLst>
                <a:ext uri="{63B3BB69-23CF-44E3-9099-C40C66FF867C}">
                  <a14:compatExt spid="_x0000_s1130"/>
                </a:ext>
                <a:ext uri="{FF2B5EF4-FFF2-40B4-BE49-F238E27FC236}">
                  <a16:creationId xmlns:a16="http://schemas.microsoft.com/office/drawing/2014/main" id="{00000000-0008-0000-0100-00006A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142875</xdr:colOff>
          <xdr:row>107</xdr:row>
          <xdr:rowOff>0</xdr:rowOff>
        </xdr:from>
        <xdr:to>
          <xdr:col>10</xdr:col>
          <xdr:colOff>390525</xdr:colOff>
          <xdr:row>107</xdr:row>
          <xdr:rowOff>171450</xdr:rowOff>
        </xdr:to>
        <xdr:sp macro="" textlink="">
          <xdr:nvSpPr>
            <xdr:cNvPr id="1131" name="Check Box 107" hidden="1">
              <a:extLst>
                <a:ext uri="{63B3BB69-23CF-44E3-9099-C40C66FF867C}">
                  <a14:compatExt spid="_x0000_s1131"/>
                </a:ext>
                <a:ext uri="{FF2B5EF4-FFF2-40B4-BE49-F238E27FC236}">
                  <a16:creationId xmlns:a16="http://schemas.microsoft.com/office/drawing/2014/main" id="{00000000-0008-0000-0100-00006B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142875</xdr:colOff>
          <xdr:row>108</xdr:row>
          <xdr:rowOff>0</xdr:rowOff>
        </xdr:from>
        <xdr:to>
          <xdr:col>10</xdr:col>
          <xdr:colOff>390525</xdr:colOff>
          <xdr:row>108</xdr:row>
          <xdr:rowOff>171450</xdr:rowOff>
        </xdr:to>
        <xdr:sp macro="" textlink="">
          <xdr:nvSpPr>
            <xdr:cNvPr id="1132" name="Check Box 108" hidden="1">
              <a:extLst>
                <a:ext uri="{63B3BB69-23CF-44E3-9099-C40C66FF867C}">
                  <a14:compatExt spid="_x0000_s1132"/>
                </a:ext>
                <a:ext uri="{FF2B5EF4-FFF2-40B4-BE49-F238E27FC236}">
                  <a16:creationId xmlns:a16="http://schemas.microsoft.com/office/drawing/2014/main" id="{00000000-0008-0000-0100-00006C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142875</xdr:colOff>
          <xdr:row>109</xdr:row>
          <xdr:rowOff>0</xdr:rowOff>
        </xdr:from>
        <xdr:to>
          <xdr:col>10</xdr:col>
          <xdr:colOff>390525</xdr:colOff>
          <xdr:row>109</xdr:row>
          <xdr:rowOff>171450</xdr:rowOff>
        </xdr:to>
        <xdr:sp macro="" textlink="">
          <xdr:nvSpPr>
            <xdr:cNvPr id="1133" name="Check Box 109" hidden="1">
              <a:extLst>
                <a:ext uri="{63B3BB69-23CF-44E3-9099-C40C66FF867C}">
                  <a14:compatExt spid="_x0000_s1133"/>
                </a:ext>
                <a:ext uri="{FF2B5EF4-FFF2-40B4-BE49-F238E27FC236}">
                  <a16:creationId xmlns:a16="http://schemas.microsoft.com/office/drawing/2014/main" id="{00000000-0008-0000-0100-00006D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142875</xdr:colOff>
          <xdr:row>110</xdr:row>
          <xdr:rowOff>0</xdr:rowOff>
        </xdr:from>
        <xdr:to>
          <xdr:col>10</xdr:col>
          <xdr:colOff>390525</xdr:colOff>
          <xdr:row>110</xdr:row>
          <xdr:rowOff>171450</xdr:rowOff>
        </xdr:to>
        <xdr:sp macro="" textlink="">
          <xdr:nvSpPr>
            <xdr:cNvPr id="1134" name="Check Box 110" hidden="1">
              <a:extLst>
                <a:ext uri="{63B3BB69-23CF-44E3-9099-C40C66FF867C}">
                  <a14:compatExt spid="_x0000_s1134"/>
                </a:ext>
                <a:ext uri="{FF2B5EF4-FFF2-40B4-BE49-F238E27FC236}">
                  <a16:creationId xmlns:a16="http://schemas.microsoft.com/office/drawing/2014/main" id="{00000000-0008-0000-0100-00006E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142875</xdr:colOff>
          <xdr:row>111</xdr:row>
          <xdr:rowOff>0</xdr:rowOff>
        </xdr:from>
        <xdr:to>
          <xdr:col>10</xdr:col>
          <xdr:colOff>390525</xdr:colOff>
          <xdr:row>111</xdr:row>
          <xdr:rowOff>171450</xdr:rowOff>
        </xdr:to>
        <xdr:sp macro="" textlink="">
          <xdr:nvSpPr>
            <xdr:cNvPr id="1135" name="Check Box 111" hidden="1">
              <a:extLst>
                <a:ext uri="{63B3BB69-23CF-44E3-9099-C40C66FF867C}">
                  <a14:compatExt spid="_x0000_s1135"/>
                </a:ext>
                <a:ext uri="{FF2B5EF4-FFF2-40B4-BE49-F238E27FC236}">
                  <a16:creationId xmlns:a16="http://schemas.microsoft.com/office/drawing/2014/main" id="{00000000-0008-0000-0100-00006F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142875</xdr:colOff>
          <xdr:row>112</xdr:row>
          <xdr:rowOff>0</xdr:rowOff>
        </xdr:from>
        <xdr:to>
          <xdr:col>10</xdr:col>
          <xdr:colOff>390525</xdr:colOff>
          <xdr:row>112</xdr:row>
          <xdr:rowOff>171450</xdr:rowOff>
        </xdr:to>
        <xdr:sp macro="" textlink="">
          <xdr:nvSpPr>
            <xdr:cNvPr id="1136" name="Check Box 112" hidden="1">
              <a:extLst>
                <a:ext uri="{63B3BB69-23CF-44E3-9099-C40C66FF867C}">
                  <a14:compatExt spid="_x0000_s1136"/>
                </a:ext>
                <a:ext uri="{FF2B5EF4-FFF2-40B4-BE49-F238E27FC236}">
                  <a16:creationId xmlns:a16="http://schemas.microsoft.com/office/drawing/2014/main" id="{00000000-0008-0000-0100-000070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142875</xdr:colOff>
          <xdr:row>113</xdr:row>
          <xdr:rowOff>0</xdr:rowOff>
        </xdr:from>
        <xdr:to>
          <xdr:col>10</xdr:col>
          <xdr:colOff>390525</xdr:colOff>
          <xdr:row>113</xdr:row>
          <xdr:rowOff>171450</xdr:rowOff>
        </xdr:to>
        <xdr:sp macro="" textlink="">
          <xdr:nvSpPr>
            <xdr:cNvPr id="1137" name="Check Box 113" hidden="1">
              <a:extLst>
                <a:ext uri="{63B3BB69-23CF-44E3-9099-C40C66FF867C}">
                  <a14:compatExt spid="_x0000_s1137"/>
                </a:ext>
                <a:ext uri="{FF2B5EF4-FFF2-40B4-BE49-F238E27FC236}">
                  <a16:creationId xmlns:a16="http://schemas.microsoft.com/office/drawing/2014/main" id="{00000000-0008-0000-0100-00007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142875</xdr:colOff>
          <xdr:row>114</xdr:row>
          <xdr:rowOff>0</xdr:rowOff>
        </xdr:from>
        <xdr:to>
          <xdr:col>10</xdr:col>
          <xdr:colOff>390525</xdr:colOff>
          <xdr:row>114</xdr:row>
          <xdr:rowOff>171450</xdr:rowOff>
        </xdr:to>
        <xdr:sp macro="" textlink="">
          <xdr:nvSpPr>
            <xdr:cNvPr id="1138" name="Check Box 114" hidden="1">
              <a:extLst>
                <a:ext uri="{63B3BB69-23CF-44E3-9099-C40C66FF867C}">
                  <a14:compatExt spid="_x0000_s1138"/>
                </a:ext>
                <a:ext uri="{FF2B5EF4-FFF2-40B4-BE49-F238E27FC236}">
                  <a16:creationId xmlns:a16="http://schemas.microsoft.com/office/drawing/2014/main" id="{00000000-0008-0000-0100-00007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142875</xdr:colOff>
          <xdr:row>115</xdr:row>
          <xdr:rowOff>0</xdr:rowOff>
        </xdr:from>
        <xdr:to>
          <xdr:col>10</xdr:col>
          <xdr:colOff>390525</xdr:colOff>
          <xdr:row>115</xdr:row>
          <xdr:rowOff>171450</xdr:rowOff>
        </xdr:to>
        <xdr:sp macro="" textlink="">
          <xdr:nvSpPr>
            <xdr:cNvPr id="1139" name="Check Box 115" hidden="1">
              <a:extLst>
                <a:ext uri="{63B3BB69-23CF-44E3-9099-C40C66FF867C}">
                  <a14:compatExt spid="_x0000_s1139"/>
                </a:ext>
                <a:ext uri="{FF2B5EF4-FFF2-40B4-BE49-F238E27FC236}">
                  <a16:creationId xmlns:a16="http://schemas.microsoft.com/office/drawing/2014/main" id="{00000000-0008-0000-0100-00007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142875</xdr:colOff>
          <xdr:row>116</xdr:row>
          <xdr:rowOff>0</xdr:rowOff>
        </xdr:from>
        <xdr:to>
          <xdr:col>10</xdr:col>
          <xdr:colOff>390525</xdr:colOff>
          <xdr:row>116</xdr:row>
          <xdr:rowOff>171450</xdr:rowOff>
        </xdr:to>
        <xdr:sp macro="" textlink="">
          <xdr:nvSpPr>
            <xdr:cNvPr id="1140" name="Check Box 116" hidden="1">
              <a:extLst>
                <a:ext uri="{63B3BB69-23CF-44E3-9099-C40C66FF867C}">
                  <a14:compatExt spid="_x0000_s1140"/>
                </a:ext>
                <a:ext uri="{FF2B5EF4-FFF2-40B4-BE49-F238E27FC236}">
                  <a16:creationId xmlns:a16="http://schemas.microsoft.com/office/drawing/2014/main" id="{00000000-0008-0000-0100-00007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142875</xdr:colOff>
          <xdr:row>117</xdr:row>
          <xdr:rowOff>0</xdr:rowOff>
        </xdr:from>
        <xdr:to>
          <xdr:col>10</xdr:col>
          <xdr:colOff>390525</xdr:colOff>
          <xdr:row>117</xdr:row>
          <xdr:rowOff>171450</xdr:rowOff>
        </xdr:to>
        <xdr:sp macro="" textlink="">
          <xdr:nvSpPr>
            <xdr:cNvPr id="1141" name="Check Box 117" hidden="1">
              <a:extLst>
                <a:ext uri="{63B3BB69-23CF-44E3-9099-C40C66FF867C}">
                  <a14:compatExt spid="_x0000_s1141"/>
                </a:ext>
                <a:ext uri="{FF2B5EF4-FFF2-40B4-BE49-F238E27FC236}">
                  <a16:creationId xmlns:a16="http://schemas.microsoft.com/office/drawing/2014/main" id="{00000000-0008-0000-0100-00007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142875</xdr:colOff>
          <xdr:row>118</xdr:row>
          <xdr:rowOff>0</xdr:rowOff>
        </xdr:from>
        <xdr:to>
          <xdr:col>10</xdr:col>
          <xdr:colOff>390525</xdr:colOff>
          <xdr:row>118</xdr:row>
          <xdr:rowOff>171450</xdr:rowOff>
        </xdr:to>
        <xdr:sp macro="" textlink="">
          <xdr:nvSpPr>
            <xdr:cNvPr id="1142" name="Check Box 118" hidden="1">
              <a:extLst>
                <a:ext uri="{63B3BB69-23CF-44E3-9099-C40C66FF867C}">
                  <a14:compatExt spid="_x0000_s1142"/>
                </a:ext>
                <a:ext uri="{FF2B5EF4-FFF2-40B4-BE49-F238E27FC236}">
                  <a16:creationId xmlns:a16="http://schemas.microsoft.com/office/drawing/2014/main" id="{00000000-0008-0000-0100-00007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142875</xdr:colOff>
          <xdr:row>119</xdr:row>
          <xdr:rowOff>0</xdr:rowOff>
        </xdr:from>
        <xdr:to>
          <xdr:col>10</xdr:col>
          <xdr:colOff>390525</xdr:colOff>
          <xdr:row>119</xdr:row>
          <xdr:rowOff>171450</xdr:rowOff>
        </xdr:to>
        <xdr:sp macro="" textlink="">
          <xdr:nvSpPr>
            <xdr:cNvPr id="1143" name="Check Box 119" hidden="1">
              <a:extLst>
                <a:ext uri="{63B3BB69-23CF-44E3-9099-C40C66FF867C}">
                  <a14:compatExt spid="_x0000_s1143"/>
                </a:ext>
                <a:ext uri="{FF2B5EF4-FFF2-40B4-BE49-F238E27FC236}">
                  <a16:creationId xmlns:a16="http://schemas.microsoft.com/office/drawing/2014/main" id="{00000000-0008-0000-0100-00007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142875</xdr:colOff>
          <xdr:row>120</xdr:row>
          <xdr:rowOff>0</xdr:rowOff>
        </xdr:from>
        <xdr:to>
          <xdr:col>10</xdr:col>
          <xdr:colOff>390525</xdr:colOff>
          <xdr:row>120</xdr:row>
          <xdr:rowOff>171450</xdr:rowOff>
        </xdr:to>
        <xdr:sp macro="" textlink="">
          <xdr:nvSpPr>
            <xdr:cNvPr id="1144" name="Check Box 120" hidden="1">
              <a:extLst>
                <a:ext uri="{63B3BB69-23CF-44E3-9099-C40C66FF867C}">
                  <a14:compatExt spid="_x0000_s1144"/>
                </a:ext>
                <a:ext uri="{FF2B5EF4-FFF2-40B4-BE49-F238E27FC236}">
                  <a16:creationId xmlns:a16="http://schemas.microsoft.com/office/drawing/2014/main" id="{00000000-0008-0000-0100-00007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142875</xdr:colOff>
          <xdr:row>121</xdr:row>
          <xdr:rowOff>0</xdr:rowOff>
        </xdr:from>
        <xdr:to>
          <xdr:col>10</xdr:col>
          <xdr:colOff>390525</xdr:colOff>
          <xdr:row>121</xdr:row>
          <xdr:rowOff>171450</xdr:rowOff>
        </xdr:to>
        <xdr:sp macro="" textlink="">
          <xdr:nvSpPr>
            <xdr:cNvPr id="1145" name="Check Box 121" hidden="1">
              <a:extLst>
                <a:ext uri="{63B3BB69-23CF-44E3-9099-C40C66FF867C}">
                  <a14:compatExt spid="_x0000_s1145"/>
                </a:ext>
                <a:ext uri="{FF2B5EF4-FFF2-40B4-BE49-F238E27FC236}">
                  <a16:creationId xmlns:a16="http://schemas.microsoft.com/office/drawing/2014/main" id="{00000000-0008-0000-0100-00007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142875</xdr:colOff>
          <xdr:row>122</xdr:row>
          <xdr:rowOff>0</xdr:rowOff>
        </xdr:from>
        <xdr:to>
          <xdr:col>10</xdr:col>
          <xdr:colOff>390525</xdr:colOff>
          <xdr:row>122</xdr:row>
          <xdr:rowOff>171450</xdr:rowOff>
        </xdr:to>
        <xdr:sp macro="" textlink="">
          <xdr:nvSpPr>
            <xdr:cNvPr id="1146" name="Check Box 122" hidden="1">
              <a:extLst>
                <a:ext uri="{63B3BB69-23CF-44E3-9099-C40C66FF867C}">
                  <a14:compatExt spid="_x0000_s1146"/>
                </a:ext>
                <a:ext uri="{FF2B5EF4-FFF2-40B4-BE49-F238E27FC236}">
                  <a16:creationId xmlns:a16="http://schemas.microsoft.com/office/drawing/2014/main" id="{00000000-0008-0000-0100-00007A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142875</xdr:colOff>
          <xdr:row>123</xdr:row>
          <xdr:rowOff>0</xdr:rowOff>
        </xdr:from>
        <xdr:to>
          <xdr:col>10</xdr:col>
          <xdr:colOff>390525</xdr:colOff>
          <xdr:row>123</xdr:row>
          <xdr:rowOff>171450</xdr:rowOff>
        </xdr:to>
        <xdr:sp macro="" textlink="">
          <xdr:nvSpPr>
            <xdr:cNvPr id="1147" name="Check Box 123" hidden="1">
              <a:extLst>
                <a:ext uri="{63B3BB69-23CF-44E3-9099-C40C66FF867C}">
                  <a14:compatExt spid="_x0000_s1147"/>
                </a:ext>
                <a:ext uri="{FF2B5EF4-FFF2-40B4-BE49-F238E27FC236}">
                  <a16:creationId xmlns:a16="http://schemas.microsoft.com/office/drawing/2014/main" id="{00000000-0008-0000-0100-00007B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142875</xdr:colOff>
          <xdr:row>124</xdr:row>
          <xdr:rowOff>0</xdr:rowOff>
        </xdr:from>
        <xdr:to>
          <xdr:col>10</xdr:col>
          <xdr:colOff>390525</xdr:colOff>
          <xdr:row>124</xdr:row>
          <xdr:rowOff>171450</xdr:rowOff>
        </xdr:to>
        <xdr:sp macro="" textlink="">
          <xdr:nvSpPr>
            <xdr:cNvPr id="1148" name="Check Box 124" hidden="1">
              <a:extLst>
                <a:ext uri="{63B3BB69-23CF-44E3-9099-C40C66FF867C}">
                  <a14:compatExt spid="_x0000_s1148"/>
                </a:ext>
                <a:ext uri="{FF2B5EF4-FFF2-40B4-BE49-F238E27FC236}">
                  <a16:creationId xmlns:a16="http://schemas.microsoft.com/office/drawing/2014/main" id="{00000000-0008-0000-0100-00007C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142875</xdr:colOff>
          <xdr:row>125</xdr:row>
          <xdr:rowOff>0</xdr:rowOff>
        </xdr:from>
        <xdr:to>
          <xdr:col>10</xdr:col>
          <xdr:colOff>390525</xdr:colOff>
          <xdr:row>125</xdr:row>
          <xdr:rowOff>171450</xdr:rowOff>
        </xdr:to>
        <xdr:sp macro="" textlink="">
          <xdr:nvSpPr>
            <xdr:cNvPr id="1149" name="Check Box 125" hidden="1">
              <a:extLst>
                <a:ext uri="{63B3BB69-23CF-44E3-9099-C40C66FF867C}">
                  <a14:compatExt spid="_x0000_s1149"/>
                </a:ext>
                <a:ext uri="{FF2B5EF4-FFF2-40B4-BE49-F238E27FC236}">
                  <a16:creationId xmlns:a16="http://schemas.microsoft.com/office/drawing/2014/main" id="{00000000-0008-0000-0100-00007D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142875</xdr:colOff>
          <xdr:row>126</xdr:row>
          <xdr:rowOff>0</xdr:rowOff>
        </xdr:from>
        <xdr:to>
          <xdr:col>10</xdr:col>
          <xdr:colOff>390525</xdr:colOff>
          <xdr:row>126</xdr:row>
          <xdr:rowOff>171450</xdr:rowOff>
        </xdr:to>
        <xdr:sp macro="" textlink="">
          <xdr:nvSpPr>
            <xdr:cNvPr id="1150" name="Check Box 126" hidden="1">
              <a:extLst>
                <a:ext uri="{63B3BB69-23CF-44E3-9099-C40C66FF867C}">
                  <a14:compatExt spid="_x0000_s1150"/>
                </a:ext>
                <a:ext uri="{FF2B5EF4-FFF2-40B4-BE49-F238E27FC236}">
                  <a16:creationId xmlns:a16="http://schemas.microsoft.com/office/drawing/2014/main" id="{00000000-0008-0000-0100-00007E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142875</xdr:colOff>
          <xdr:row>127</xdr:row>
          <xdr:rowOff>0</xdr:rowOff>
        </xdr:from>
        <xdr:to>
          <xdr:col>10</xdr:col>
          <xdr:colOff>390525</xdr:colOff>
          <xdr:row>127</xdr:row>
          <xdr:rowOff>171450</xdr:rowOff>
        </xdr:to>
        <xdr:sp macro="" textlink="">
          <xdr:nvSpPr>
            <xdr:cNvPr id="1151" name="Check Box 127" hidden="1">
              <a:extLst>
                <a:ext uri="{63B3BB69-23CF-44E3-9099-C40C66FF867C}">
                  <a14:compatExt spid="_x0000_s1151"/>
                </a:ext>
                <a:ext uri="{FF2B5EF4-FFF2-40B4-BE49-F238E27FC236}">
                  <a16:creationId xmlns:a16="http://schemas.microsoft.com/office/drawing/2014/main" id="{00000000-0008-0000-0100-00007F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142875</xdr:colOff>
          <xdr:row>128</xdr:row>
          <xdr:rowOff>0</xdr:rowOff>
        </xdr:from>
        <xdr:to>
          <xdr:col>10</xdr:col>
          <xdr:colOff>390525</xdr:colOff>
          <xdr:row>128</xdr:row>
          <xdr:rowOff>171450</xdr:rowOff>
        </xdr:to>
        <xdr:sp macro="" textlink="">
          <xdr:nvSpPr>
            <xdr:cNvPr id="1152" name="Check Box 128" hidden="1">
              <a:extLst>
                <a:ext uri="{63B3BB69-23CF-44E3-9099-C40C66FF867C}">
                  <a14:compatExt spid="_x0000_s1152"/>
                </a:ext>
                <a:ext uri="{FF2B5EF4-FFF2-40B4-BE49-F238E27FC236}">
                  <a16:creationId xmlns:a16="http://schemas.microsoft.com/office/drawing/2014/main" id="{00000000-0008-0000-0100-000080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142875</xdr:colOff>
          <xdr:row>129</xdr:row>
          <xdr:rowOff>0</xdr:rowOff>
        </xdr:from>
        <xdr:to>
          <xdr:col>10</xdr:col>
          <xdr:colOff>390525</xdr:colOff>
          <xdr:row>129</xdr:row>
          <xdr:rowOff>171450</xdr:rowOff>
        </xdr:to>
        <xdr:sp macro="" textlink="">
          <xdr:nvSpPr>
            <xdr:cNvPr id="1153" name="Check Box 129" hidden="1">
              <a:extLst>
                <a:ext uri="{63B3BB69-23CF-44E3-9099-C40C66FF867C}">
                  <a14:compatExt spid="_x0000_s1153"/>
                </a:ext>
                <a:ext uri="{FF2B5EF4-FFF2-40B4-BE49-F238E27FC236}">
                  <a16:creationId xmlns:a16="http://schemas.microsoft.com/office/drawing/2014/main" id="{00000000-0008-0000-0100-00008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142875</xdr:colOff>
          <xdr:row>130</xdr:row>
          <xdr:rowOff>0</xdr:rowOff>
        </xdr:from>
        <xdr:to>
          <xdr:col>10</xdr:col>
          <xdr:colOff>390525</xdr:colOff>
          <xdr:row>130</xdr:row>
          <xdr:rowOff>171450</xdr:rowOff>
        </xdr:to>
        <xdr:sp macro="" textlink="">
          <xdr:nvSpPr>
            <xdr:cNvPr id="1154" name="Check Box 130" hidden="1">
              <a:extLst>
                <a:ext uri="{63B3BB69-23CF-44E3-9099-C40C66FF867C}">
                  <a14:compatExt spid="_x0000_s1154"/>
                </a:ext>
                <a:ext uri="{FF2B5EF4-FFF2-40B4-BE49-F238E27FC236}">
                  <a16:creationId xmlns:a16="http://schemas.microsoft.com/office/drawing/2014/main" id="{00000000-0008-0000-0100-00008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142875</xdr:colOff>
          <xdr:row>131</xdr:row>
          <xdr:rowOff>0</xdr:rowOff>
        </xdr:from>
        <xdr:to>
          <xdr:col>10</xdr:col>
          <xdr:colOff>390525</xdr:colOff>
          <xdr:row>131</xdr:row>
          <xdr:rowOff>171450</xdr:rowOff>
        </xdr:to>
        <xdr:sp macro="" textlink="">
          <xdr:nvSpPr>
            <xdr:cNvPr id="1155" name="Check Box 131" hidden="1">
              <a:extLst>
                <a:ext uri="{63B3BB69-23CF-44E3-9099-C40C66FF867C}">
                  <a14:compatExt spid="_x0000_s1155"/>
                </a:ext>
                <a:ext uri="{FF2B5EF4-FFF2-40B4-BE49-F238E27FC236}">
                  <a16:creationId xmlns:a16="http://schemas.microsoft.com/office/drawing/2014/main" id="{00000000-0008-0000-0100-00008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142875</xdr:colOff>
          <xdr:row>132</xdr:row>
          <xdr:rowOff>0</xdr:rowOff>
        </xdr:from>
        <xdr:to>
          <xdr:col>10</xdr:col>
          <xdr:colOff>390525</xdr:colOff>
          <xdr:row>132</xdr:row>
          <xdr:rowOff>171450</xdr:rowOff>
        </xdr:to>
        <xdr:sp macro="" textlink="">
          <xdr:nvSpPr>
            <xdr:cNvPr id="1156" name="Check Box 132" hidden="1">
              <a:extLst>
                <a:ext uri="{63B3BB69-23CF-44E3-9099-C40C66FF867C}">
                  <a14:compatExt spid="_x0000_s1156"/>
                </a:ext>
                <a:ext uri="{FF2B5EF4-FFF2-40B4-BE49-F238E27FC236}">
                  <a16:creationId xmlns:a16="http://schemas.microsoft.com/office/drawing/2014/main" id="{00000000-0008-0000-0100-00008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142875</xdr:colOff>
          <xdr:row>133</xdr:row>
          <xdr:rowOff>0</xdr:rowOff>
        </xdr:from>
        <xdr:to>
          <xdr:col>10</xdr:col>
          <xdr:colOff>390525</xdr:colOff>
          <xdr:row>133</xdr:row>
          <xdr:rowOff>171450</xdr:rowOff>
        </xdr:to>
        <xdr:sp macro="" textlink="">
          <xdr:nvSpPr>
            <xdr:cNvPr id="1157" name="Check Box 133" hidden="1">
              <a:extLst>
                <a:ext uri="{63B3BB69-23CF-44E3-9099-C40C66FF867C}">
                  <a14:compatExt spid="_x0000_s1157"/>
                </a:ext>
                <a:ext uri="{FF2B5EF4-FFF2-40B4-BE49-F238E27FC236}">
                  <a16:creationId xmlns:a16="http://schemas.microsoft.com/office/drawing/2014/main" id="{00000000-0008-0000-0100-00008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142875</xdr:colOff>
          <xdr:row>134</xdr:row>
          <xdr:rowOff>0</xdr:rowOff>
        </xdr:from>
        <xdr:to>
          <xdr:col>10</xdr:col>
          <xdr:colOff>390525</xdr:colOff>
          <xdr:row>134</xdr:row>
          <xdr:rowOff>171450</xdr:rowOff>
        </xdr:to>
        <xdr:sp macro="" textlink="">
          <xdr:nvSpPr>
            <xdr:cNvPr id="1158" name="Check Box 134" hidden="1">
              <a:extLst>
                <a:ext uri="{63B3BB69-23CF-44E3-9099-C40C66FF867C}">
                  <a14:compatExt spid="_x0000_s1158"/>
                </a:ext>
                <a:ext uri="{FF2B5EF4-FFF2-40B4-BE49-F238E27FC236}">
                  <a16:creationId xmlns:a16="http://schemas.microsoft.com/office/drawing/2014/main" id="{00000000-0008-0000-0100-00008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142875</xdr:colOff>
          <xdr:row>135</xdr:row>
          <xdr:rowOff>0</xdr:rowOff>
        </xdr:from>
        <xdr:to>
          <xdr:col>10</xdr:col>
          <xdr:colOff>390525</xdr:colOff>
          <xdr:row>135</xdr:row>
          <xdr:rowOff>171450</xdr:rowOff>
        </xdr:to>
        <xdr:sp macro="" textlink="">
          <xdr:nvSpPr>
            <xdr:cNvPr id="1159" name="Check Box 135" hidden="1">
              <a:extLst>
                <a:ext uri="{63B3BB69-23CF-44E3-9099-C40C66FF867C}">
                  <a14:compatExt spid="_x0000_s1159"/>
                </a:ext>
                <a:ext uri="{FF2B5EF4-FFF2-40B4-BE49-F238E27FC236}">
                  <a16:creationId xmlns:a16="http://schemas.microsoft.com/office/drawing/2014/main" id="{00000000-0008-0000-0100-00008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142875</xdr:colOff>
          <xdr:row>136</xdr:row>
          <xdr:rowOff>0</xdr:rowOff>
        </xdr:from>
        <xdr:to>
          <xdr:col>10</xdr:col>
          <xdr:colOff>390525</xdr:colOff>
          <xdr:row>136</xdr:row>
          <xdr:rowOff>171450</xdr:rowOff>
        </xdr:to>
        <xdr:sp macro="" textlink="">
          <xdr:nvSpPr>
            <xdr:cNvPr id="1160" name="Check Box 136" hidden="1">
              <a:extLst>
                <a:ext uri="{63B3BB69-23CF-44E3-9099-C40C66FF867C}">
                  <a14:compatExt spid="_x0000_s1160"/>
                </a:ext>
                <a:ext uri="{FF2B5EF4-FFF2-40B4-BE49-F238E27FC236}">
                  <a16:creationId xmlns:a16="http://schemas.microsoft.com/office/drawing/2014/main" id="{00000000-0008-0000-0100-00008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142875</xdr:colOff>
          <xdr:row>137</xdr:row>
          <xdr:rowOff>0</xdr:rowOff>
        </xdr:from>
        <xdr:to>
          <xdr:col>10</xdr:col>
          <xdr:colOff>390525</xdr:colOff>
          <xdr:row>137</xdr:row>
          <xdr:rowOff>171450</xdr:rowOff>
        </xdr:to>
        <xdr:sp macro="" textlink="">
          <xdr:nvSpPr>
            <xdr:cNvPr id="1161" name="Check Box 137" hidden="1">
              <a:extLst>
                <a:ext uri="{63B3BB69-23CF-44E3-9099-C40C66FF867C}">
                  <a14:compatExt spid="_x0000_s1161"/>
                </a:ext>
                <a:ext uri="{FF2B5EF4-FFF2-40B4-BE49-F238E27FC236}">
                  <a16:creationId xmlns:a16="http://schemas.microsoft.com/office/drawing/2014/main" id="{00000000-0008-0000-0100-00008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142875</xdr:colOff>
          <xdr:row>138</xdr:row>
          <xdr:rowOff>0</xdr:rowOff>
        </xdr:from>
        <xdr:to>
          <xdr:col>10</xdr:col>
          <xdr:colOff>390525</xdr:colOff>
          <xdr:row>138</xdr:row>
          <xdr:rowOff>171450</xdr:rowOff>
        </xdr:to>
        <xdr:sp macro="" textlink="">
          <xdr:nvSpPr>
            <xdr:cNvPr id="1162" name="Check Box 138" hidden="1">
              <a:extLst>
                <a:ext uri="{63B3BB69-23CF-44E3-9099-C40C66FF867C}">
                  <a14:compatExt spid="_x0000_s1162"/>
                </a:ext>
                <a:ext uri="{FF2B5EF4-FFF2-40B4-BE49-F238E27FC236}">
                  <a16:creationId xmlns:a16="http://schemas.microsoft.com/office/drawing/2014/main" id="{00000000-0008-0000-0100-00008A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142875</xdr:colOff>
          <xdr:row>139</xdr:row>
          <xdr:rowOff>0</xdr:rowOff>
        </xdr:from>
        <xdr:to>
          <xdr:col>10</xdr:col>
          <xdr:colOff>390525</xdr:colOff>
          <xdr:row>139</xdr:row>
          <xdr:rowOff>171450</xdr:rowOff>
        </xdr:to>
        <xdr:sp macro="" textlink="">
          <xdr:nvSpPr>
            <xdr:cNvPr id="1163" name="Check Box 139" hidden="1">
              <a:extLst>
                <a:ext uri="{63B3BB69-23CF-44E3-9099-C40C66FF867C}">
                  <a14:compatExt spid="_x0000_s1163"/>
                </a:ext>
                <a:ext uri="{FF2B5EF4-FFF2-40B4-BE49-F238E27FC236}">
                  <a16:creationId xmlns:a16="http://schemas.microsoft.com/office/drawing/2014/main" id="{00000000-0008-0000-0100-00008B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142875</xdr:colOff>
          <xdr:row>140</xdr:row>
          <xdr:rowOff>0</xdr:rowOff>
        </xdr:from>
        <xdr:to>
          <xdr:col>10</xdr:col>
          <xdr:colOff>390525</xdr:colOff>
          <xdr:row>140</xdr:row>
          <xdr:rowOff>171450</xdr:rowOff>
        </xdr:to>
        <xdr:sp macro="" textlink="">
          <xdr:nvSpPr>
            <xdr:cNvPr id="1164" name="Check Box 140" hidden="1">
              <a:extLst>
                <a:ext uri="{63B3BB69-23CF-44E3-9099-C40C66FF867C}">
                  <a14:compatExt spid="_x0000_s1164"/>
                </a:ext>
                <a:ext uri="{FF2B5EF4-FFF2-40B4-BE49-F238E27FC236}">
                  <a16:creationId xmlns:a16="http://schemas.microsoft.com/office/drawing/2014/main" id="{00000000-0008-0000-0100-00008C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142875</xdr:colOff>
          <xdr:row>141</xdr:row>
          <xdr:rowOff>0</xdr:rowOff>
        </xdr:from>
        <xdr:to>
          <xdr:col>10</xdr:col>
          <xdr:colOff>390525</xdr:colOff>
          <xdr:row>141</xdr:row>
          <xdr:rowOff>171450</xdr:rowOff>
        </xdr:to>
        <xdr:sp macro="" textlink="">
          <xdr:nvSpPr>
            <xdr:cNvPr id="1165" name="Check Box 141" hidden="1">
              <a:extLst>
                <a:ext uri="{63B3BB69-23CF-44E3-9099-C40C66FF867C}">
                  <a14:compatExt spid="_x0000_s1165"/>
                </a:ext>
                <a:ext uri="{FF2B5EF4-FFF2-40B4-BE49-F238E27FC236}">
                  <a16:creationId xmlns:a16="http://schemas.microsoft.com/office/drawing/2014/main" id="{00000000-0008-0000-0100-00008D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142875</xdr:colOff>
          <xdr:row>142</xdr:row>
          <xdr:rowOff>0</xdr:rowOff>
        </xdr:from>
        <xdr:to>
          <xdr:col>10</xdr:col>
          <xdr:colOff>390525</xdr:colOff>
          <xdr:row>142</xdr:row>
          <xdr:rowOff>171450</xdr:rowOff>
        </xdr:to>
        <xdr:sp macro="" textlink="">
          <xdr:nvSpPr>
            <xdr:cNvPr id="1166" name="Check Box 142" hidden="1">
              <a:extLst>
                <a:ext uri="{63B3BB69-23CF-44E3-9099-C40C66FF867C}">
                  <a14:compatExt spid="_x0000_s1166"/>
                </a:ext>
                <a:ext uri="{FF2B5EF4-FFF2-40B4-BE49-F238E27FC236}">
                  <a16:creationId xmlns:a16="http://schemas.microsoft.com/office/drawing/2014/main" id="{00000000-0008-0000-0100-00008E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142875</xdr:colOff>
          <xdr:row>143</xdr:row>
          <xdr:rowOff>0</xdr:rowOff>
        </xdr:from>
        <xdr:to>
          <xdr:col>10</xdr:col>
          <xdr:colOff>390525</xdr:colOff>
          <xdr:row>143</xdr:row>
          <xdr:rowOff>171450</xdr:rowOff>
        </xdr:to>
        <xdr:sp macro="" textlink="">
          <xdr:nvSpPr>
            <xdr:cNvPr id="1167" name="Check Box 143" hidden="1">
              <a:extLst>
                <a:ext uri="{63B3BB69-23CF-44E3-9099-C40C66FF867C}">
                  <a14:compatExt spid="_x0000_s1167"/>
                </a:ext>
                <a:ext uri="{FF2B5EF4-FFF2-40B4-BE49-F238E27FC236}">
                  <a16:creationId xmlns:a16="http://schemas.microsoft.com/office/drawing/2014/main" id="{00000000-0008-0000-0100-00008F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142875</xdr:colOff>
          <xdr:row>144</xdr:row>
          <xdr:rowOff>0</xdr:rowOff>
        </xdr:from>
        <xdr:to>
          <xdr:col>10</xdr:col>
          <xdr:colOff>390525</xdr:colOff>
          <xdr:row>144</xdr:row>
          <xdr:rowOff>171450</xdr:rowOff>
        </xdr:to>
        <xdr:sp macro="" textlink="">
          <xdr:nvSpPr>
            <xdr:cNvPr id="1168" name="Check Box 144" hidden="1">
              <a:extLst>
                <a:ext uri="{63B3BB69-23CF-44E3-9099-C40C66FF867C}">
                  <a14:compatExt spid="_x0000_s1168"/>
                </a:ext>
                <a:ext uri="{FF2B5EF4-FFF2-40B4-BE49-F238E27FC236}">
                  <a16:creationId xmlns:a16="http://schemas.microsoft.com/office/drawing/2014/main" id="{00000000-0008-0000-0100-000090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142875</xdr:colOff>
          <xdr:row>145</xdr:row>
          <xdr:rowOff>0</xdr:rowOff>
        </xdr:from>
        <xdr:to>
          <xdr:col>10</xdr:col>
          <xdr:colOff>390525</xdr:colOff>
          <xdr:row>145</xdr:row>
          <xdr:rowOff>171450</xdr:rowOff>
        </xdr:to>
        <xdr:sp macro="" textlink="">
          <xdr:nvSpPr>
            <xdr:cNvPr id="1169" name="Check Box 145" hidden="1">
              <a:extLst>
                <a:ext uri="{63B3BB69-23CF-44E3-9099-C40C66FF867C}">
                  <a14:compatExt spid="_x0000_s1169"/>
                </a:ext>
                <a:ext uri="{FF2B5EF4-FFF2-40B4-BE49-F238E27FC236}">
                  <a16:creationId xmlns:a16="http://schemas.microsoft.com/office/drawing/2014/main" id="{00000000-0008-0000-0100-00009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142875</xdr:colOff>
          <xdr:row>146</xdr:row>
          <xdr:rowOff>0</xdr:rowOff>
        </xdr:from>
        <xdr:to>
          <xdr:col>10</xdr:col>
          <xdr:colOff>390525</xdr:colOff>
          <xdr:row>146</xdr:row>
          <xdr:rowOff>171450</xdr:rowOff>
        </xdr:to>
        <xdr:sp macro="" textlink="">
          <xdr:nvSpPr>
            <xdr:cNvPr id="1170" name="Check Box 146" hidden="1">
              <a:extLst>
                <a:ext uri="{63B3BB69-23CF-44E3-9099-C40C66FF867C}">
                  <a14:compatExt spid="_x0000_s1170"/>
                </a:ext>
                <a:ext uri="{FF2B5EF4-FFF2-40B4-BE49-F238E27FC236}">
                  <a16:creationId xmlns:a16="http://schemas.microsoft.com/office/drawing/2014/main" id="{00000000-0008-0000-0100-00009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142875</xdr:colOff>
          <xdr:row>147</xdr:row>
          <xdr:rowOff>0</xdr:rowOff>
        </xdr:from>
        <xdr:to>
          <xdr:col>10</xdr:col>
          <xdr:colOff>390525</xdr:colOff>
          <xdr:row>147</xdr:row>
          <xdr:rowOff>171450</xdr:rowOff>
        </xdr:to>
        <xdr:sp macro="" textlink="">
          <xdr:nvSpPr>
            <xdr:cNvPr id="1171" name="Check Box 147" hidden="1">
              <a:extLst>
                <a:ext uri="{63B3BB69-23CF-44E3-9099-C40C66FF867C}">
                  <a14:compatExt spid="_x0000_s1171"/>
                </a:ext>
                <a:ext uri="{FF2B5EF4-FFF2-40B4-BE49-F238E27FC236}">
                  <a16:creationId xmlns:a16="http://schemas.microsoft.com/office/drawing/2014/main" id="{00000000-0008-0000-0100-00009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142875</xdr:colOff>
          <xdr:row>148</xdr:row>
          <xdr:rowOff>0</xdr:rowOff>
        </xdr:from>
        <xdr:to>
          <xdr:col>10</xdr:col>
          <xdr:colOff>390525</xdr:colOff>
          <xdr:row>148</xdr:row>
          <xdr:rowOff>171450</xdr:rowOff>
        </xdr:to>
        <xdr:sp macro="" textlink="">
          <xdr:nvSpPr>
            <xdr:cNvPr id="1172" name="Check Box 148" hidden="1">
              <a:extLst>
                <a:ext uri="{63B3BB69-23CF-44E3-9099-C40C66FF867C}">
                  <a14:compatExt spid="_x0000_s1172"/>
                </a:ext>
                <a:ext uri="{FF2B5EF4-FFF2-40B4-BE49-F238E27FC236}">
                  <a16:creationId xmlns:a16="http://schemas.microsoft.com/office/drawing/2014/main" id="{00000000-0008-0000-0100-00009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142875</xdr:colOff>
          <xdr:row>149</xdr:row>
          <xdr:rowOff>0</xdr:rowOff>
        </xdr:from>
        <xdr:to>
          <xdr:col>10</xdr:col>
          <xdr:colOff>390525</xdr:colOff>
          <xdr:row>149</xdr:row>
          <xdr:rowOff>171450</xdr:rowOff>
        </xdr:to>
        <xdr:sp macro="" textlink="">
          <xdr:nvSpPr>
            <xdr:cNvPr id="1173" name="Check Box 149" hidden="1">
              <a:extLst>
                <a:ext uri="{63B3BB69-23CF-44E3-9099-C40C66FF867C}">
                  <a14:compatExt spid="_x0000_s1173"/>
                </a:ext>
                <a:ext uri="{FF2B5EF4-FFF2-40B4-BE49-F238E27FC236}">
                  <a16:creationId xmlns:a16="http://schemas.microsoft.com/office/drawing/2014/main" id="{00000000-0008-0000-0100-00009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142875</xdr:colOff>
          <xdr:row>150</xdr:row>
          <xdr:rowOff>0</xdr:rowOff>
        </xdr:from>
        <xdr:to>
          <xdr:col>10</xdr:col>
          <xdr:colOff>390525</xdr:colOff>
          <xdr:row>150</xdr:row>
          <xdr:rowOff>171450</xdr:rowOff>
        </xdr:to>
        <xdr:sp macro="" textlink="">
          <xdr:nvSpPr>
            <xdr:cNvPr id="1174" name="Check Box 150" hidden="1">
              <a:extLst>
                <a:ext uri="{63B3BB69-23CF-44E3-9099-C40C66FF867C}">
                  <a14:compatExt spid="_x0000_s1174"/>
                </a:ext>
                <a:ext uri="{FF2B5EF4-FFF2-40B4-BE49-F238E27FC236}">
                  <a16:creationId xmlns:a16="http://schemas.microsoft.com/office/drawing/2014/main" id="{00000000-0008-0000-0100-00009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142875</xdr:colOff>
          <xdr:row>151</xdr:row>
          <xdr:rowOff>0</xdr:rowOff>
        </xdr:from>
        <xdr:to>
          <xdr:col>10</xdr:col>
          <xdr:colOff>390525</xdr:colOff>
          <xdr:row>151</xdr:row>
          <xdr:rowOff>171450</xdr:rowOff>
        </xdr:to>
        <xdr:sp macro="" textlink="">
          <xdr:nvSpPr>
            <xdr:cNvPr id="1175" name="Check Box 151" hidden="1">
              <a:extLst>
                <a:ext uri="{63B3BB69-23CF-44E3-9099-C40C66FF867C}">
                  <a14:compatExt spid="_x0000_s1175"/>
                </a:ext>
                <a:ext uri="{FF2B5EF4-FFF2-40B4-BE49-F238E27FC236}">
                  <a16:creationId xmlns:a16="http://schemas.microsoft.com/office/drawing/2014/main" id="{00000000-0008-0000-0100-00009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142875</xdr:colOff>
          <xdr:row>152</xdr:row>
          <xdr:rowOff>0</xdr:rowOff>
        </xdr:from>
        <xdr:to>
          <xdr:col>10</xdr:col>
          <xdr:colOff>390525</xdr:colOff>
          <xdr:row>152</xdr:row>
          <xdr:rowOff>171450</xdr:rowOff>
        </xdr:to>
        <xdr:sp macro="" textlink="">
          <xdr:nvSpPr>
            <xdr:cNvPr id="1176" name="Check Box 152" hidden="1">
              <a:extLst>
                <a:ext uri="{63B3BB69-23CF-44E3-9099-C40C66FF867C}">
                  <a14:compatExt spid="_x0000_s1176"/>
                </a:ext>
                <a:ext uri="{FF2B5EF4-FFF2-40B4-BE49-F238E27FC236}">
                  <a16:creationId xmlns:a16="http://schemas.microsoft.com/office/drawing/2014/main" id="{00000000-0008-0000-0100-00009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142875</xdr:colOff>
          <xdr:row>153</xdr:row>
          <xdr:rowOff>0</xdr:rowOff>
        </xdr:from>
        <xdr:to>
          <xdr:col>10</xdr:col>
          <xdr:colOff>390525</xdr:colOff>
          <xdr:row>153</xdr:row>
          <xdr:rowOff>171450</xdr:rowOff>
        </xdr:to>
        <xdr:sp macro="" textlink="">
          <xdr:nvSpPr>
            <xdr:cNvPr id="1177" name="Check Box 153" hidden="1">
              <a:extLst>
                <a:ext uri="{63B3BB69-23CF-44E3-9099-C40C66FF867C}">
                  <a14:compatExt spid="_x0000_s1177"/>
                </a:ext>
                <a:ext uri="{FF2B5EF4-FFF2-40B4-BE49-F238E27FC236}">
                  <a16:creationId xmlns:a16="http://schemas.microsoft.com/office/drawing/2014/main" id="{00000000-0008-0000-0100-00009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142875</xdr:colOff>
          <xdr:row>154</xdr:row>
          <xdr:rowOff>0</xdr:rowOff>
        </xdr:from>
        <xdr:to>
          <xdr:col>10</xdr:col>
          <xdr:colOff>390525</xdr:colOff>
          <xdr:row>154</xdr:row>
          <xdr:rowOff>171450</xdr:rowOff>
        </xdr:to>
        <xdr:sp macro="" textlink="">
          <xdr:nvSpPr>
            <xdr:cNvPr id="1178" name="Check Box 154" hidden="1">
              <a:extLst>
                <a:ext uri="{63B3BB69-23CF-44E3-9099-C40C66FF867C}">
                  <a14:compatExt spid="_x0000_s1178"/>
                </a:ext>
                <a:ext uri="{FF2B5EF4-FFF2-40B4-BE49-F238E27FC236}">
                  <a16:creationId xmlns:a16="http://schemas.microsoft.com/office/drawing/2014/main" id="{00000000-0008-0000-0100-00009A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142875</xdr:colOff>
          <xdr:row>155</xdr:row>
          <xdr:rowOff>0</xdr:rowOff>
        </xdr:from>
        <xdr:to>
          <xdr:col>10</xdr:col>
          <xdr:colOff>390525</xdr:colOff>
          <xdr:row>155</xdr:row>
          <xdr:rowOff>171450</xdr:rowOff>
        </xdr:to>
        <xdr:sp macro="" textlink="">
          <xdr:nvSpPr>
            <xdr:cNvPr id="1179" name="Check Box 155" hidden="1">
              <a:extLst>
                <a:ext uri="{63B3BB69-23CF-44E3-9099-C40C66FF867C}">
                  <a14:compatExt spid="_x0000_s1179"/>
                </a:ext>
                <a:ext uri="{FF2B5EF4-FFF2-40B4-BE49-F238E27FC236}">
                  <a16:creationId xmlns:a16="http://schemas.microsoft.com/office/drawing/2014/main" id="{00000000-0008-0000-0100-00009B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142875</xdr:colOff>
          <xdr:row>156</xdr:row>
          <xdr:rowOff>0</xdr:rowOff>
        </xdr:from>
        <xdr:to>
          <xdr:col>10</xdr:col>
          <xdr:colOff>390525</xdr:colOff>
          <xdr:row>156</xdr:row>
          <xdr:rowOff>171450</xdr:rowOff>
        </xdr:to>
        <xdr:sp macro="" textlink="">
          <xdr:nvSpPr>
            <xdr:cNvPr id="1180" name="Check Box 156" hidden="1">
              <a:extLst>
                <a:ext uri="{63B3BB69-23CF-44E3-9099-C40C66FF867C}">
                  <a14:compatExt spid="_x0000_s1180"/>
                </a:ext>
                <a:ext uri="{FF2B5EF4-FFF2-40B4-BE49-F238E27FC236}">
                  <a16:creationId xmlns:a16="http://schemas.microsoft.com/office/drawing/2014/main" id="{00000000-0008-0000-0100-00009C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142875</xdr:colOff>
          <xdr:row>157</xdr:row>
          <xdr:rowOff>0</xdr:rowOff>
        </xdr:from>
        <xdr:to>
          <xdr:col>10</xdr:col>
          <xdr:colOff>390525</xdr:colOff>
          <xdr:row>157</xdr:row>
          <xdr:rowOff>171450</xdr:rowOff>
        </xdr:to>
        <xdr:sp macro="" textlink="">
          <xdr:nvSpPr>
            <xdr:cNvPr id="1181" name="Check Box 157" hidden="1">
              <a:extLst>
                <a:ext uri="{63B3BB69-23CF-44E3-9099-C40C66FF867C}">
                  <a14:compatExt spid="_x0000_s1181"/>
                </a:ext>
                <a:ext uri="{FF2B5EF4-FFF2-40B4-BE49-F238E27FC236}">
                  <a16:creationId xmlns:a16="http://schemas.microsoft.com/office/drawing/2014/main" id="{00000000-0008-0000-0100-00009D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142875</xdr:colOff>
          <xdr:row>158</xdr:row>
          <xdr:rowOff>0</xdr:rowOff>
        </xdr:from>
        <xdr:to>
          <xdr:col>10</xdr:col>
          <xdr:colOff>390525</xdr:colOff>
          <xdr:row>158</xdr:row>
          <xdr:rowOff>171450</xdr:rowOff>
        </xdr:to>
        <xdr:sp macro="" textlink="">
          <xdr:nvSpPr>
            <xdr:cNvPr id="1182" name="Check Box 158" hidden="1">
              <a:extLst>
                <a:ext uri="{63B3BB69-23CF-44E3-9099-C40C66FF867C}">
                  <a14:compatExt spid="_x0000_s1182"/>
                </a:ext>
                <a:ext uri="{FF2B5EF4-FFF2-40B4-BE49-F238E27FC236}">
                  <a16:creationId xmlns:a16="http://schemas.microsoft.com/office/drawing/2014/main" id="{00000000-0008-0000-0100-00009E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142875</xdr:colOff>
          <xdr:row>159</xdr:row>
          <xdr:rowOff>0</xdr:rowOff>
        </xdr:from>
        <xdr:to>
          <xdr:col>10</xdr:col>
          <xdr:colOff>390525</xdr:colOff>
          <xdr:row>159</xdr:row>
          <xdr:rowOff>171450</xdr:rowOff>
        </xdr:to>
        <xdr:sp macro="" textlink="">
          <xdr:nvSpPr>
            <xdr:cNvPr id="1183" name="Check Box 159" hidden="1">
              <a:extLst>
                <a:ext uri="{63B3BB69-23CF-44E3-9099-C40C66FF867C}">
                  <a14:compatExt spid="_x0000_s1183"/>
                </a:ext>
                <a:ext uri="{FF2B5EF4-FFF2-40B4-BE49-F238E27FC236}">
                  <a16:creationId xmlns:a16="http://schemas.microsoft.com/office/drawing/2014/main" id="{00000000-0008-0000-0100-00009F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142875</xdr:colOff>
          <xdr:row>160</xdr:row>
          <xdr:rowOff>0</xdr:rowOff>
        </xdr:from>
        <xdr:to>
          <xdr:col>10</xdr:col>
          <xdr:colOff>390525</xdr:colOff>
          <xdr:row>160</xdr:row>
          <xdr:rowOff>171450</xdr:rowOff>
        </xdr:to>
        <xdr:sp macro="" textlink="">
          <xdr:nvSpPr>
            <xdr:cNvPr id="1184" name="Check Box 160" hidden="1">
              <a:extLst>
                <a:ext uri="{63B3BB69-23CF-44E3-9099-C40C66FF867C}">
                  <a14:compatExt spid="_x0000_s1184"/>
                </a:ext>
                <a:ext uri="{FF2B5EF4-FFF2-40B4-BE49-F238E27FC236}">
                  <a16:creationId xmlns:a16="http://schemas.microsoft.com/office/drawing/2014/main" id="{00000000-0008-0000-0100-0000A0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142875</xdr:colOff>
          <xdr:row>161</xdr:row>
          <xdr:rowOff>0</xdr:rowOff>
        </xdr:from>
        <xdr:to>
          <xdr:col>10</xdr:col>
          <xdr:colOff>390525</xdr:colOff>
          <xdr:row>161</xdr:row>
          <xdr:rowOff>171450</xdr:rowOff>
        </xdr:to>
        <xdr:sp macro="" textlink="">
          <xdr:nvSpPr>
            <xdr:cNvPr id="1185" name="Check Box 161" hidden="1">
              <a:extLst>
                <a:ext uri="{63B3BB69-23CF-44E3-9099-C40C66FF867C}">
                  <a14:compatExt spid="_x0000_s1185"/>
                </a:ext>
                <a:ext uri="{FF2B5EF4-FFF2-40B4-BE49-F238E27FC236}">
                  <a16:creationId xmlns:a16="http://schemas.microsoft.com/office/drawing/2014/main" id="{00000000-0008-0000-0100-0000A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142875</xdr:colOff>
          <xdr:row>162</xdr:row>
          <xdr:rowOff>0</xdr:rowOff>
        </xdr:from>
        <xdr:to>
          <xdr:col>10</xdr:col>
          <xdr:colOff>390525</xdr:colOff>
          <xdr:row>162</xdr:row>
          <xdr:rowOff>171450</xdr:rowOff>
        </xdr:to>
        <xdr:sp macro="" textlink="">
          <xdr:nvSpPr>
            <xdr:cNvPr id="1186" name="Check Box 162" hidden="1">
              <a:extLst>
                <a:ext uri="{63B3BB69-23CF-44E3-9099-C40C66FF867C}">
                  <a14:compatExt spid="_x0000_s1186"/>
                </a:ext>
                <a:ext uri="{FF2B5EF4-FFF2-40B4-BE49-F238E27FC236}">
                  <a16:creationId xmlns:a16="http://schemas.microsoft.com/office/drawing/2014/main" id="{00000000-0008-0000-0100-0000A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142875</xdr:colOff>
          <xdr:row>163</xdr:row>
          <xdr:rowOff>0</xdr:rowOff>
        </xdr:from>
        <xdr:to>
          <xdr:col>10</xdr:col>
          <xdr:colOff>390525</xdr:colOff>
          <xdr:row>163</xdr:row>
          <xdr:rowOff>171450</xdr:rowOff>
        </xdr:to>
        <xdr:sp macro="" textlink="">
          <xdr:nvSpPr>
            <xdr:cNvPr id="1187" name="Check Box 163" hidden="1">
              <a:extLst>
                <a:ext uri="{63B3BB69-23CF-44E3-9099-C40C66FF867C}">
                  <a14:compatExt spid="_x0000_s1187"/>
                </a:ext>
                <a:ext uri="{FF2B5EF4-FFF2-40B4-BE49-F238E27FC236}">
                  <a16:creationId xmlns:a16="http://schemas.microsoft.com/office/drawing/2014/main" id="{00000000-0008-0000-0100-0000A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142875</xdr:colOff>
          <xdr:row>164</xdr:row>
          <xdr:rowOff>0</xdr:rowOff>
        </xdr:from>
        <xdr:to>
          <xdr:col>10</xdr:col>
          <xdr:colOff>390525</xdr:colOff>
          <xdr:row>164</xdr:row>
          <xdr:rowOff>171450</xdr:rowOff>
        </xdr:to>
        <xdr:sp macro="" textlink="">
          <xdr:nvSpPr>
            <xdr:cNvPr id="1188" name="Check Box 164" hidden="1">
              <a:extLst>
                <a:ext uri="{63B3BB69-23CF-44E3-9099-C40C66FF867C}">
                  <a14:compatExt spid="_x0000_s1188"/>
                </a:ext>
                <a:ext uri="{FF2B5EF4-FFF2-40B4-BE49-F238E27FC236}">
                  <a16:creationId xmlns:a16="http://schemas.microsoft.com/office/drawing/2014/main" id="{00000000-0008-0000-0100-0000A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142875</xdr:colOff>
          <xdr:row>165</xdr:row>
          <xdr:rowOff>0</xdr:rowOff>
        </xdr:from>
        <xdr:to>
          <xdr:col>10</xdr:col>
          <xdr:colOff>390525</xdr:colOff>
          <xdr:row>165</xdr:row>
          <xdr:rowOff>171450</xdr:rowOff>
        </xdr:to>
        <xdr:sp macro="" textlink="">
          <xdr:nvSpPr>
            <xdr:cNvPr id="1189" name="Check Box 165" hidden="1">
              <a:extLst>
                <a:ext uri="{63B3BB69-23CF-44E3-9099-C40C66FF867C}">
                  <a14:compatExt spid="_x0000_s1189"/>
                </a:ext>
                <a:ext uri="{FF2B5EF4-FFF2-40B4-BE49-F238E27FC236}">
                  <a16:creationId xmlns:a16="http://schemas.microsoft.com/office/drawing/2014/main" id="{00000000-0008-0000-0100-0000A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142875</xdr:colOff>
          <xdr:row>166</xdr:row>
          <xdr:rowOff>0</xdr:rowOff>
        </xdr:from>
        <xdr:to>
          <xdr:col>10</xdr:col>
          <xdr:colOff>390525</xdr:colOff>
          <xdr:row>166</xdr:row>
          <xdr:rowOff>171450</xdr:rowOff>
        </xdr:to>
        <xdr:sp macro="" textlink="">
          <xdr:nvSpPr>
            <xdr:cNvPr id="1190" name="Check Box 166" hidden="1">
              <a:extLst>
                <a:ext uri="{63B3BB69-23CF-44E3-9099-C40C66FF867C}">
                  <a14:compatExt spid="_x0000_s1190"/>
                </a:ext>
                <a:ext uri="{FF2B5EF4-FFF2-40B4-BE49-F238E27FC236}">
                  <a16:creationId xmlns:a16="http://schemas.microsoft.com/office/drawing/2014/main" id="{00000000-0008-0000-0100-0000A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142875</xdr:colOff>
          <xdr:row>167</xdr:row>
          <xdr:rowOff>0</xdr:rowOff>
        </xdr:from>
        <xdr:to>
          <xdr:col>10</xdr:col>
          <xdr:colOff>390525</xdr:colOff>
          <xdr:row>167</xdr:row>
          <xdr:rowOff>171450</xdr:rowOff>
        </xdr:to>
        <xdr:sp macro="" textlink="">
          <xdr:nvSpPr>
            <xdr:cNvPr id="1191" name="Check Box 167" hidden="1">
              <a:extLst>
                <a:ext uri="{63B3BB69-23CF-44E3-9099-C40C66FF867C}">
                  <a14:compatExt spid="_x0000_s1191"/>
                </a:ext>
                <a:ext uri="{FF2B5EF4-FFF2-40B4-BE49-F238E27FC236}">
                  <a16:creationId xmlns:a16="http://schemas.microsoft.com/office/drawing/2014/main" id="{00000000-0008-0000-0100-0000A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142875</xdr:colOff>
          <xdr:row>168</xdr:row>
          <xdr:rowOff>0</xdr:rowOff>
        </xdr:from>
        <xdr:to>
          <xdr:col>10</xdr:col>
          <xdr:colOff>390525</xdr:colOff>
          <xdr:row>168</xdr:row>
          <xdr:rowOff>171450</xdr:rowOff>
        </xdr:to>
        <xdr:sp macro="" textlink="">
          <xdr:nvSpPr>
            <xdr:cNvPr id="1192" name="Check Box 168" hidden="1">
              <a:extLst>
                <a:ext uri="{63B3BB69-23CF-44E3-9099-C40C66FF867C}">
                  <a14:compatExt spid="_x0000_s1192"/>
                </a:ext>
                <a:ext uri="{FF2B5EF4-FFF2-40B4-BE49-F238E27FC236}">
                  <a16:creationId xmlns:a16="http://schemas.microsoft.com/office/drawing/2014/main" id="{00000000-0008-0000-0100-0000A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142875</xdr:colOff>
          <xdr:row>169</xdr:row>
          <xdr:rowOff>0</xdr:rowOff>
        </xdr:from>
        <xdr:to>
          <xdr:col>10</xdr:col>
          <xdr:colOff>390525</xdr:colOff>
          <xdr:row>169</xdr:row>
          <xdr:rowOff>171450</xdr:rowOff>
        </xdr:to>
        <xdr:sp macro="" textlink="">
          <xdr:nvSpPr>
            <xdr:cNvPr id="1193" name="Check Box 169" hidden="1">
              <a:extLst>
                <a:ext uri="{63B3BB69-23CF-44E3-9099-C40C66FF867C}">
                  <a14:compatExt spid="_x0000_s1193"/>
                </a:ext>
                <a:ext uri="{FF2B5EF4-FFF2-40B4-BE49-F238E27FC236}">
                  <a16:creationId xmlns:a16="http://schemas.microsoft.com/office/drawing/2014/main" id="{00000000-0008-0000-0100-0000A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142875</xdr:colOff>
          <xdr:row>170</xdr:row>
          <xdr:rowOff>0</xdr:rowOff>
        </xdr:from>
        <xdr:to>
          <xdr:col>10</xdr:col>
          <xdr:colOff>390525</xdr:colOff>
          <xdr:row>170</xdr:row>
          <xdr:rowOff>171450</xdr:rowOff>
        </xdr:to>
        <xdr:sp macro="" textlink="">
          <xdr:nvSpPr>
            <xdr:cNvPr id="1194" name="Check Box 170" hidden="1">
              <a:extLst>
                <a:ext uri="{63B3BB69-23CF-44E3-9099-C40C66FF867C}">
                  <a14:compatExt spid="_x0000_s1194"/>
                </a:ext>
                <a:ext uri="{FF2B5EF4-FFF2-40B4-BE49-F238E27FC236}">
                  <a16:creationId xmlns:a16="http://schemas.microsoft.com/office/drawing/2014/main" id="{00000000-0008-0000-0100-0000AA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142875</xdr:colOff>
          <xdr:row>171</xdr:row>
          <xdr:rowOff>0</xdr:rowOff>
        </xdr:from>
        <xdr:to>
          <xdr:col>10</xdr:col>
          <xdr:colOff>390525</xdr:colOff>
          <xdr:row>171</xdr:row>
          <xdr:rowOff>171450</xdr:rowOff>
        </xdr:to>
        <xdr:sp macro="" textlink="">
          <xdr:nvSpPr>
            <xdr:cNvPr id="1195" name="Check Box 171" hidden="1">
              <a:extLst>
                <a:ext uri="{63B3BB69-23CF-44E3-9099-C40C66FF867C}">
                  <a14:compatExt spid="_x0000_s1195"/>
                </a:ext>
                <a:ext uri="{FF2B5EF4-FFF2-40B4-BE49-F238E27FC236}">
                  <a16:creationId xmlns:a16="http://schemas.microsoft.com/office/drawing/2014/main" id="{00000000-0008-0000-0100-0000AB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142875</xdr:colOff>
          <xdr:row>172</xdr:row>
          <xdr:rowOff>0</xdr:rowOff>
        </xdr:from>
        <xdr:to>
          <xdr:col>10</xdr:col>
          <xdr:colOff>390525</xdr:colOff>
          <xdr:row>172</xdr:row>
          <xdr:rowOff>171450</xdr:rowOff>
        </xdr:to>
        <xdr:sp macro="" textlink="">
          <xdr:nvSpPr>
            <xdr:cNvPr id="1196" name="Check Box 172" hidden="1">
              <a:extLst>
                <a:ext uri="{63B3BB69-23CF-44E3-9099-C40C66FF867C}">
                  <a14:compatExt spid="_x0000_s1196"/>
                </a:ext>
                <a:ext uri="{FF2B5EF4-FFF2-40B4-BE49-F238E27FC236}">
                  <a16:creationId xmlns:a16="http://schemas.microsoft.com/office/drawing/2014/main" id="{00000000-0008-0000-0100-0000AC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142875</xdr:colOff>
          <xdr:row>173</xdr:row>
          <xdr:rowOff>0</xdr:rowOff>
        </xdr:from>
        <xdr:to>
          <xdr:col>10</xdr:col>
          <xdr:colOff>390525</xdr:colOff>
          <xdr:row>173</xdr:row>
          <xdr:rowOff>171450</xdr:rowOff>
        </xdr:to>
        <xdr:sp macro="" textlink="">
          <xdr:nvSpPr>
            <xdr:cNvPr id="1197" name="Check Box 173" hidden="1">
              <a:extLst>
                <a:ext uri="{63B3BB69-23CF-44E3-9099-C40C66FF867C}">
                  <a14:compatExt spid="_x0000_s1197"/>
                </a:ext>
                <a:ext uri="{FF2B5EF4-FFF2-40B4-BE49-F238E27FC236}">
                  <a16:creationId xmlns:a16="http://schemas.microsoft.com/office/drawing/2014/main" id="{00000000-0008-0000-0100-0000AD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142875</xdr:colOff>
          <xdr:row>174</xdr:row>
          <xdr:rowOff>0</xdr:rowOff>
        </xdr:from>
        <xdr:to>
          <xdr:col>10</xdr:col>
          <xdr:colOff>390525</xdr:colOff>
          <xdr:row>174</xdr:row>
          <xdr:rowOff>171450</xdr:rowOff>
        </xdr:to>
        <xdr:sp macro="" textlink="">
          <xdr:nvSpPr>
            <xdr:cNvPr id="1198" name="Check Box 174" hidden="1">
              <a:extLst>
                <a:ext uri="{63B3BB69-23CF-44E3-9099-C40C66FF867C}">
                  <a14:compatExt spid="_x0000_s1198"/>
                </a:ext>
                <a:ext uri="{FF2B5EF4-FFF2-40B4-BE49-F238E27FC236}">
                  <a16:creationId xmlns:a16="http://schemas.microsoft.com/office/drawing/2014/main" id="{00000000-0008-0000-0100-0000AE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142875</xdr:colOff>
          <xdr:row>175</xdr:row>
          <xdr:rowOff>0</xdr:rowOff>
        </xdr:from>
        <xdr:to>
          <xdr:col>10</xdr:col>
          <xdr:colOff>390525</xdr:colOff>
          <xdr:row>175</xdr:row>
          <xdr:rowOff>171450</xdr:rowOff>
        </xdr:to>
        <xdr:sp macro="" textlink="">
          <xdr:nvSpPr>
            <xdr:cNvPr id="1199" name="Check Box 175" hidden="1">
              <a:extLst>
                <a:ext uri="{63B3BB69-23CF-44E3-9099-C40C66FF867C}">
                  <a14:compatExt spid="_x0000_s1199"/>
                </a:ext>
                <a:ext uri="{FF2B5EF4-FFF2-40B4-BE49-F238E27FC236}">
                  <a16:creationId xmlns:a16="http://schemas.microsoft.com/office/drawing/2014/main" id="{00000000-0008-0000-0100-0000AF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142875</xdr:colOff>
          <xdr:row>176</xdr:row>
          <xdr:rowOff>0</xdr:rowOff>
        </xdr:from>
        <xdr:to>
          <xdr:col>10</xdr:col>
          <xdr:colOff>390525</xdr:colOff>
          <xdr:row>176</xdr:row>
          <xdr:rowOff>171450</xdr:rowOff>
        </xdr:to>
        <xdr:sp macro="" textlink="">
          <xdr:nvSpPr>
            <xdr:cNvPr id="1200" name="Check Box 176" hidden="1">
              <a:extLst>
                <a:ext uri="{63B3BB69-23CF-44E3-9099-C40C66FF867C}">
                  <a14:compatExt spid="_x0000_s1200"/>
                </a:ext>
                <a:ext uri="{FF2B5EF4-FFF2-40B4-BE49-F238E27FC236}">
                  <a16:creationId xmlns:a16="http://schemas.microsoft.com/office/drawing/2014/main" id="{00000000-0008-0000-0100-0000B0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142875</xdr:colOff>
          <xdr:row>177</xdr:row>
          <xdr:rowOff>0</xdr:rowOff>
        </xdr:from>
        <xdr:to>
          <xdr:col>10</xdr:col>
          <xdr:colOff>390525</xdr:colOff>
          <xdr:row>177</xdr:row>
          <xdr:rowOff>171450</xdr:rowOff>
        </xdr:to>
        <xdr:sp macro="" textlink="">
          <xdr:nvSpPr>
            <xdr:cNvPr id="1201" name="Check Box 177" hidden="1">
              <a:extLst>
                <a:ext uri="{63B3BB69-23CF-44E3-9099-C40C66FF867C}">
                  <a14:compatExt spid="_x0000_s1201"/>
                </a:ext>
                <a:ext uri="{FF2B5EF4-FFF2-40B4-BE49-F238E27FC236}">
                  <a16:creationId xmlns:a16="http://schemas.microsoft.com/office/drawing/2014/main" id="{00000000-0008-0000-0100-0000B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142875</xdr:colOff>
          <xdr:row>178</xdr:row>
          <xdr:rowOff>0</xdr:rowOff>
        </xdr:from>
        <xdr:to>
          <xdr:col>10</xdr:col>
          <xdr:colOff>390525</xdr:colOff>
          <xdr:row>178</xdr:row>
          <xdr:rowOff>171450</xdr:rowOff>
        </xdr:to>
        <xdr:sp macro="" textlink="">
          <xdr:nvSpPr>
            <xdr:cNvPr id="1202" name="Check Box 178" hidden="1">
              <a:extLst>
                <a:ext uri="{63B3BB69-23CF-44E3-9099-C40C66FF867C}">
                  <a14:compatExt spid="_x0000_s1202"/>
                </a:ext>
                <a:ext uri="{FF2B5EF4-FFF2-40B4-BE49-F238E27FC236}">
                  <a16:creationId xmlns:a16="http://schemas.microsoft.com/office/drawing/2014/main" id="{00000000-0008-0000-0100-0000B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142875</xdr:colOff>
          <xdr:row>179</xdr:row>
          <xdr:rowOff>0</xdr:rowOff>
        </xdr:from>
        <xdr:to>
          <xdr:col>10</xdr:col>
          <xdr:colOff>390525</xdr:colOff>
          <xdr:row>179</xdr:row>
          <xdr:rowOff>171450</xdr:rowOff>
        </xdr:to>
        <xdr:sp macro="" textlink="">
          <xdr:nvSpPr>
            <xdr:cNvPr id="1203" name="Check Box 179" hidden="1">
              <a:extLst>
                <a:ext uri="{63B3BB69-23CF-44E3-9099-C40C66FF867C}">
                  <a14:compatExt spid="_x0000_s1203"/>
                </a:ext>
                <a:ext uri="{FF2B5EF4-FFF2-40B4-BE49-F238E27FC236}">
                  <a16:creationId xmlns:a16="http://schemas.microsoft.com/office/drawing/2014/main" id="{00000000-0008-0000-0100-0000B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142875</xdr:colOff>
          <xdr:row>180</xdr:row>
          <xdr:rowOff>0</xdr:rowOff>
        </xdr:from>
        <xdr:to>
          <xdr:col>10</xdr:col>
          <xdr:colOff>390525</xdr:colOff>
          <xdr:row>180</xdr:row>
          <xdr:rowOff>171450</xdr:rowOff>
        </xdr:to>
        <xdr:sp macro="" textlink="">
          <xdr:nvSpPr>
            <xdr:cNvPr id="1204" name="Check Box 180" hidden="1">
              <a:extLst>
                <a:ext uri="{63B3BB69-23CF-44E3-9099-C40C66FF867C}">
                  <a14:compatExt spid="_x0000_s1204"/>
                </a:ext>
                <a:ext uri="{FF2B5EF4-FFF2-40B4-BE49-F238E27FC236}">
                  <a16:creationId xmlns:a16="http://schemas.microsoft.com/office/drawing/2014/main" id="{00000000-0008-0000-0100-0000B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142875</xdr:colOff>
          <xdr:row>181</xdr:row>
          <xdr:rowOff>0</xdr:rowOff>
        </xdr:from>
        <xdr:to>
          <xdr:col>10</xdr:col>
          <xdr:colOff>390525</xdr:colOff>
          <xdr:row>181</xdr:row>
          <xdr:rowOff>171450</xdr:rowOff>
        </xdr:to>
        <xdr:sp macro="" textlink="">
          <xdr:nvSpPr>
            <xdr:cNvPr id="1205" name="Check Box 181" hidden="1">
              <a:extLst>
                <a:ext uri="{63B3BB69-23CF-44E3-9099-C40C66FF867C}">
                  <a14:compatExt spid="_x0000_s1205"/>
                </a:ext>
                <a:ext uri="{FF2B5EF4-FFF2-40B4-BE49-F238E27FC236}">
                  <a16:creationId xmlns:a16="http://schemas.microsoft.com/office/drawing/2014/main" id="{00000000-0008-0000-0100-0000B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142875</xdr:colOff>
          <xdr:row>182</xdr:row>
          <xdr:rowOff>0</xdr:rowOff>
        </xdr:from>
        <xdr:to>
          <xdr:col>10</xdr:col>
          <xdr:colOff>390525</xdr:colOff>
          <xdr:row>182</xdr:row>
          <xdr:rowOff>171450</xdr:rowOff>
        </xdr:to>
        <xdr:sp macro="" textlink="">
          <xdr:nvSpPr>
            <xdr:cNvPr id="1206" name="Check Box 182" hidden="1">
              <a:extLst>
                <a:ext uri="{63B3BB69-23CF-44E3-9099-C40C66FF867C}">
                  <a14:compatExt spid="_x0000_s1206"/>
                </a:ext>
                <a:ext uri="{FF2B5EF4-FFF2-40B4-BE49-F238E27FC236}">
                  <a16:creationId xmlns:a16="http://schemas.microsoft.com/office/drawing/2014/main" id="{00000000-0008-0000-0100-0000B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142875</xdr:colOff>
          <xdr:row>183</xdr:row>
          <xdr:rowOff>0</xdr:rowOff>
        </xdr:from>
        <xdr:to>
          <xdr:col>10</xdr:col>
          <xdr:colOff>390525</xdr:colOff>
          <xdr:row>183</xdr:row>
          <xdr:rowOff>171450</xdr:rowOff>
        </xdr:to>
        <xdr:sp macro="" textlink="">
          <xdr:nvSpPr>
            <xdr:cNvPr id="1207" name="Check Box 183" hidden="1">
              <a:extLst>
                <a:ext uri="{63B3BB69-23CF-44E3-9099-C40C66FF867C}">
                  <a14:compatExt spid="_x0000_s1207"/>
                </a:ext>
                <a:ext uri="{FF2B5EF4-FFF2-40B4-BE49-F238E27FC236}">
                  <a16:creationId xmlns:a16="http://schemas.microsoft.com/office/drawing/2014/main" id="{00000000-0008-0000-0100-0000B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142875</xdr:colOff>
          <xdr:row>184</xdr:row>
          <xdr:rowOff>0</xdr:rowOff>
        </xdr:from>
        <xdr:to>
          <xdr:col>10</xdr:col>
          <xdr:colOff>390525</xdr:colOff>
          <xdr:row>184</xdr:row>
          <xdr:rowOff>171450</xdr:rowOff>
        </xdr:to>
        <xdr:sp macro="" textlink="">
          <xdr:nvSpPr>
            <xdr:cNvPr id="1208" name="Check Box 184" hidden="1">
              <a:extLst>
                <a:ext uri="{63B3BB69-23CF-44E3-9099-C40C66FF867C}">
                  <a14:compatExt spid="_x0000_s1208"/>
                </a:ext>
                <a:ext uri="{FF2B5EF4-FFF2-40B4-BE49-F238E27FC236}">
                  <a16:creationId xmlns:a16="http://schemas.microsoft.com/office/drawing/2014/main" id="{00000000-0008-0000-0100-0000B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142875</xdr:colOff>
          <xdr:row>185</xdr:row>
          <xdr:rowOff>0</xdr:rowOff>
        </xdr:from>
        <xdr:to>
          <xdr:col>10</xdr:col>
          <xdr:colOff>390525</xdr:colOff>
          <xdr:row>185</xdr:row>
          <xdr:rowOff>171450</xdr:rowOff>
        </xdr:to>
        <xdr:sp macro="" textlink="">
          <xdr:nvSpPr>
            <xdr:cNvPr id="1209" name="Check Box 185" hidden="1">
              <a:extLst>
                <a:ext uri="{63B3BB69-23CF-44E3-9099-C40C66FF867C}">
                  <a14:compatExt spid="_x0000_s1209"/>
                </a:ext>
                <a:ext uri="{FF2B5EF4-FFF2-40B4-BE49-F238E27FC236}">
                  <a16:creationId xmlns:a16="http://schemas.microsoft.com/office/drawing/2014/main" id="{00000000-0008-0000-0100-0000B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142875</xdr:colOff>
          <xdr:row>186</xdr:row>
          <xdr:rowOff>0</xdr:rowOff>
        </xdr:from>
        <xdr:to>
          <xdr:col>10</xdr:col>
          <xdr:colOff>390525</xdr:colOff>
          <xdr:row>186</xdr:row>
          <xdr:rowOff>171450</xdr:rowOff>
        </xdr:to>
        <xdr:sp macro="" textlink="">
          <xdr:nvSpPr>
            <xdr:cNvPr id="1210" name="Check Box 186" hidden="1">
              <a:extLst>
                <a:ext uri="{63B3BB69-23CF-44E3-9099-C40C66FF867C}">
                  <a14:compatExt spid="_x0000_s1210"/>
                </a:ext>
                <a:ext uri="{FF2B5EF4-FFF2-40B4-BE49-F238E27FC236}">
                  <a16:creationId xmlns:a16="http://schemas.microsoft.com/office/drawing/2014/main" id="{00000000-0008-0000-0100-0000BA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142875</xdr:colOff>
          <xdr:row>187</xdr:row>
          <xdr:rowOff>0</xdr:rowOff>
        </xdr:from>
        <xdr:to>
          <xdr:col>10</xdr:col>
          <xdr:colOff>390525</xdr:colOff>
          <xdr:row>187</xdr:row>
          <xdr:rowOff>171450</xdr:rowOff>
        </xdr:to>
        <xdr:sp macro="" textlink="">
          <xdr:nvSpPr>
            <xdr:cNvPr id="1211" name="Check Box 187" hidden="1">
              <a:extLst>
                <a:ext uri="{63B3BB69-23CF-44E3-9099-C40C66FF867C}">
                  <a14:compatExt spid="_x0000_s1211"/>
                </a:ext>
                <a:ext uri="{FF2B5EF4-FFF2-40B4-BE49-F238E27FC236}">
                  <a16:creationId xmlns:a16="http://schemas.microsoft.com/office/drawing/2014/main" id="{00000000-0008-0000-0100-0000BB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142875</xdr:colOff>
          <xdr:row>188</xdr:row>
          <xdr:rowOff>0</xdr:rowOff>
        </xdr:from>
        <xdr:to>
          <xdr:col>10</xdr:col>
          <xdr:colOff>390525</xdr:colOff>
          <xdr:row>188</xdr:row>
          <xdr:rowOff>171450</xdr:rowOff>
        </xdr:to>
        <xdr:sp macro="" textlink="">
          <xdr:nvSpPr>
            <xdr:cNvPr id="1212" name="Check Box 188" hidden="1">
              <a:extLst>
                <a:ext uri="{63B3BB69-23CF-44E3-9099-C40C66FF867C}">
                  <a14:compatExt spid="_x0000_s1212"/>
                </a:ext>
                <a:ext uri="{FF2B5EF4-FFF2-40B4-BE49-F238E27FC236}">
                  <a16:creationId xmlns:a16="http://schemas.microsoft.com/office/drawing/2014/main" id="{00000000-0008-0000-0100-0000BC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142875</xdr:colOff>
          <xdr:row>189</xdr:row>
          <xdr:rowOff>0</xdr:rowOff>
        </xdr:from>
        <xdr:to>
          <xdr:col>10</xdr:col>
          <xdr:colOff>390525</xdr:colOff>
          <xdr:row>189</xdr:row>
          <xdr:rowOff>171450</xdr:rowOff>
        </xdr:to>
        <xdr:sp macro="" textlink="">
          <xdr:nvSpPr>
            <xdr:cNvPr id="1213" name="Check Box 189" hidden="1">
              <a:extLst>
                <a:ext uri="{63B3BB69-23CF-44E3-9099-C40C66FF867C}">
                  <a14:compatExt spid="_x0000_s1213"/>
                </a:ext>
                <a:ext uri="{FF2B5EF4-FFF2-40B4-BE49-F238E27FC236}">
                  <a16:creationId xmlns:a16="http://schemas.microsoft.com/office/drawing/2014/main" id="{00000000-0008-0000-0100-0000BD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142875</xdr:colOff>
          <xdr:row>190</xdr:row>
          <xdr:rowOff>0</xdr:rowOff>
        </xdr:from>
        <xdr:to>
          <xdr:col>10</xdr:col>
          <xdr:colOff>390525</xdr:colOff>
          <xdr:row>190</xdr:row>
          <xdr:rowOff>171450</xdr:rowOff>
        </xdr:to>
        <xdr:sp macro="" textlink="">
          <xdr:nvSpPr>
            <xdr:cNvPr id="1214" name="Check Box 190" hidden="1">
              <a:extLst>
                <a:ext uri="{63B3BB69-23CF-44E3-9099-C40C66FF867C}">
                  <a14:compatExt spid="_x0000_s1214"/>
                </a:ext>
                <a:ext uri="{FF2B5EF4-FFF2-40B4-BE49-F238E27FC236}">
                  <a16:creationId xmlns:a16="http://schemas.microsoft.com/office/drawing/2014/main" id="{00000000-0008-0000-0100-0000BE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142875</xdr:colOff>
          <xdr:row>191</xdr:row>
          <xdr:rowOff>0</xdr:rowOff>
        </xdr:from>
        <xdr:to>
          <xdr:col>10</xdr:col>
          <xdr:colOff>390525</xdr:colOff>
          <xdr:row>191</xdr:row>
          <xdr:rowOff>171450</xdr:rowOff>
        </xdr:to>
        <xdr:sp macro="" textlink="">
          <xdr:nvSpPr>
            <xdr:cNvPr id="1215" name="Check Box 191" hidden="1">
              <a:extLst>
                <a:ext uri="{63B3BB69-23CF-44E3-9099-C40C66FF867C}">
                  <a14:compatExt spid="_x0000_s1215"/>
                </a:ext>
                <a:ext uri="{FF2B5EF4-FFF2-40B4-BE49-F238E27FC236}">
                  <a16:creationId xmlns:a16="http://schemas.microsoft.com/office/drawing/2014/main" id="{00000000-0008-0000-0100-0000BF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142875</xdr:colOff>
          <xdr:row>192</xdr:row>
          <xdr:rowOff>0</xdr:rowOff>
        </xdr:from>
        <xdr:to>
          <xdr:col>10</xdr:col>
          <xdr:colOff>390525</xdr:colOff>
          <xdr:row>192</xdr:row>
          <xdr:rowOff>171450</xdr:rowOff>
        </xdr:to>
        <xdr:sp macro="" textlink="">
          <xdr:nvSpPr>
            <xdr:cNvPr id="1216" name="Check Box 192" hidden="1">
              <a:extLst>
                <a:ext uri="{63B3BB69-23CF-44E3-9099-C40C66FF867C}">
                  <a14:compatExt spid="_x0000_s1216"/>
                </a:ext>
                <a:ext uri="{FF2B5EF4-FFF2-40B4-BE49-F238E27FC236}">
                  <a16:creationId xmlns:a16="http://schemas.microsoft.com/office/drawing/2014/main" id="{00000000-0008-0000-0100-0000C0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142875</xdr:colOff>
          <xdr:row>193</xdr:row>
          <xdr:rowOff>0</xdr:rowOff>
        </xdr:from>
        <xdr:to>
          <xdr:col>10</xdr:col>
          <xdr:colOff>390525</xdr:colOff>
          <xdr:row>193</xdr:row>
          <xdr:rowOff>171450</xdr:rowOff>
        </xdr:to>
        <xdr:sp macro="" textlink="">
          <xdr:nvSpPr>
            <xdr:cNvPr id="1217" name="Check Box 193" hidden="1">
              <a:extLst>
                <a:ext uri="{63B3BB69-23CF-44E3-9099-C40C66FF867C}">
                  <a14:compatExt spid="_x0000_s1217"/>
                </a:ext>
                <a:ext uri="{FF2B5EF4-FFF2-40B4-BE49-F238E27FC236}">
                  <a16:creationId xmlns:a16="http://schemas.microsoft.com/office/drawing/2014/main" id="{00000000-0008-0000-0100-0000C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142875</xdr:colOff>
          <xdr:row>194</xdr:row>
          <xdr:rowOff>0</xdr:rowOff>
        </xdr:from>
        <xdr:to>
          <xdr:col>10</xdr:col>
          <xdr:colOff>390525</xdr:colOff>
          <xdr:row>194</xdr:row>
          <xdr:rowOff>171450</xdr:rowOff>
        </xdr:to>
        <xdr:sp macro="" textlink="">
          <xdr:nvSpPr>
            <xdr:cNvPr id="1218" name="Check Box 194" hidden="1">
              <a:extLst>
                <a:ext uri="{63B3BB69-23CF-44E3-9099-C40C66FF867C}">
                  <a14:compatExt spid="_x0000_s1218"/>
                </a:ext>
                <a:ext uri="{FF2B5EF4-FFF2-40B4-BE49-F238E27FC236}">
                  <a16:creationId xmlns:a16="http://schemas.microsoft.com/office/drawing/2014/main" id="{00000000-0008-0000-0100-0000C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142875</xdr:colOff>
          <xdr:row>195</xdr:row>
          <xdr:rowOff>0</xdr:rowOff>
        </xdr:from>
        <xdr:to>
          <xdr:col>10</xdr:col>
          <xdr:colOff>390525</xdr:colOff>
          <xdr:row>195</xdr:row>
          <xdr:rowOff>171450</xdr:rowOff>
        </xdr:to>
        <xdr:sp macro="" textlink="">
          <xdr:nvSpPr>
            <xdr:cNvPr id="1219" name="Check Box 195" hidden="1">
              <a:extLst>
                <a:ext uri="{63B3BB69-23CF-44E3-9099-C40C66FF867C}">
                  <a14:compatExt spid="_x0000_s1219"/>
                </a:ext>
                <a:ext uri="{FF2B5EF4-FFF2-40B4-BE49-F238E27FC236}">
                  <a16:creationId xmlns:a16="http://schemas.microsoft.com/office/drawing/2014/main" id="{00000000-0008-0000-0100-0000C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142875</xdr:colOff>
          <xdr:row>196</xdr:row>
          <xdr:rowOff>0</xdr:rowOff>
        </xdr:from>
        <xdr:to>
          <xdr:col>10</xdr:col>
          <xdr:colOff>390525</xdr:colOff>
          <xdr:row>196</xdr:row>
          <xdr:rowOff>171450</xdr:rowOff>
        </xdr:to>
        <xdr:sp macro="" textlink="">
          <xdr:nvSpPr>
            <xdr:cNvPr id="1220" name="Check Box 196" hidden="1">
              <a:extLst>
                <a:ext uri="{63B3BB69-23CF-44E3-9099-C40C66FF867C}">
                  <a14:compatExt spid="_x0000_s1220"/>
                </a:ext>
                <a:ext uri="{FF2B5EF4-FFF2-40B4-BE49-F238E27FC236}">
                  <a16:creationId xmlns:a16="http://schemas.microsoft.com/office/drawing/2014/main" id="{00000000-0008-0000-0100-0000C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142875</xdr:colOff>
          <xdr:row>197</xdr:row>
          <xdr:rowOff>0</xdr:rowOff>
        </xdr:from>
        <xdr:to>
          <xdr:col>10</xdr:col>
          <xdr:colOff>390525</xdr:colOff>
          <xdr:row>197</xdr:row>
          <xdr:rowOff>171450</xdr:rowOff>
        </xdr:to>
        <xdr:sp macro="" textlink="">
          <xdr:nvSpPr>
            <xdr:cNvPr id="1221" name="Check Box 197" hidden="1">
              <a:extLst>
                <a:ext uri="{63B3BB69-23CF-44E3-9099-C40C66FF867C}">
                  <a14:compatExt spid="_x0000_s1221"/>
                </a:ext>
                <a:ext uri="{FF2B5EF4-FFF2-40B4-BE49-F238E27FC236}">
                  <a16:creationId xmlns:a16="http://schemas.microsoft.com/office/drawing/2014/main" id="{00000000-0008-0000-0100-0000C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142875</xdr:colOff>
          <xdr:row>198</xdr:row>
          <xdr:rowOff>0</xdr:rowOff>
        </xdr:from>
        <xdr:to>
          <xdr:col>10</xdr:col>
          <xdr:colOff>390525</xdr:colOff>
          <xdr:row>198</xdr:row>
          <xdr:rowOff>171450</xdr:rowOff>
        </xdr:to>
        <xdr:sp macro="" textlink="">
          <xdr:nvSpPr>
            <xdr:cNvPr id="1222" name="Check Box 198" hidden="1">
              <a:extLst>
                <a:ext uri="{63B3BB69-23CF-44E3-9099-C40C66FF867C}">
                  <a14:compatExt spid="_x0000_s1222"/>
                </a:ext>
                <a:ext uri="{FF2B5EF4-FFF2-40B4-BE49-F238E27FC236}">
                  <a16:creationId xmlns:a16="http://schemas.microsoft.com/office/drawing/2014/main" id="{00000000-0008-0000-0100-0000C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142875</xdr:colOff>
          <xdr:row>199</xdr:row>
          <xdr:rowOff>0</xdr:rowOff>
        </xdr:from>
        <xdr:to>
          <xdr:col>10</xdr:col>
          <xdr:colOff>390525</xdr:colOff>
          <xdr:row>199</xdr:row>
          <xdr:rowOff>171450</xdr:rowOff>
        </xdr:to>
        <xdr:sp macro="" textlink="">
          <xdr:nvSpPr>
            <xdr:cNvPr id="1223" name="Check Box 199" hidden="1">
              <a:extLst>
                <a:ext uri="{63B3BB69-23CF-44E3-9099-C40C66FF867C}">
                  <a14:compatExt spid="_x0000_s1223"/>
                </a:ext>
                <a:ext uri="{FF2B5EF4-FFF2-40B4-BE49-F238E27FC236}">
                  <a16:creationId xmlns:a16="http://schemas.microsoft.com/office/drawing/2014/main" id="{00000000-0008-0000-0100-0000C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142875</xdr:colOff>
          <xdr:row>200</xdr:row>
          <xdr:rowOff>0</xdr:rowOff>
        </xdr:from>
        <xdr:to>
          <xdr:col>10</xdr:col>
          <xdr:colOff>390525</xdr:colOff>
          <xdr:row>200</xdr:row>
          <xdr:rowOff>171450</xdr:rowOff>
        </xdr:to>
        <xdr:sp macro="" textlink="">
          <xdr:nvSpPr>
            <xdr:cNvPr id="1224" name="Check Box 200" hidden="1">
              <a:extLst>
                <a:ext uri="{63B3BB69-23CF-44E3-9099-C40C66FF867C}">
                  <a14:compatExt spid="_x0000_s1224"/>
                </a:ext>
                <a:ext uri="{FF2B5EF4-FFF2-40B4-BE49-F238E27FC236}">
                  <a16:creationId xmlns:a16="http://schemas.microsoft.com/office/drawing/2014/main" id="{00000000-0008-0000-0100-0000C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142875</xdr:colOff>
          <xdr:row>201</xdr:row>
          <xdr:rowOff>0</xdr:rowOff>
        </xdr:from>
        <xdr:to>
          <xdr:col>10</xdr:col>
          <xdr:colOff>390525</xdr:colOff>
          <xdr:row>201</xdr:row>
          <xdr:rowOff>171450</xdr:rowOff>
        </xdr:to>
        <xdr:sp macro="" textlink="">
          <xdr:nvSpPr>
            <xdr:cNvPr id="1225" name="Check Box 201" hidden="1">
              <a:extLst>
                <a:ext uri="{63B3BB69-23CF-44E3-9099-C40C66FF867C}">
                  <a14:compatExt spid="_x0000_s1225"/>
                </a:ext>
                <a:ext uri="{FF2B5EF4-FFF2-40B4-BE49-F238E27FC236}">
                  <a16:creationId xmlns:a16="http://schemas.microsoft.com/office/drawing/2014/main" id="{00000000-0008-0000-0100-0000C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142875</xdr:colOff>
          <xdr:row>32</xdr:row>
          <xdr:rowOff>0</xdr:rowOff>
        </xdr:from>
        <xdr:to>
          <xdr:col>10</xdr:col>
          <xdr:colOff>390525</xdr:colOff>
          <xdr:row>32</xdr:row>
          <xdr:rowOff>171450</xdr:rowOff>
        </xdr:to>
        <xdr:sp macro="" textlink="">
          <xdr:nvSpPr>
            <xdr:cNvPr id="1228" name="Check Box 204" hidden="1">
              <a:extLst>
                <a:ext uri="{63B3BB69-23CF-44E3-9099-C40C66FF867C}">
                  <a14:compatExt spid="_x0000_s1228"/>
                </a:ext>
                <a:ext uri="{FF2B5EF4-FFF2-40B4-BE49-F238E27FC236}">
                  <a16:creationId xmlns:a16="http://schemas.microsoft.com/office/drawing/2014/main" id="{00000000-0008-0000-0100-0000CC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142875</xdr:colOff>
          <xdr:row>3</xdr:row>
          <xdr:rowOff>0</xdr:rowOff>
        </xdr:from>
        <xdr:to>
          <xdr:col>10</xdr:col>
          <xdr:colOff>390525</xdr:colOff>
          <xdr:row>3</xdr:row>
          <xdr:rowOff>171450</xdr:rowOff>
        </xdr:to>
        <xdr:sp macro="" textlink="">
          <xdr:nvSpPr>
            <xdr:cNvPr id="1229" name="Check Box 205" hidden="1">
              <a:extLst>
                <a:ext uri="{63B3BB69-23CF-44E3-9099-C40C66FF867C}">
                  <a14:compatExt spid="_x0000_s1229"/>
                </a:ext>
                <a:ext uri="{FF2B5EF4-FFF2-40B4-BE49-F238E27FC236}">
                  <a16:creationId xmlns:a16="http://schemas.microsoft.com/office/drawing/2014/main" id="{00000000-0008-0000-0100-0000CD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142875</xdr:colOff>
          <xdr:row>202</xdr:row>
          <xdr:rowOff>0</xdr:rowOff>
        </xdr:from>
        <xdr:to>
          <xdr:col>10</xdr:col>
          <xdr:colOff>390525</xdr:colOff>
          <xdr:row>202</xdr:row>
          <xdr:rowOff>171450</xdr:rowOff>
        </xdr:to>
        <xdr:sp macro="" textlink="">
          <xdr:nvSpPr>
            <xdr:cNvPr id="1234" name="Check Box 210" hidden="1">
              <a:extLst>
                <a:ext uri="{63B3BB69-23CF-44E3-9099-C40C66FF867C}">
                  <a14:compatExt spid="_x0000_s1234"/>
                </a:ext>
                <a:ext uri="{FF2B5EF4-FFF2-40B4-BE49-F238E27FC236}">
                  <a16:creationId xmlns:a16="http://schemas.microsoft.com/office/drawing/2014/main" id="{00000000-0008-0000-0100-0000D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142875</xdr:colOff>
          <xdr:row>203</xdr:row>
          <xdr:rowOff>0</xdr:rowOff>
        </xdr:from>
        <xdr:to>
          <xdr:col>10</xdr:col>
          <xdr:colOff>390525</xdr:colOff>
          <xdr:row>203</xdr:row>
          <xdr:rowOff>171450</xdr:rowOff>
        </xdr:to>
        <xdr:sp macro="" textlink="">
          <xdr:nvSpPr>
            <xdr:cNvPr id="1235" name="Check Box 211" hidden="1">
              <a:extLst>
                <a:ext uri="{63B3BB69-23CF-44E3-9099-C40C66FF867C}">
                  <a14:compatExt spid="_x0000_s1235"/>
                </a:ext>
                <a:ext uri="{FF2B5EF4-FFF2-40B4-BE49-F238E27FC236}">
                  <a16:creationId xmlns:a16="http://schemas.microsoft.com/office/drawing/2014/main" id="{00000000-0008-0000-0100-0000D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142875</xdr:colOff>
          <xdr:row>204</xdr:row>
          <xdr:rowOff>0</xdr:rowOff>
        </xdr:from>
        <xdr:to>
          <xdr:col>10</xdr:col>
          <xdr:colOff>390525</xdr:colOff>
          <xdr:row>204</xdr:row>
          <xdr:rowOff>171450</xdr:rowOff>
        </xdr:to>
        <xdr:sp macro="" textlink="">
          <xdr:nvSpPr>
            <xdr:cNvPr id="1236" name="Check Box 212" hidden="1">
              <a:extLst>
                <a:ext uri="{63B3BB69-23CF-44E3-9099-C40C66FF867C}">
                  <a14:compatExt spid="_x0000_s1236"/>
                </a:ext>
                <a:ext uri="{FF2B5EF4-FFF2-40B4-BE49-F238E27FC236}">
                  <a16:creationId xmlns:a16="http://schemas.microsoft.com/office/drawing/2014/main" id="{00000000-0008-0000-0100-0000D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142875</xdr:colOff>
          <xdr:row>205</xdr:row>
          <xdr:rowOff>0</xdr:rowOff>
        </xdr:from>
        <xdr:to>
          <xdr:col>10</xdr:col>
          <xdr:colOff>390525</xdr:colOff>
          <xdr:row>205</xdr:row>
          <xdr:rowOff>171450</xdr:rowOff>
        </xdr:to>
        <xdr:sp macro="" textlink="">
          <xdr:nvSpPr>
            <xdr:cNvPr id="1237" name="Check Box 213" hidden="1">
              <a:extLst>
                <a:ext uri="{63B3BB69-23CF-44E3-9099-C40C66FF867C}">
                  <a14:compatExt spid="_x0000_s1237"/>
                </a:ext>
                <a:ext uri="{FF2B5EF4-FFF2-40B4-BE49-F238E27FC236}">
                  <a16:creationId xmlns:a16="http://schemas.microsoft.com/office/drawing/2014/main" id="{00000000-0008-0000-0100-0000D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142875</xdr:colOff>
          <xdr:row>206</xdr:row>
          <xdr:rowOff>0</xdr:rowOff>
        </xdr:from>
        <xdr:to>
          <xdr:col>10</xdr:col>
          <xdr:colOff>390525</xdr:colOff>
          <xdr:row>206</xdr:row>
          <xdr:rowOff>171450</xdr:rowOff>
        </xdr:to>
        <xdr:sp macro="" textlink="">
          <xdr:nvSpPr>
            <xdr:cNvPr id="1238" name="Check Box 214" hidden="1">
              <a:extLst>
                <a:ext uri="{63B3BB69-23CF-44E3-9099-C40C66FF867C}">
                  <a14:compatExt spid="_x0000_s1238"/>
                </a:ext>
                <a:ext uri="{FF2B5EF4-FFF2-40B4-BE49-F238E27FC236}">
                  <a16:creationId xmlns:a16="http://schemas.microsoft.com/office/drawing/2014/main" id="{00000000-0008-0000-0100-0000D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142875</xdr:colOff>
          <xdr:row>207</xdr:row>
          <xdr:rowOff>0</xdr:rowOff>
        </xdr:from>
        <xdr:to>
          <xdr:col>10</xdr:col>
          <xdr:colOff>390525</xdr:colOff>
          <xdr:row>207</xdr:row>
          <xdr:rowOff>171450</xdr:rowOff>
        </xdr:to>
        <xdr:sp macro="" textlink="">
          <xdr:nvSpPr>
            <xdr:cNvPr id="1239" name="Check Box 215" hidden="1">
              <a:extLst>
                <a:ext uri="{63B3BB69-23CF-44E3-9099-C40C66FF867C}">
                  <a14:compatExt spid="_x0000_s1239"/>
                </a:ext>
                <a:ext uri="{FF2B5EF4-FFF2-40B4-BE49-F238E27FC236}">
                  <a16:creationId xmlns:a16="http://schemas.microsoft.com/office/drawing/2014/main" id="{00000000-0008-0000-0100-0000D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142875</xdr:colOff>
          <xdr:row>208</xdr:row>
          <xdr:rowOff>0</xdr:rowOff>
        </xdr:from>
        <xdr:to>
          <xdr:col>10</xdr:col>
          <xdr:colOff>390525</xdr:colOff>
          <xdr:row>208</xdr:row>
          <xdr:rowOff>171450</xdr:rowOff>
        </xdr:to>
        <xdr:sp macro="" textlink="">
          <xdr:nvSpPr>
            <xdr:cNvPr id="1240" name="Check Box 216" hidden="1">
              <a:extLst>
                <a:ext uri="{63B3BB69-23CF-44E3-9099-C40C66FF867C}">
                  <a14:compatExt spid="_x0000_s1240"/>
                </a:ext>
                <a:ext uri="{FF2B5EF4-FFF2-40B4-BE49-F238E27FC236}">
                  <a16:creationId xmlns:a16="http://schemas.microsoft.com/office/drawing/2014/main" id="{00000000-0008-0000-0100-0000D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142875</xdr:colOff>
          <xdr:row>209</xdr:row>
          <xdr:rowOff>0</xdr:rowOff>
        </xdr:from>
        <xdr:to>
          <xdr:col>10</xdr:col>
          <xdr:colOff>390525</xdr:colOff>
          <xdr:row>209</xdr:row>
          <xdr:rowOff>171450</xdr:rowOff>
        </xdr:to>
        <xdr:sp macro="" textlink="">
          <xdr:nvSpPr>
            <xdr:cNvPr id="1241" name="Check Box 217" hidden="1">
              <a:extLst>
                <a:ext uri="{63B3BB69-23CF-44E3-9099-C40C66FF867C}">
                  <a14:compatExt spid="_x0000_s1241"/>
                </a:ext>
                <a:ext uri="{FF2B5EF4-FFF2-40B4-BE49-F238E27FC236}">
                  <a16:creationId xmlns:a16="http://schemas.microsoft.com/office/drawing/2014/main" id="{00000000-0008-0000-0100-0000D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142875</xdr:colOff>
          <xdr:row>210</xdr:row>
          <xdr:rowOff>0</xdr:rowOff>
        </xdr:from>
        <xdr:to>
          <xdr:col>10</xdr:col>
          <xdr:colOff>390525</xdr:colOff>
          <xdr:row>210</xdr:row>
          <xdr:rowOff>171450</xdr:rowOff>
        </xdr:to>
        <xdr:sp macro="" textlink="">
          <xdr:nvSpPr>
            <xdr:cNvPr id="1242" name="Check Box 218" hidden="1">
              <a:extLst>
                <a:ext uri="{63B3BB69-23CF-44E3-9099-C40C66FF867C}">
                  <a14:compatExt spid="_x0000_s1242"/>
                </a:ext>
                <a:ext uri="{FF2B5EF4-FFF2-40B4-BE49-F238E27FC236}">
                  <a16:creationId xmlns:a16="http://schemas.microsoft.com/office/drawing/2014/main" id="{00000000-0008-0000-0100-0000DA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142875</xdr:colOff>
          <xdr:row>211</xdr:row>
          <xdr:rowOff>0</xdr:rowOff>
        </xdr:from>
        <xdr:to>
          <xdr:col>10</xdr:col>
          <xdr:colOff>390525</xdr:colOff>
          <xdr:row>211</xdr:row>
          <xdr:rowOff>171450</xdr:rowOff>
        </xdr:to>
        <xdr:sp macro="" textlink="">
          <xdr:nvSpPr>
            <xdr:cNvPr id="1243" name="Check Box 219" hidden="1">
              <a:extLst>
                <a:ext uri="{63B3BB69-23CF-44E3-9099-C40C66FF867C}">
                  <a14:compatExt spid="_x0000_s1243"/>
                </a:ext>
                <a:ext uri="{FF2B5EF4-FFF2-40B4-BE49-F238E27FC236}">
                  <a16:creationId xmlns:a16="http://schemas.microsoft.com/office/drawing/2014/main" id="{00000000-0008-0000-0100-0000DB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142875</xdr:colOff>
          <xdr:row>212</xdr:row>
          <xdr:rowOff>0</xdr:rowOff>
        </xdr:from>
        <xdr:to>
          <xdr:col>10</xdr:col>
          <xdr:colOff>390525</xdr:colOff>
          <xdr:row>212</xdr:row>
          <xdr:rowOff>171450</xdr:rowOff>
        </xdr:to>
        <xdr:sp macro="" textlink="">
          <xdr:nvSpPr>
            <xdr:cNvPr id="1244" name="Check Box 220" hidden="1">
              <a:extLst>
                <a:ext uri="{63B3BB69-23CF-44E3-9099-C40C66FF867C}">
                  <a14:compatExt spid="_x0000_s1244"/>
                </a:ext>
                <a:ext uri="{FF2B5EF4-FFF2-40B4-BE49-F238E27FC236}">
                  <a16:creationId xmlns:a16="http://schemas.microsoft.com/office/drawing/2014/main" id="{00000000-0008-0000-0100-0000DC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142875</xdr:colOff>
          <xdr:row>213</xdr:row>
          <xdr:rowOff>0</xdr:rowOff>
        </xdr:from>
        <xdr:to>
          <xdr:col>10</xdr:col>
          <xdr:colOff>390525</xdr:colOff>
          <xdr:row>213</xdr:row>
          <xdr:rowOff>171450</xdr:rowOff>
        </xdr:to>
        <xdr:sp macro="" textlink="">
          <xdr:nvSpPr>
            <xdr:cNvPr id="1245" name="Check Box 221" hidden="1">
              <a:extLst>
                <a:ext uri="{63B3BB69-23CF-44E3-9099-C40C66FF867C}">
                  <a14:compatExt spid="_x0000_s1245"/>
                </a:ext>
                <a:ext uri="{FF2B5EF4-FFF2-40B4-BE49-F238E27FC236}">
                  <a16:creationId xmlns:a16="http://schemas.microsoft.com/office/drawing/2014/main" id="{00000000-0008-0000-0100-0000DD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142875</xdr:colOff>
          <xdr:row>214</xdr:row>
          <xdr:rowOff>0</xdr:rowOff>
        </xdr:from>
        <xdr:to>
          <xdr:col>10</xdr:col>
          <xdr:colOff>390525</xdr:colOff>
          <xdr:row>214</xdr:row>
          <xdr:rowOff>171450</xdr:rowOff>
        </xdr:to>
        <xdr:sp macro="" textlink="">
          <xdr:nvSpPr>
            <xdr:cNvPr id="1246" name="Check Box 222" hidden="1">
              <a:extLst>
                <a:ext uri="{63B3BB69-23CF-44E3-9099-C40C66FF867C}">
                  <a14:compatExt spid="_x0000_s1246"/>
                </a:ext>
                <a:ext uri="{FF2B5EF4-FFF2-40B4-BE49-F238E27FC236}">
                  <a16:creationId xmlns:a16="http://schemas.microsoft.com/office/drawing/2014/main" id="{00000000-0008-0000-0100-0000DE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142875</xdr:colOff>
          <xdr:row>215</xdr:row>
          <xdr:rowOff>0</xdr:rowOff>
        </xdr:from>
        <xdr:to>
          <xdr:col>10</xdr:col>
          <xdr:colOff>390525</xdr:colOff>
          <xdr:row>215</xdr:row>
          <xdr:rowOff>171450</xdr:rowOff>
        </xdr:to>
        <xdr:sp macro="" textlink="">
          <xdr:nvSpPr>
            <xdr:cNvPr id="1247" name="Check Box 223" hidden="1">
              <a:extLst>
                <a:ext uri="{63B3BB69-23CF-44E3-9099-C40C66FF867C}">
                  <a14:compatExt spid="_x0000_s1247"/>
                </a:ext>
                <a:ext uri="{FF2B5EF4-FFF2-40B4-BE49-F238E27FC236}">
                  <a16:creationId xmlns:a16="http://schemas.microsoft.com/office/drawing/2014/main" id="{00000000-0008-0000-0100-0000DF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142875</xdr:colOff>
          <xdr:row>216</xdr:row>
          <xdr:rowOff>0</xdr:rowOff>
        </xdr:from>
        <xdr:to>
          <xdr:col>10</xdr:col>
          <xdr:colOff>390525</xdr:colOff>
          <xdr:row>216</xdr:row>
          <xdr:rowOff>171450</xdr:rowOff>
        </xdr:to>
        <xdr:sp macro="" textlink="">
          <xdr:nvSpPr>
            <xdr:cNvPr id="1248" name="Check Box 224" hidden="1">
              <a:extLst>
                <a:ext uri="{63B3BB69-23CF-44E3-9099-C40C66FF867C}">
                  <a14:compatExt spid="_x0000_s1248"/>
                </a:ext>
                <a:ext uri="{FF2B5EF4-FFF2-40B4-BE49-F238E27FC236}">
                  <a16:creationId xmlns:a16="http://schemas.microsoft.com/office/drawing/2014/main" id="{00000000-0008-0000-0100-0000E0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142875</xdr:colOff>
          <xdr:row>217</xdr:row>
          <xdr:rowOff>0</xdr:rowOff>
        </xdr:from>
        <xdr:to>
          <xdr:col>10</xdr:col>
          <xdr:colOff>390525</xdr:colOff>
          <xdr:row>217</xdr:row>
          <xdr:rowOff>171450</xdr:rowOff>
        </xdr:to>
        <xdr:sp macro="" textlink="">
          <xdr:nvSpPr>
            <xdr:cNvPr id="1249" name="Check Box 225" hidden="1">
              <a:extLst>
                <a:ext uri="{63B3BB69-23CF-44E3-9099-C40C66FF867C}">
                  <a14:compatExt spid="_x0000_s1249"/>
                </a:ext>
                <a:ext uri="{FF2B5EF4-FFF2-40B4-BE49-F238E27FC236}">
                  <a16:creationId xmlns:a16="http://schemas.microsoft.com/office/drawing/2014/main" id="{00000000-0008-0000-0100-0000E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142875</xdr:colOff>
          <xdr:row>218</xdr:row>
          <xdr:rowOff>0</xdr:rowOff>
        </xdr:from>
        <xdr:to>
          <xdr:col>10</xdr:col>
          <xdr:colOff>390525</xdr:colOff>
          <xdr:row>218</xdr:row>
          <xdr:rowOff>171450</xdr:rowOff>
        </xdr:to>
        <xdr:sp macro="" textlink="">
          <xdr:nvSpPr>
            <xdr:cNvPr id="1250" name="Check Box 226" hidden="1">
              <a:extLst>
                <a:ext uri="{63B3BB69-23CF-44E3-9099-C40C66FF867C}">
                  <a14:compatExt spid="_x0000_s1250"/>
                </a:ext>
                <a:ext uri="{FF2B5EF4-FFF2-40B4-BE49-F238E27FC236}">
                  <a16:creationId xmlns:a16="http://schemas.microsoft.com/office/drawing/2014/main" id="{00000000-0008-0000-0100-0000E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142875</xdr:colOff>
          <xdr:row>219</xdr:row>
          <xdr:rowOff>0</xdr:rowOff>
        </xdr:from>
        <xdr:to>
          <xdr:col>10</xdr:col>
          <xdr:colOff>390525</xdr:colOff>
          <xdr:row>219</xdr:row>
          <xdr:rowOff>171450</xdr:rowOff>
        </xdr:to>
        <xdr:sp macro="" textlink="">
          <xdr:nvSpPr>
            <xdr:cNvPr id="1251" name="Check Box 227" hidden="1">
              <a:extLst>
                <a:ext uri="{63B3BB69-23CF-44E3-9099-C40C66FF867C}">
                  <a14:compatExt spid="_x0000_s1251"/>
                </a:ext>
                <a:ext uri="{FF2B5EF4-FFF2-40B4-BE49-F238E27FC236}">
                  <a16:creationId xmlns:a16="http://schemas.microsoft.com/office/drawing/2014/main" id="{00000000-0008-0000-0100-0000E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142875</xdr:colOff>
          <xdr:row>220</xdr:row>
          <xdr:rowOff>0</xdr:rowOff>
        </xdr:from>
        <xdr:to>
          <xdr:col>10</xdr:col>
          <xdr:colOff>390525</xdr:colOff>
          <xdr:row>220</xdr:row>
          <xdr:rowOff>171450</xdr:rowOff>
        </xdr:to>
        <xdr:sp macro="" textlink="">
          <xdr:nvSpPr>
            <xdr:cNvPr id="1252" name="Check Box 228" hidden="1">
              <a:extLst>
                <a:ext uri="{63B3BB69-23CF-44E3-9099-C40C66FF867C}">
                  <a14:compatExt spid="_x0000_s1252"/>
                </a:ext>
                <a:ext uri="{FF2B5EF4-FFF2-40B4-BE49-F238E27FC236}">
                  <a16:creationId xmlns:a16="http://schemas.microsoft.com/office/drawing/2014/main" id="{00000000-0008-0000-0100-0000E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142875</xdr:colOff>
          <xdr:row>221</xdr:row>
          <xdr:rowOff>0</xdr:rowOff>
        </xdr:from>
        <xdr:to>
          <xdr:col>10</xdr:col>
          <xdr:colOff>390525</xdr:colOff>
          <xdr:row>221</xdr:row>
          <xdr:rowOff>171450</xdr:rowOff>
        </xdr:to>
        <xdr:sp macro="" textlink="">
          <xdr:nvSpPr>
            <xdr:cNvPr id="1253" name="Check Box 229" hidden="1">
              <a:extLst>
                <a:ext uri="{63B3BB69-23CF-44E3-9099-C40C66FF867C}">
                  <a14:compatExt spid="_x0000_s1253"/>
                </a:ext>
                <a:ext uri="{FF2B5EF4-FFF2-40B4-BE49-F238E27FC236}">
                  <a16:creationId xmlns:a16="http://schemas.microsoft.com/office/drawing/2014/main" id="{00000000-0008-0000-0100-0000E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142875</xdr:colOff>
          <xdr:row>222</xdr:row>
          <xdr:rowOff>0</xdr:rowOff>
        </xdr:from>
        <xdr:to>
          <xdr:col>10</xdr:col>
          <xdr:colOff>390525</xdr:colOff>
          <xdr:row>222</xdr:row>
          <xdr:rowOff>171450</xdr:rowOff>
        </xdr:to>
        <xdr:sp macro="" textlink="">
          <xdr:nvSpPr>
            <xdr:cNvPr id="1254" name="Check Box 230" hidden="1">
              <a:extLst>
                <a:ext uri="{63B3BB69-23CF-44E3-9099-C40C66FF867C}">
                  <a14:compatExt spid="_x0000_s1254"/>
                </a:ext>
                <a:ext uri="{FF2B5EF4-FFF2-40B4-BE49-F238E27FC236}">
                  <a16:creationId xmlns:a16="http://schemas.microsoft.com/office/drawing/2014/main" id="{00000000-0008-0000-0100-0000E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142875</xdr:colOff>
          <xdr:row>223</xdr:row>
          <xdr:rowOff>0</xdr:rowOff>
        </xdr:from>
        <xdr:to>
          <xdr:col>10</xdr:col>
          <xdr:colOff>390525</xdr:colOff>
          <xdr:row>223</xdr:row>
          <xdr:rowOff>171450</xdr:rowOff>
        </xdr:to>
        <xdr:sp macro="" textlink="">
          <xdr:nvSpPr>
            <xdr:cNvPr id="1255" name="Check Box 231" hidden="1">
              <a:extLst>
                <a:ext uri="{63B3BB69-23CF-44E3-9099-C40C66FF867C}">
                  <a14:compatExt spid="_x0000_s1255"/>
                </a:ext>
                <a:ext uri="{FF2B5EF4-FFF2-40B4-BE49-F238E27FC236}">
                  <a16:creationId xmlns:a16="http://schemas.microsoft.com/office/drawing/2014/main" id="{00000000-0008-0000-0100-0000E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142875</xdr:colOff>
          <xdr:row>224</xdr:row>
          <xdr:rowOff>0</xdr:rowOff>
        </xdr:from>
        <xdr:to>
          <xdr:col>10</xdr:col>
          <xdr:colOff>390525</xdr:colOff>
          <xdr:row>224</xdr:row>
          <xdr:rowOff>171450</xdr:rowOff>
        </xdr:to>
        <xdr:sp macro="" textlink="">
          <xdr:nvSpPr>
            <xdr:cNvPr id="1256" name="Check Box 232" hidden="1">
              <a:extLst>
                <a:ext uri="{63B3BB69-23CF-44E3-9099-C40C66FF867C}">
                  <a14:compatExt spid="_x0000_s1256"/>
                </a:ext>
                <a:ext uri="{FF2B5EF4-FFF2-40B4-BE49-F238E27FC236}">
                  <a16:creationId xmlns:a16="http://schemas.microsoft.com/office/drawing/2014/main" id="{00000000-0008-0000-0100-0000E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142875</xdr:colOff>
          <xdr:row>225</xdr:row>
          <xdr:rowOff>0</xdr:rowOff>
        </xdr:from>
        <xdr:to>
          <xdr:col>10</xdr:col>
          <xdr:colOff>390525</xdr:colOff>
          <xdr:row>225</xdr:row>
          <xdr:rowOff>171450</xdr:rowOff>
        </xdr:to>
        <xdr:sp macro="" textlink="">
          <xdr:nvSpPr>
            <xdr:cNvPr id="1257" name="Check Box 233" hidden="1">
              <a:extLst>
                <a:ext uri="{63B3BB69-23CF-44E3-9099-C40C66FF867C}">
                  <a14:compatExt spid="_x0000_s1257"/>
                </a:ext>
                <a:ext uri="{FF2B5EF4-FFF2-40B4-BE49-F238E27FC236}">
                  <a16:creationId xmlns:a16="http://schemas.microsoft.com/office/drawing/2014/main" id="{00000000-0008-0000-0100-0000E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142875</xdr:colOff>
          <xdr:row>226</xdr:row>
          <xdr:rowOff>0</xdr:rowOff>
        </xdr:from>
        <xdr:to>
          <xdr:col>10</xdr:col>
          <xdr:colOff>390525</xdr:colOff>
          <xdr:row>226</xdr:row>
          <xdr:rowOff>171450</xdr:rowOff>
        </xdr:to>
        <xdr:sp macro="" textlink="">
          <xdr:nvSpPr>
            <xdr:cNvPr id="1258" name="Check Box 234" hidden="1">
              <a:extLst>
                <a:ext uri="{63B3BB69-23CF-44E3-9099-C40C66FF867C}">
                  <a14:compatExt spid="_x0000_s1258"/>
                </a:ext>
                <a:ext uri="{FF2B5EF4-FFF2-40B4-BE49-F238E27FC236}">
                  <a16:creationId xmlns:a16="http://schemas.microsoft.com/office/drawing/2014/main" id="{00000000-0008-0000-0100-0000EA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142875</xdr:colOff>
          <xdr:row>227</xdr:row>
          <xdr:rowOff>0</xdr:rowOff>
        </xdr:from>
        <xdr:to>
          <xdr:col>10</xdr:col>
          <xdr:colOff>390525</xdr:colOff>
          <xdr:row>227</xdr:row>
          <xdr:rowOff>171450</xdr:rowOff>
        </xdr:to>
        <xdr:sp macro="" textlink="">
          <xdr:nvSpPr>
            <xdr:cNvPr id="1259" name="Check Box 235" hidden="1">
              <a:extLst>
                <a:ext uri="{63B3BB69-23CF-44E3-9099-C40C66FF867C}">
                  <a14:compatExt spid="_x0000_s1259"/>
                </a:ext>
                <a:ext uri="{FF2B5EF4-FFF2-40B4-BE49-F238E27FC236}">
                  <a16:creationId xmlns:a16="http://schemas.microsoft.com/office/drawing/2014/main" id="{00000000-0008-0000-0100-0000EB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142875</xdr:colOff>
          <xdr:row>228</xdr:row>
          <xdr:rowOff>0</xdr:rowOff>
        </xdr:from>
        <xdr:to>
          <xdr:col>10</xdr:col>
          <xdr:colOff>390525</xdr:colOff>
          <xdr:row>228</xdr:row>
          <xdr:rowOff>171450</xdr:rowOff>
        </xdr:to>
        <xdr:sp macro="" textlink="">
          <xdr:nvSpPr>
            <xdr:cNvPr id="1260" name="Check Box 236" hidden="1">
              <a:extLst>
                <a:ext uri="{63B3BB69-23CF-44E3-9099-C40C66FF867C}">
                  <a14:compatExt spid="_x0000_s1260"/>
                </a:ext>
                <a:ext uri="{FF2B5EF4-FFF2-40B4-BE49-F238E27FC236}">
                  <a16:creationId xmlns:a16="http://schemas.microsoft.com/office/drawing/2014/main" id="{00000000-0008-0000-0100-0000EC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142875</xdr:colOff>
          <xdr:row>229</xdr:row>
          <xdr:rowOff>0</xdr:rowOff>
        </xdr:from>
        <xdr:to>
          <xdr:col>10</xdr:col>
          <xdr:colOff>390525</xdr:colOff>
          <xdr:row>229</xdr:row>
          <xdr:rowOff>171450</xdr:rowOff>
        </xdr:to>
        <xdr:sp macro="" textlink="">
          <xdr:nvSpPr>
            <xdr:cNvPr id="1261" name="Check Box 237" hidden="1">
              <a:extLst>
                <a:ext uri="{63B3BB69-23CF-44E3-9099-C40C66FF867C}">
                  <a14:compatExt spid="_x0000_s1261"/>
                </a:ext>
                <a:ext uri="{FF2B5EF4-FFF2-40B4-BE49-F238E27FC236}">
                  <a16:creationId xmlns:a16="http://schemas.microsoft.com/office/drawing/2014/main" id="{00000000-0008-0000-0100-0000ED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142875</xdr:colOff>
          <xdr:row>230</xdr:row>
          <xdr:rowOff>0</xdr:rowOff>
        </xdr:from>
        <xdr:to>
          <xdr:col>10</xdr:col>
          <xdr:colOff>390525</xdr:colOff>
          <xdr:row>230</xdr:row>
          <xdr:rowOff>171450</xdr:rowOff>
        </xdr:to>
        <xdr:sp macro="" textlink="">
          <xdr:nvSpPr>
            <xdr:cNvPr id="1262" name="Check Box 238" hidden="1">
              <a:extLst>
                <a:ext uri="{63B3BB69-23CF-44E3-9099-C40C66FF867C}">
                  <a14:compatExt spid="_x0000_s1262"/>
                </a:ext>
                <a:ext uri="{FF2B5EF4-FFF2-40B4-BE49-F238E27FC236}">
                  <a16:creationId xmlns:a16="http://schemas.microsoft.com/office/drawing/2014/main" id="{00000000-0008-0000-0100-0000EE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142875</xdr:colOff>
          <xdr:row>231</xdr:row>
          <xdr:rowOff>0</xdr:rowOff>
        </xdr:from>
        <xdr:to>
          <xdr:col>10</xdr:col>
          <xdr:colOff>390525</xdr:colOff>
          <xdr:row>231</xdr:row>
          <xdr:rowOff>171450</xdr:rowOff>
        </xdr:to>
        <xdr:sp macro="" textlink="">
          <xdr:nvSpPr>
            <xdr:cNvPr id="1263" name="Check Box 239" hidden="1">
              <a:extLst>
                <a:ext uri="{63B3BB69-23CF-44E3-9099-C40C66FF867C}">
                  <a14:compatExt spid="_x0000_s1263"/>
                </a:ext>
                <a:ext uri="{FF2B5EF4-FFF2-40B4-BE49-F238E27FC236}">
                  <a16:creationId xmlns:a16="http://schemas.microsoft.com/office/drawing/2014/main" id="{00000000-0008-0000-0100-0000EF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142875</xdr:colOff>
          <xdr:row>232</xdr:row>
          <xdr:rowOff>0</xdr:rowOff>
        </xdr:from>
        <xdr:to>
          <xdr:col>10</xdr:col>
          <xdr:colOff>390525</xdr:colOff>
          <xdr:row>232</xdr:row>
          <xdr:rowOff>171450</xdr:rowOff>
        </xdr:to>
        <xdr:sp macro="" textlink="">
          <xdr:nvSpPr>
            <xdr:cNvPr id="1264" name="Check Box 240" hidden="1">
              <a:extLst>
                <a:ext uri="{63B3BB69-23CF-44E3-9099-C40C66FF867C}">
                  <a14:compatExt spid="_x0000_s1264"/>
                </a:ext>
                <a:ext uri="{FF2B5EF4-FFF2-40B4-BE49-F238E27FC236}">
                  <a16:creationId xmlns:a16="http://schemas.microsoft.com/office/drawing/2014/main" id="{00000000-0008-0000-0100-0000F0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142875</xdr:colOff>
          <xdr:row>233</xdr:row>
          <xdr:rowOff>0</xdr:rowOff>
        </xdr:from>
        <xdr:to>
          <xdr:col>10</xdr:col>
          <xdr:colOff>390525</xdr:colOff>
          <xdr:row>233</xdr:row>
          <xdr:rowOff>171450</xdr:rowOff>
        </xdr:to>
        <xdr:sp macro="" textlink="">
          <xdr:nvSpPr>
            <xdr:cNvPr id="1265" name="Check Box 241" hidden="1">
              <a:extLst>
                <a:ext uri="{63B3BB69-23CF-44E3-9099-C40C66FF867C}">
                  <a14:compatExt spid="_x0000_s1265"/>
                </a:ext>
                <a:ext uri="{FF2B5EF4-FFF2-40B4-BE49-F238E27FC236}">
                  <a16:creationId xmlns:a16="http://schemas.microsoft.com/office/drawing/2014/main" id="{00000000-0008-0000-0100-0000F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142875</xdr:colOff>
          <xdr:row>234</xdr:row>
          <xdr:rowOff>0</xdr:rowOff>
        </xdr:from>
        <xdr:to>
          <xdr:col>10</xdr:col>
          <xdr:colOff>390525</xdr:colOff>
          <xdr:row>234</xdr:row>
          <xdr:rowOff>171450</xdr:rowOff>
        </xdr:to>
        <xdr:sp macro="" textlink="">
          <xdr:nvSpPr>
            <xdr:cNvPr id="1266" name="Check Box 242" hidden="1">
              <a:extLst>
                <a:ext uri="{63B3BB69-23CF-44E3-9099-C40C66FF867C}">
                  <a14:compatExt spid="_x0000_s1266"/>
                </a:ext>
                <a:ext uri="{FF2B5EF4-FFF2-40B4-BE49-F238E27FC236}">
                  <a16:creationId xmlns:a16="http://schemas.microsoft.com/office/drawing/2014/main" id="{00000000-0008-0000-0100-0000F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142875</xdr:colOff>
          <xdr:row>235</xdr:row>
          <xdr:rowOff>0</xdr:rowOff>
        </xdr:from>
        <xdr:to>
          <xdr:col>10</xdr:col>
          <xdr:colOff>390525</xdr:colOff>
          <xdr:row>235</xdr:row>
          <xdr:rowOff>171450</xdr:rowOff>
        </xdr:to>
        <xdr:sp macro="" textlink="">
          <xdr:nvSpPr>
            <xdr:cNvPr id="1267" name="Check Box 243" hidden="1">
              <a:extLst>
                <a:ext uri="{63B3BB69-23CF-44E3-9099-C40C66FF867C}">
                  <a14:compatExt spid="_x0000_s1267"/>
                </a:ext>
                <a:ext uri="{FF2B5EF4-FFF2-40B4-BE49-F238E27FC236}">
                  <a16:creationId xmlns:a16="http://schemas.microsoft.com/office/drawing/2014/main" id="{00000000-0008-0000-0100-0000F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142875</xdr:colOff>
          <xdr:row>236</xdr:row>
          <xdr:rowOff>0</xdr:rowOff>
        </xdr:from>
        <xdr:to>
          <xdr:col>10</xdr:col>
          <xdr:colOff>390525</xdr:colOff>
          <xdr:row>236</xdr:row>
          <xdr:rowOff>171450</xdr:rowOff>
        </xdr:to>
        <xdr:sp macro="" textlink="">
          <xdr:nvSpPr>
            <xdr:cNvPr id="1268" name="Check Box 244" hidden="1">
              <a:extLst>
                <a:ext uri="{63B3BB69-23CF-44E3-9099-C40C66FF867C}">
                  <a14:compatExt spid="_x0000_s1268"/>
                </a:ext>
                <a:ext uri="{FF2B5EF4-FFF2-40B4-BE49-F238E27FC236}">
                  <a16:creationId xmlns:a16="http://schemas.microsoft.com/office/drawing/2014/main" id="{00000000-0008-0000-0100-0000F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142875</xdr:colOff>
          <xdr:row>237</xdr:row>
          <xdr:rowOff>0</xdr:rowOff>
        </xdr:from>
        <xdr:to>
          <xdr:col>10</xdr:col>
          <xdr:colOff>390525</xdr:colOff>
          <xdr:row>237</xdr:row>
          <xdr:rowOff>171450</xdr:rowOff>
        </xdr:to>
        <xdr:sp macro="" textlink="">
          <xdr:nvSpPr>
            <xdr:cNvPr id="1269" name="Check Box 245" hidden="1">
              <a:extLst>
                <a:ext uri="{63B3BB69-23CF-44E3-9099-C40C66FF867C}">
                  <a14:compatExt spid="_x0000_s1269"/>
                </a:ext>
                <a:ext uri="{FF2B5EF4-FFF2-40B4-BE49-F238E27FC236}">
                  <a16:creationId xmlns:a16="http://schemas.microsoft.com/office/drawing/2014/main" id="{00000000-0008-0000-0100-0000F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142875</xdr:colOff>
          <xdr:row>238</xdr:row>
          <xdr:rowOff>0</xdr:rowOff>
        </xdr:from>
        <xdr:to>
          <xdr:col>10</xdr:col>
          <xdr:colOff>390525</xdr:colOff>
          <xdr:row>238</xdr:row>
          <xdr:rowOff>171450</xdr:rowOff>
        </xdr:to>
        <xdr:sp macro="" textlink="">
          <xdr:nvSpPr>
            <xdr:cNvPr id="1270" name="Check Box 246" hidden="1">
              <a:extLst>
                <a:ext uri="{63B3BB69-23CF-44E3-9099-C40C66FF867C}">
                  <a14:compatExt spid="_x0000_s1270"/>
                </a:ext>
                <a:ext uri="{FF2B5EF4-FFF2-40B4-BE49-F238E27FC236}">
                  <a16:creationId xmlns:a16="http://schemas.microsoft.com/office/drawing/2014/main" id="{00000000-0008-0000-0100-0000F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142875</xdr:colOff>
          <xdr:row>239</xdr:row>
          <xdr:rowOff>0</xdr:rowOff>
        </xdr:from>
        <xdr:to>
          <xdr:col>10</xdr:col>
          <xdr:colOff>390525</xdr:colOff>
          <xdr:row>239</xdr:row>
          <xdr:rowOff>171450</xdr:rowOff>
        </xdr:to>
        <xdr:sp macro="" textlink="">
          <xdr:nvSpPr>
            <xdr:cNvPr id="1271" name="Check Box 247" hidden="1">
              <a:extLst>
                <a:ext uri="{63B3BB69-23CF-44E3-9099-C40C66FF867C}">
                  <a14:compatExt spid="_x0000_s1271"/>
                </a:ext>
                <a:ext uri="{FF2B5EF4-FFF2-40B4-BE49-F238E27FC236}">
                  <a16:creationId xmlns:a16="http://schemas.microsoft.com/office/drawing/2014/main" id="{00000000-0008-0000-0100-0000F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142875</xdr:colOff>
          <xdr:row>240</xdr:row>
          <xdr:rowOff>0</xdr:rowOff>
        </xdr:from>
        <xdr:to>
          <xdr:col>10</xdr:col>
          <xdr:colOff>390525</xdr:colOff>
          <xdr:row>240</xdr:row>
          <xdr:rowOff>171450</xdr:rowOff>
        </xdr:to>
        <xdr:sp macro="" textlink="">
          <xdr:nvSpPr>
            <xdr:cNvPr id="1272" name="Check Box 248" hidden="1">
              <a:extLst>
                <a:ext uri="{63B3BB69-23CF-44E3-9099-C40C66FF867C}">
                  <a14:compatExt spid="_x0000_s1272"/>
                </a:ext>
                <a:ext uri="{FF2B5EF4-FFF2-40B4-BE49-F238E27FC236}">
                  <a16:creationId xmlns:a16="http://schemas.microsoft.com/office/drawing/2014/main" id="{00000000-0008-0000-0100-0000F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142875</xdr:colOff>
          <xdr:row>241</xdr:row>
          <xdr:rowOff>0</xdr:rowOff>
        </xdr:from>
        <xdr:to>
          <xdr:col>10</xdr:col>
          <xdr:colOff>390525</xdr:colOff>
          <xdr:row>241</xdr:row>
          <xdr:rowOff>171450</xdr:rowOff>
        </xdr:to>
        <xdr:sp macro="" textlink="">
          <xdr:nvSpPr>
            <xdr:cNvPr id="1273" name="Check Box 249" hidden="1">
              <a:extLst>
                <a:ext uri="{63B3BB69-23CF-44E3-9099-C40C66FF867C}">
                  <a14:compatExt spid="_x0000_s1273"/>
                </a:ext>
                <a:ext uri="{FF2B5EF4-FFF2-40B4-BE49-F238E27FC236}">
                  <a16:creationId xmlns:a16="http://schemas.microsoft.com/office/drawing/2014/main" id="{00000000-0008-0000-0100-0000F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142875</xdr:colOff>
          <xdr:row>242</xdr:row>
          <xdr:rowOff>0</xdr:rowOff>
        </xdr:from>
        <xdr:to>
          <xdr:col>10</xdr:col>
          <xdr:colOff>390525</xdr:colOff>
          <xdr:row>242</xdr:row>
          <xdr:rowOff>171450</xdr:rowOff>
        </xdr:to>
        <xdr:sp macro="" textlink="">
          <xdr:nvSpPr>
            <xdr:cNvPr id="1274" name="Check Box 250" hidden="1">
              <a:extLst>
                <a:ext uri="{63B3BB69-23CF-44E3-9099-C40C66FF867C}">
                  <a14:compatExt spid="_x0000_s1274"/>
                </a:ext>
                <a:ext uri="{FF2B5EF4-FFF2-40B4-BE49-F238E27FC236}">
                  <a16:creationId xmlns:a16="http://schemas.microsoft.com/office/drawing/2014/main" id="{00000000-0008-0000-0100-0000FA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142875</xdr:colOff>
          <xdr:row>243</xdr:row>
          <xdr:rowOff>0</xdr:rowOff>
        </xdr:from>
        <xdr:to>
          <xdr:col>10</xdr:col>
          <xdr:colOff>390525</xdr:colOff>
          <xdr:row>243</xdr:row>
          <xdr:rowOff>171450</xdr:rowOff>
        </xdr:to>
        <xdr:sp macro="" textlink="">
          <xdr:nvSpPr>
            <xdr:cNvPr id="1275" name="Check Box 251" hidden="1">
              <a:extLst>
                <a:ext uri="{63B3BB69-23CF-44E3-9099-C40C66FF867C}">
                  <a14:compatExt spid="_x0000_s1275"/>
                </a:ext>
                <a:ext uri="{FF2B5EF4-FFF2-40B4-BE49-F238E27FC236}">
                  <a16:creationId xmlns:a16="http://schemas.microsoft.com/office/drawing/2014/main" id="{00000000-0008-0000-0100-0000FB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142875</xdr:colOff>
          <xdr:row>244</xdr:row>
          <xdr:rowOff>0</xdr:rowOff>
        </xdr:from>
        <xdr:to>
          <xdr:col>10</xdr:col>
          <xdr:colOff>390525</xdr:colOff>
          <xdr:row>244</xdr:row>
          <xdr:rowOff>171450</xdr:rowOff>
        </xdr:to>
        <xdr:sp macro="" textlink="">
          <xdr:nvSpPr>
            <xdr:cNvPr id="1276" name="Check Box 252" hidden="1">
              <a:extLst>
                <a:ext uri="{63B3BB69-23CF-44E3-9099-C40C66FF867C}">
                  <a14:compatExt spid="_x0000_s1276"/>
                </a:ext>
                <a:ext uri="{FF2B5EF4-FFF2-40B4-BE49-F238E27FC236}">
                  <a16:creationId xmlns:a16="http://schemas.microsoft.com/office/drawing/2014/main" id="{00000000-0008-0000-0100-0000FC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142875</xdr:colOff>
          <xdr:row>245</xdr:row>
          <xdr:rowOff>0</xdr:rowOff>
        </xdr:from>
        <xdr:to>
          <xdr:col>10</xdr:col>
          <xdr:colOff>390525</xdr:colOff>
          <xdr:row>245</xdr:row>
          <xdr:rowOff>171450</xdr:rowOff>
        </xdr:to>
        <xdr:sp macro="" textlink="">
          <xdr:nvSpPr>
            <xdr:cNvPr id="1277" name="Check Box 253" hidden="1">
              <a:extLst>
                <a:ext uri="{63B3BB69-23CF-44E3-9099-C40C66FF867C}">
                  <a14:compatExt spid="_x0000_s1277"/>
                </a:ext>
                <a:ext uri="{FF2B5EF4-FFF2-40B4-BE49-F238E27FC236}">
                  <a16:creationId xmlns:a16="http://schemas.microsoft.com/office/drawing/2014/main" id="{00000000-0008-0000-0100-0000FD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142875</xdr:colOff>
          <xdr:row>246</xdr:row>
          <xdr:rowOff>0</xdr:rowOff>
        </xdr:from>
        <xdr:to>
          <xdr:col>10</xdr:col>
          <xdr:colOff>390525</xdr:colOff>
          <xdr:row>246</xdr:row>
          <xdr:rowOff>171450</xdr:rowOff>
        </xdr:to>
        <xdr:sp macro="" textlink="">
          <xdr:nvSpPr>
            <xdr:cNvPr id="1278" name="Check Box 254" hidden="1">
              <a:extLst>
                <a:ext uri="{63B3BB69-23CF-44E3-9099-C40C66FF867C}">
                  <a14:compatExt spid="_x0000_s1278"/>
                </a:ext>
                <a:ext uri="{FF2B5EF4-FFF2-40B4-BE49-F238E27FC236}">
                  <a16:creationId xmlns:a16="http://schemas.microsoft.com/office/drawing/2014/main" id="{00000000-0008-0000-0100-0000FE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142875</xdr:colOff>
          <xdr:row>247</xdr:row>
          <xdr:rowOff>0</xdr:rowOff>
        </xdr:from>
        <xdr:to>
          <xdr:col>10</xdr:col>
          <xdr:colOff>390525</xdr:colOff>
          <xdr:row>247</xdr:row>
          <xdr:rowOff>171450</xdr:rowOff>
        </xdr:to>
        <xdr:sp macro="" textlink="">
          <xdr:nvSpPr>
            <xdr:cNvPr id="1279" name="Check Box 255" hidden="1">
              <a:extLst>
                <a:ext uri="{63B3BB69-23CF-44E3-9099-C40C66FF867C}">
                  <a14:compatExt spid="_x0000_s1279"/>
                </a:ext>
                <a:ext uri="{FF2B5EF4-FFF2-40B4-BE49-F238E27FC236}">
                  <a16:creationId xmlns:a16="http://schemas.microsoft.com/office/drawing/2014/main" id="{00000000-0008-0000-0100-0000FF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142875</xdr:colOff>
          <xdr:row>248</xdr:row>
          <xdr:rowOff>0</xdr:rowOff>
        </xdr:from>
        <xdr:to>
          <xdr:col>10</xdr:col>
          <xdr:colOff>390525</xdr:colOff>
          <xdr:row>248</xdr:row>
          <xdr:rowOff>171450</xdr:rowOff>
        </xdr:to>
        <xdr:sp macro="" textlink="">
          <xdr:nvSpPr>
            <xdr:cNvPr id="1280" name="Check Box 256" hidden="1">
              <a:extLst>
                <a:ext uri="{63B3BB69-23CF-44E3-9099-C40C66FF867C}">
                  <a14:compatExt spid="_x0000_s1280"/>
                </a:ext>
                <a:ext uri="{FF2B5EF4-FFF2-40B4-BE49-F238E27FC236}">
                  <a16:creationId xmlns:a16="http://schemas.microsoft.com/office/drawing/2014/main" id="{00000000-0008-0000-0100-000000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142875</xdr:colOff>
          <xdr:row>249</xdr:row>
          <xdr:rowOff>0</xdr:rowOff>
        </xdr:from>
        <xdr:to>
          <xdr:col>10</xdr:col>
          <xdr:colOff>390525</xdr:colOff>
          <xdr:row>249</xdr:row>
          <xdr:rowOff>171450</xdr:rowOff>
        </xdr:to>
        <xdr:sp macro="" textlink="">
          <xdr:nvSpPr>
            <xdr:cNvPr id="1281" name="Check Box 257" hidden="1">
              <a:extLst>
                <a:ext uri="{63B3BB69-23CF-44E3-9099-C40C66FF867C}">
                  <a14:compatExt spid="_x0000_s1281"/>
                </a:ext>
                <a:ext uri="{FF2B5EF4-FFF2-40B4-BE49-F238E27FC236}">
                  <a16:creationId xmlns:a16="http://schemas.microsoft.com/office/drawing/2014/main" id="{00000000-0008-0000-0100-000001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142875</xdr:colOff>
          <xdr:row>250</xdr:row>
          <xdr:rowOff>0</xdr:rowOff>
        </xdr:from>
        <xdr:to>
          <xdr:col>10</xdr:col>
          <xdr:colOff>390525</xdr:colOff>
          <xdr:row>250</xdr:row>
          <xdr:rowOff>171450</xdr:rowOff>
        </xdr:to>
        <xdr:sp macro="" textlink="">
          <xdr:nvSpPr>
            <xdr:cNvPr id="1282" name="Check Box 258" hidden="1">
              <a:extLst>
                <a:ext uri="{63B3BB69-23CF-44E3-9099-C40C66FF867C}">
                  <a14:compatExt spid="_x0000_s1282"/>
                </a:ext>
                <a:ext uri="{FF2B5EF4-FFF2-40B4-BE49-F238E27FC236}">
                  <a16:creationId xmlns:a16="http://schemas.microsoft.com/office/drawing/2014/main" id="{00000000-0008-0000-0100-000002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142875</xdr:colOff>
          <xdr:row>251</xdr:row>
          <xdr:rowOff>0</xdr:rowOff>
        </xdr:from>
        <xdr:to>
          <xdr:col>10</xdr:col>
          <xdr:colOff>390525</xdr:colOff>
          <xdr:row>251</xdr:row>
          <xdr:rowOff>171450</xdr:rowOff>
        </xdr:to>
        <xdr:sp macro="" textlink="">
          <xdr:nvSpPr>
            <xdr:cNvPr id="1283" name="Check Box 259" hidden="1">
              <a:extLst>
                <a:ext uri="{63B3BB69-23CF-44E3-9099-C40C66FF867C}">
                  <a14:compatExt spid="_x0000_s1283"/>
                </a:ext>
                <a:ext uri="{FF2B5EF4-FFF2-40B4-BE49-F238E27FC236}">
                  <a16:creationId xmlns:a16="http://schemas.microsoft.com/office/drawing/2014/main" id="{00000000-0008-0000-0100-000003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142875</xdr:colOff>
          <xdr:row>252</xdr:row>
          <xdr:rowOff>0</xdr:rowOff>
        </xdr:from>
        <xdr:to>
          <xdr:col>10</xdr:col>
          <xdr:colOff>390525</xdr:colOff>
          <xdr:row>252</xdr:row>
          <xdr:rowOff>171450</xdr:rowOff>
        </xdr:to>
        <xdr:sp macro="" textlink="">
          <xdr:nvSpPr>
            <xdr:cNvPr id="1284" name="Check Box 260" hidden="1">
              <a:extLst>
                <a:ext uri="{63B3BB69-23CF-44E3-9099-C40C66FF867C}">
                  <a14:compatExt spid="_x0000_s1284"/>
                </a:ext>
                <a:ext uri="{FF2B5EF4-FFF2-40B4-BE49-F238E27FC236}">
                  <a16:creationId xmlns:a16="http://schemas.microsoft.com/office/drawing/2014/main" id="{00000000-0008-0000-0100-000004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142875</xdr:colOff>
          <xdr:row>253</xdr:row>
          <xdr:rowOff>0</xdr:rowOff>
        </xdr:from>
        <xdr:to>
          <xdr:col>10</xdr:col>
          <xdr:colOff>390525</xdr:colOff>
          <xdr:row>253</xdr:row>
          <xdr:rowOff>171450</xdr:rowOff>
        </xdr:to>
        <xdr:sp macro="" textlink="">
          <xdr:nvSpPr>
            <xdr:cNvPr id="1285" name="Check Box 261" hidden="1">
              <a:extLst>
                <a:ext uri="{63B3BB69-23CF-44E3-9099-C40C66FF867C}">
                  <a14:compatExt spid="_x0000_s1285"/>
                </a:ext>
                <a:ext uri="{FF2B5EF4-FFF2-40B4-BE49-F238E27FC236}">
                  <a16:creationId xmlns:a16="http://schemas.microsoft.com/office/drawing/2014/main" id="{00000000-0008-0000-0100-000005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142875</xdr:colOff>
          <xdr:row>254</xdr:row>
          <xdr:rowOff>0</xdr:rowOff>
        </xdr:from>
        <xdr:to>
          <xdr:col>10</xdr:col>
          <xdr:colOff>390525</xdr:colOff>
          <xdr:row>254</xdr:row>
          <xdr:rowOff>171450</xdr:rowOff>
        </xdr:to>
        <xdr:sp macro="" textlink="">
          <xdr:nvSpPr>
            <xdr:cNvPr id="1286" name="Check Box 262" hidden="1">
              <a:extLst>
                <a:ext uri="{63B3BB69-23CF-44E3-9099-C40C66FF867C}">
                  <a14:compatExt spid="_x0000_s1286"/>
                </a:ext>
                <a:ext uri="{FF2B5EF4-FFF2-40B4-BE49-F238E27FC236}">
                  <a16:creationId xmlns:a16="http://schemas.microsoft.com/office/drawing/2014/main" id="{00000000-0008-0000-0100-000006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142875</xdr:colOff>
          <xdr:row>255</xdr:row>
          <xdr:rowOff>0</xdr:rowOff>
        </xdr:from>
        <xdr:to>
          <xdr:col>10</xdr:col>
          <xdr:colOff>390525</xdr:colOff>
          <xdr:row>255</xdr:row>
          <xdr:rowOff>171450</xdr:rowOff>
        </xdr:to>
        <xdr:sp macro="" textlink="">
          <xdr:nvSpPr>
            <xdr:cNvPr id="1287" name="Check Box 263" hidden="1">
              <a:extLst>
                <a:ext uri="{63B3BB69-23CF-44E3-9099-C40C66FF867C}">
                  <a14:compatExt spid="_x0000_s1287"/>
                </a:ext>
                <a:ext uri="{FF2B5EF4-FFF2-40B4-BE49-F238E27FC236}">
                  <a16:creationId xmlns:a16="http://schemas.microsoft.com/office/drawing/2014/main" id="{00000000-0008-0000-0100-000007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142875</xdr:colOff>
          <xdr:row>256</xdr:row>
          <xdr:rowOff>0</xdr:rowOff>
        </xdr:from>
        <xdr:to>
          <xdr:col>10</xdr:col>
          <xdr:colOff>390525</xdr:colOff>
          <xdr:row>256</xdr:row>
          <xdr:rowOff>171450</xdr:rowOff>
        </xdr:to>
        <xdr:sp macro="" textlink="">
          <xdr:nvSpPr>
            <xdr:cNvPr id="1288" name="Check Box 264" hidden="1">
              <a:extLst>
                <a:ext uri="{63B3BB69-23CF-44E3-9099-C40C66FF867C}">
                  <a14:compatExt spid="_x0000_s1288"/>
                </a:ext>
                <a:ext uri="{FF2B5EF4-FFF2-40B4-BE49-F238E27FC236}">
                  <a16:creationId xmlns:a16="http://schemas.microsoft.com/office/drawing/2014/main" id="{00000000-0008-0000-0100-000008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142875</xdr:colOff>
          <xdr:row>257</xdr:row>
          <xdr:rowOff>0</xdr:rowOff>
        </xdr:from>
        <xdr:to>
          <xdr:col>10</xdr:col>
          <xdr:colOff>390525</xdr:colOff>
          <xdr:row>257</xdr:row>
          <xdr:rowOff>171450</xdr:rowOff>
        </xdr:to>
        <xdr:sp macro="" textlink="">
          <xdr:nvSpPr>
            <xdr:cNvPr id="1289" name="Check Box 265" hidden="1">
              <a:extLst>
                <a:ext uri="{63B3BB69-23CF-44E3-9099-C40C66FF867C}">
                  <a14:compatExt spid="_x0000_s1289"/>
                </a:ext>
                <a:ext uri="{FF2B5EF4-FFF2-40B4-BE49-F238E27FC236}">
                  <a16:creationId xmlns:a16="http://schemas.microsoft.com/office/drawing/2014/main" id="{00000000-0008-0000-0100-000009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142875</xdr:colOff>
          <xdr:row>258</xdr:row>
          <xdr:rowOff>0</xdr:rowOff>
        </xdr:from>
        <xdr:to>
          <xdr:col>10</xdr:col>
          <xdr:colOff>390525</xdr:colOff>
          <xdr:row>258</xdr:row>
          <xdr:rowOff>171450</xdr:rowOff>
        </xdr:to>
        <xdr:sp macro="" textlink="">
          <xdr:nvSpPr>
            <xdr:cNvPr id="1290" name="Check Box 266" hidden="1">
              <a:extLst>
                <a:ext uri="{63B3BB69-23CF-44E3-9099-C40C66FF867C}">
                  <a14:compatExt spid="_x0000_s1290"/>
                </a:ext>
                <a:ext uri="{FF2B5EF4-FFF2-40B4-BE49-F238E27FC236}">
                  <a16:creationId xmlns:a16="http://schemas.microsoft.com/office/drawing/2014/main" id="{00000000-0008-0000-0100-00000A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142875</xdr:colOff>
          <xdr:row>259</xdr:row>
          <xdr:rowOff>0</xdr:rowOff>
        </xdr:from>
        <xdr:to>
          <xdr:col>10</xdr:col>
          <xdr:colOff>390525</xdr:colOff>
          <xdr:row>259</xdr:row>
          <xdr:rowOff>171450</xdr:rowOff>
        </xdr:to>
        <xdr:sp macro="" textlink="">
          <xdr:nvSpPr>
            <xdr:cNvPr id="1291" name="Check Box 267" hidden="1">
              <a:extLst>
                <a:ext uri="{63B3BB69-23CF-44E3-9099-C40C66FF867C}">
                  <a14:compatExt spid="_x0000_s1291"/>
                </a:ext>
                <a:ext uri="{FF2B5EF4-FFF2-40B4-BE49-F238E27FC236}">
                  <a16:creationId xmlns:a16="http://schemas.microsoft.com/office/drawing/2014/main" id="{00000000-0008-0000-0100-00000B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142875</xdr:colOff>
          <xdr:row>260</xdr:row>
          <xdr:rowOff>0</xdr:rowOff>
        </xdr:from>
        <xdr:to>
          <xdr:col>10</xdr:col>
          <xdr:colOff>390525</xdr:colOff>
          <xdr:row>260</xdr:row>
          <xdr:rowOff>171450</xdr:rowOff>
        </xdr:to>
        <xdr:sp macro="" textlink="">
          <xdr:nvSpPr>
            <xdr:cNvPr id="1292" name="Check Box 268" hidden="1">
              <a:extLst>
                <a:ext uri="{63B3BB69-23CF-44E3-9099-C40C66FF867C}">
                  <a14:compatExt spid="_x0000_s1292"/>
                </a:ext>
                <a:ext uri="{FF2B5EF4-FFF2-40B4-BE49-F238E27FC236}">
                  <a16:creationId xmlns:a16="http://schemas.microsoft.com/office/drawing/2014/main" id="{00000000-0008-0000-0100-00000C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142875</xdr:colOff>
          <xdr:row>261</xdr:row>
          <xdr:rowOff>0</xdr:rowOff>
        </xdr:from>
        <xdr:to>
          <xdr:col>10</xdr:col>
          <xdr:colOff>390525</xdr:colOff>
          <xdr:row>261</xdr:row>
          <xdr:rowOff>171450</xdr:rowOff>
        </xdr:to>
        <xdr:sp macro="" textlink="">
          <xdr:nvSpPr>
            <xdr:cNvPr id="1293" name="Check Box 269" hidden="1">
              <a:extLst>
                <a:ext uri="{63B3BB69-23CF-44E3-9099-C40C66FF867C}">
                  <a14:compatExt spid="_x0000_s1293"/>
                </a:ext>
                <a:ext uri="{FF2B5EF4-FFF2-40B4-BE49-F238E27FC236}">
                  <a16:creationId xmlns:a16="http://schemas.microsoft.com/office/drawing/2014/main" id="{00000000-0008-0000-0100-00000D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142875</xdr:colOff>
          <xdr:row>262</xdr:row>
          <xdr:rowOff>0</xdr:rowOff>
        </xdr:from>
        <xdr:to>
          <xdr:col>10</xdr:col>
          <xdr:colOff>390525</xdr:colOff>
          <xdr:row>262</xdr:row>
          <xdr:rowOff>171450</xdr:rowOff>
        </xdr:to>
        <xdr:sp macro="" textlink="">
          <xdr:nvSpPr>
            <xdr:cNvPr id="1294" name="Check Box 270" hidden="1">
              <a:extLst>
                <a:ext uri="{63B3BB69-23CF-44E3-9099-C40C66FF867C}">
                  <a14:compatExt spid="_x0000_s1294"/>
                </a:ext>
                <a:ext uri="{FF2B5EF4-FFF2-40B4-BE49-F238E27FC236}">
                  <a16:creationId xmlns:a16="http://schemas.microsoft.com/office/drawing/2014/main" id="{00000000-0008-0000-0100-00000E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142875</xdr:colOff>
          <xdr:row>263</xdr:row>
          <xdr:rowOff>0</xdr:rowOff>
        </xdr:from>
        <xdr:to>
          <xdr:col>10</xdr:col>
          <xdr:colOff>390525</xdr:colOff>
          <xdr:row>263</xdr:row>
          <xdr:rowOff>171450</xdr:rowOff>
        </xdr:to>
        <xdr:sp macro="" textlink="">
          <xdr:nvSpPr>
            <xdr:cNvPr id="1295" name="Check Box 271" hidden="1">
              <a:extLst>
                <a:ext uri="{63B3BB69-23CF-44E3-9099-C40C66FF867C}">
                  <a14:compatExt spid="_x0000_s1295"/>
                </a:ext>
                <a:ext uri="{FF2B5EF4-FFF2-40B4-BE49-F238E27FC236}">
                  <a16:creationId xmlns:a16="http://schemas.microsoft.com/office/drawing/2014/main" id="{00000000-0008-0000-0100-00000F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142875</xdr:colOff>
          <xdr:row>264</xdr:row>
          <xdr:rowOff>0</xdr:rowOff>
        </xdr:from>
        <xdr:to>
          <xdr:col>10</xdr:col>
          <xdr:colOff>390525</xdr:colOff>
          <xdr:row>264</xdr:row>
          <xdr:rowOff>171450</xdr:rowOff>
        </xdr:to>
        <xdr:sp macro="" textlink="">
          <xdr:nvSpPr>
            <xdr:cNvPr id="1296" name="Check Box 272" hidden="1">
              <a:extLst>
                <a:ext uri="{63B3BB69-23CF-44E3-9099-C40C66FF867C}">
                  <a14:compatExt spid="_x0000_s1296"/>
                </a:ext>
                <a:ext uri="{FF2B5EF4-FFF2-40B4-BE49-F238E27FC236}">
                  <a16:creationId xmlns:a16="http://schemas.microsoft.com/office/drawing/2014/main" id="{00000000-0008-0000-0100-000010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142875</xdr:colOff>
          <xdr:row>265</xdr:row>
          <xdr:rowOff>0</xdr:rowOff>
        </xdr:from>
        <xdr:to>
          <xdr:col>10</xdr:col>
          <xdr:colOff>390525</xdr:colOff>
          <xdr:row>265</xdr:row>
          <xdr:rowOff>171450</xdr:rowOff>
        </xdr:to>
        <xdr:sp macro="" textlink="">
          <xdr:nvSpPr>
            <xdr:cNvPr id="1297" name="Check Box 273" hidden="1">
              <a:extLst>
                <a:ext uri="{63B3BB69-23CF-44E3-9099-C40C66FF867C}">
                  <a14:compatExt spid="_x0000_s1297"/>
                </a:ext>
                <a:ext uri="{FF2B5EF4-FFF2-40B4-BE49-F238E27FC236}">
                  <a16:creationId xmlns:a16="http://schemas.microsoft.com/office/drawing/2014/main" id="{00000000-0008-0000-0100-000011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142875</xdr:colOff>
          <xdr:row>266</xdr:row>
          <xdr:rowOff>0</xdr:rowOff>
        </xdr:from>
        <xdr:to>
          <xdr:col>10</xdr:col>
          <xdr:colOff>390525</xdr:colOff>
          <xdr:row>266</xdr:row>
          <xdr:rowOff>171450</xdr:rowOff>
        </xdr:to>
        <xdr:sp macro="" textlink="">
          <xdr:nvSpPr>
            <xdr:cNvPr id="1298" name="Check Box 274" hidden="1">
              <a:extLst>
                <a:ext uri="{63B3BB69-23CF-44E3-9099-C40C66FF867C}">
                  <a14:compatExt spid="_x0000_s1298"/>
                </a:ext>
                <a:ext uri="{FF2B5EF4-FFF2-40B4-BE49-F238E27FC236}">
                  <a16:creationId xmlns:a16="http://schemas.microsoft.com/office/drawing/2014/main" id="{00000000-0008-0000-0100-000012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142875</xdr:colOff>
          <xdr:row>267</xdr:row>
          <xdr:rowOff>0</xdr:rowOff>
        </xdr:from>
        <xdr:to>
          <xdr:col>10</xdr:col>
          <xdr:colOff>390525</xdr:colOff>
          <xdr:row>267</xdr:row>
          <xdr:rowOff>171450</xdr:rowOff>
        </xdr:to>
        <xdr:sp macro="" textlink="">
          <xdr:nvSpPr>
            <xdr:cNvPr id="1299" name="Check Box 275" hidden="1">
              <a:extLst>
                <a:ext uri="{63B3BB69-23CF-44E3-9099-C40C66FF867C}">
                  <a14:compatExt spid="_x0000_s1299"/>
                </a:ext>
                <a:ext uri="{FF2B5EF4-FFF2-40B4-BE49-F238E27FC236}">
                  <a16:creationId xmlns:a16="http://schemas.microsoft.com/office/drawing/2014/main" id="{00000000-0008-0000-0100-000013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142875</xdr:colOff>
          <xdr:row>268</xdr:row>
          <xdr:rowOff>0</xdr:rowOff>
        </xdr:from>
        <xdr:to>
          <xdr:col>10</xdr:col>
          <xdr:colOff>390525</xdr:colOff>
          <xdr:row>268</xdr:row>
          <xdr:rowOff>171450</xdr:rowOff>
        </xdr:to>
        <xdr:sp macro="" textlink="">
          <xdr:nvSpPr>
            <xdr:cNvPr id="1300" name="Check Box 276" hidden="1">
              <a:extLst>
                <a:ext uri="{63B3BB69-23CF-44E3-9099-C40C66FF867C}">
                  <a14:compatExt spid="_x0000_s1300"/>
                </a:ext>
                <a:ext uri="{FF2B5EF4-FFF2-40B4-BE49-F238E27FC236}">
                  <a16:creationId xmlns:a16="http://schemas.microsoft.com/office/drawing/2014/main" id="{00000000-0008-0000-0100-000014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142875</xdr:colOff>
          <xdr:row>269</xdr:row>
          <xdr:rowOff>0</xdr:rowOff>
        </xdr:from>
        <xdr:to>
          <xdr:col>10</xdr:col>
          <xdr:colOff>390525</xdr:colOff>
          <xdr:row>269</xdr:row>
          <xdr:rowOff>171450</xdr:rowOff>
        </xdr:to>
        <xdr:sp macro="" textlink="">
          <xdr:nvSpPr>
            <xdr:cNvPr id="1301" name="Check Box 277" hidden="1">
              <a:extLst>
                <a:ext uri="{63B3BB69-23CF-44E3-9099-C40C66FF867C}">
                  <a14:compatExt spid="_x0000_s1301"/>
                </a:ext>
                <a:ext uri="{FF2B5EF4-FFF2-40B4-BE49-F238E27FC236}">
                  <a16:creationId xmlns:a16="http://schemas.microsoft.com/office/drawing/2014/main" id="{00000000-0008-0000-0100-000015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142875</xdr:colOff>
          <xdr:row>270</xdr:row>
          <xdr:rowOff>0</xdr:rowOff>
        </xdr:from>
        <xdr:to>
          <xdr:col>10</xdr:col>
          <xdr:colOff>390525</xdr:colOff>
          <xdr:row>270</xdr:row>
          <xdr:rowOff>171450</xdr:rowOff>
        </xdr:to>
        <xdr:sp macro="" textlink="">
          <xdr:nvSpPr>
            <xdr:cNvPr id="1302" name="Check Box 278" hidden="1">
              <a:extLst>
                <a:ext uri="{63B3BB69-23CF-44E3-9099-C40C66FF867C}">
                  <a14:compatExt spid="_x0000_s1302"/>
                </a:ext>
                <a:ext uri="{FF2B5EF4-FFF2-40B4-BE49-F238E27FC236}">
                  <a16:creationId xmlns:a16="http://schemas.microsoft.com/office/drawing/2014/main" id="{00000000-0008-0000-0100-000016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142875</xdr:colOff>
          <xdr:row>271</xdr:row>
          <xdr:rowOff>0</xdr:rowOff>
        </xdr:from>
        <xdr:to>
          <xdr:col>10</xdr:col>
          <xdr:colOff>390525</xdr:colOff>
          <xdr:row>271</xdr:row>
          <xdr:rowOff>171450</xdr:rowOff>
        </xdr:to>
        <xdr:sp macro="" textlink="">
          <xdr:nvSpPr>
            <xdr:cNvPr id="1303" name="Check Box 279" hidden="1">
              <a:extLst>
                <a:ext uri="{63B3BB69-23CF-44E3-9099-C40C66FF867C}">
                  <a14:compatExt spid="_x0000_s1303"/>
                </a:ext>
                <a:ext uri="{FF2B5EF4-FFF2-40B4-BE49-F238E27FC236}">
                  <a16:creationId xmlns:a16="http://schemas.microsoft.com/office/drawing/2014/main" id="{00000000-0008-0000-0100-000017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142875</xdr:colOff>
          <xdr:row>272</xdr:row>
          <xdr:rowOff>0</xdr:rowOff>
        </xdr:from>
        <xdr:to>
          <xdr:col>10</xdr:col>
          <xdr:colOff>390525</xdr:colOff>
          <xdr:row>272</xdr:row>
          <xdr:rowOff>171450</xdr:rowOff>
        </xdr:to>
        <xdr:sp macro="" textlink="">
          <xdr:nvSpPr>
            <xdr:cNvPr id="1304" name="Check Box 280" hidden="1">
              <a:extLst>
                <a:ext uri="{63B3BB69-23CF-44E3-9099-C40C66FF867C}">
                  <a14:compatExt spid="_x0000_s1304"/>
                </a:ext>
                <a:ext uri="{FF2B5EF4-FFF2-40B4-BE49-F238E27FC236}">
                  <a16:creationId xmlns:a16="http://schemas.microsoft.com/office/drawing/2014/main" id="{00000000-0008-0000-0100-000018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142875</xdr:colOff>
          <xdr:row>273</xdr:row>
          <xdr:rowOff>0</xdr:rowOff>
        </xdr:from>
        <xdr:to>
          <xdr:col>10</xdr:col>
          <xdr:colOff>390525</xdr:colOff>
          <xdr:row>273</xdr:row>
          <xdr:rowOff>171450</xdr:rowOff>
        </xdr:to>
        <xdr:sp macro="" textlink="">
          <xdr:nvSpPr>
            <xdr:cNvPr id="1305" name="Check Box 281" hidden="1">
              <a:extLst>
                <a:ext uri="{63B3BB69-23CF-44E3-9099-C40C66FF867C}">
                  <a14:compatExt spid="_x0000_s1305"/>
                </a:ext>
                <a:ext uri="{FF2B5EF4-FFF2-40B4-BE49-F238E27FC236}">
                  <a16:creationId xmlns:a16="http://schemas.microsoft.com/office/drawing/2014/main" id="{00000000-0008-0000-0100-000019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142875</xdr:colOff>
          <xdr:row>274</xdr:row>
          <xdr:rowOff>0</xdr:rowOff>
        </xdr:from>
        <xdr:to>
          <xdr:col>10</xdr:col>
          <xdr:colOff>390525</xdr:colOff>
          <xdr:row>274</xdr:row>
          <xdr:rowOff>171450</xdr:rowOff>
        </xdr:to>
        <xdr:sp macro="" textlink="">
          <xdr:nvSpPr>
            <xdr:cNvPr id="1306" name="Check Box 282" hidden="1">
              <a:extLst>
                <a:ext uri="{63B3BB69-23CF-44E3-9099-C40C66FF867C}">
                  <a14:compatExt spid="_x0000_s1306"/>
                </a:ext>
                <a:ext uri="{FF2B5EF4-FFF2-40B4-BE49-F238E27FC236}">
                  <a16:creationId xmlns:a16="http://schemas.microsoft.com/office/drawing/2014/main" id="{00000000-0008-0000-0100-00001A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142875</xdr:colOff>
          <xdr:row>275</xdr:row>
          <xdr:rowOff>0</xdr:rowOff>
        </xdr:from>
        <xdr:to>
          <xdr:col>10</xdr:col>
          <xdr:colOff>390525</xdr:colOff>
          <xdr:row>275</xdr:row>
          <xdr:rowOff>171450</xdr:rowOff>
        </xdr:to>
        <xdr:sp macro="" textlink="">
          <xdr:nvSpPr>
            <xdr:cNvPr id="1307" name="Check Box 283" hidden="1">
              <a:extLst>
                <a:ext uri="{63B3BB69-23CF-44E3-9099-C40C66FF867C}">
                  <a14:compatExt spid="_x0000_s1307"/>
                </a:ext>
                <a:ext uri="{FF2B5EF4-FFF2-40B4-BE49-F238E27FC236}">
                  <a16:creationId xmlns:a16="http://schemas.microsoft.com/office/drawing/2014/main" id="{00000000-0008-0000-0100-00001B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142875</xdr:colOff>
          <xdr:row>276</xdr:row>
          <xdr:rowOff>0</xdr:rowOff>
        </xdr:from>
        <xdr:to>
          <xdr:col>10</xdr:col>
          <xdr:colOff>390525</xdr:colOff>
          <xdr:row>276</xdr:row>
          <xdr:rowOff>171450</xdr:rowOff>
        </xdr:to>
        <xdr:sp macro="" textlink="">
          <xdr:nvSpPr>
            <xdr:cNvPr id="1308" name="Check Box 284" hidden="1">
              <a:extLst>
                <a:ext uri="{63B3BB69-23CF-44E3-9099-C40C66FF867C}">
                  <a14:compatExt spid="_x0000_s1308"/>
                </a:ext>
                <a:ext uri="{FF2B5EF4-FFF2-40B4-BE49-F238E27FC236}">
                  <a16:creationId xmlns:a16="http://schemas.microsoft.com/office/drawing/2014/main" id="{00000000-0008-0000-0100-00001C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142875</xdr:colOff>
          <xdr:row>277</xdr:row>
          <xdr:rowOff>0</xdr:rowOff>
        </xdr:from>
        <xdr:to>
          <xdr:col>10</xdr:col>
          <xdr:colOff>390525</xdr:colOff>
          <xdr:row>277</xdr:row>
          <xdr:rowOff>171450</xdr:rowOff>
        </xdr:to>
        <xdr:sp macro="" textlink="">
          <xdr:nvSpPr>
            <xdr:cNvPr id="1309" name="Check Box 285" hidden="1">
              <a:extLst>
                <a:ext uri="{63B3BB69-23CF-44E3-9099-C40C66FF867C}">
                  <a14:compatExt spid="_x0000_s1309"/>
                </a:ext>
                <a:ext uri="{FF2B5EF4-FFF2-40B4-BE49-F238E27FC236}">
                  <a16:creationId xmlns:a16="http://schemas.microsoft.com/office/drawing/2014/main" id="{00000000-0008-0000-0100-00001D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142875</xdr:colOff>
          <xdr:row>278</xdr:row>
          <xdr:rowOff>0</xdr:rowOff>
        </xdr:from>
        <xdr:to>
          <xdr:col>10</xdr:col>
          <xdr:colOff>390525</xdr:colOff>
          <xdr:row>278</xdr:row>
          <xdr:rowOff>171450</xdr:rowOff>
        </xdr:to>
        <xdr:sp macro="" textlink="">
          <xdr:nvSpPr>
            <xdr:cNvPr id="1310" name="Check Box 286" hidden="1">
              <a:extLst>
                <a:ext uri="{63B3BB69-23CF-44E3-9099-C40C66FF867C}">
                  <a14:compatExt spid="_x0000_s1310"/>
                </a:ext>
                <a:ext uri="{FF2B5EF4-FFF2-40B4-BE49-F238E27FC236}">
                  <a16:creationId xmlns:a16="http://schemas.microsoft.com/office/drawing/2014/main" id="{00000000-0008-0000-0100-00001E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142875</xdr:colOff>
          <xdr:row>279</xdr:row>
          <xdr:rowOff>0</xdr:rowOff>
        </xdr:from>
        <xdr:to>
          <xdr:col>10</xdr:col>
          <xdr:colOff>390525</xdr:colOff>
          <xdr:row>279</xdr:row>
          <xdr:rowOff>171450</xdr:rowOff>
        </xdr:to>
        <xdr:sp macro="" textlink="">
          <xdr:nvSpPr>
            <xdr:cNvPr id="1311" name="Check Box 287" hidden="1">
              <a:extLst>
                <a:ext uri="{63B3BB69-23CF-44E3-9099-C40C66FF867C}">
                  <a14:compatExt spid="_x0000_s1311"/>
                </a:ext>
                <a:ext uri="{FF2B5EF4-FFF2-40B4-BE49-F238E27FC236}">
                  <a16:creationId xmlns:a16="http://schemas.microsoft.com/office/drawing/2014/main" id="{00000000-0008-0000-0100-00001F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142875</xdr:colOff>
          <xdr:row>280</xdr:row>
          <xdr:rowOff>0</xdr:rowOff>
        </xdr:from>
        <xdr:to>
          <xdr:col>10</xdr:col>
          <xdr:colOff>390525</xdr:colOff>
          <xdr:row>280</xdr:row>
          <xdr:rowOff>171450</xdr:rowOff>
        </xdr:to>
        <xdr:sp macro="" textlink="">
          <xdr:nvSpPr>
            <xdr:cNvPr id="1312" name="Check Box 288" hidden="1">
              <a:extLst>
                <a:ext uri="{63B3BB69-23CF-44E3-9099-C40C66FF867C}">
                  <a14:compatExt spid="_x0000_s1312"/>
                </a:ext>
                <a:ext uri="{FF2B5EF4-FFF2-40B4-BE49-F238E27FC236}">
                  <a16:creationId xmlns:a16="http://schemas.microsoft.com/office/drawing/2014/main" id="{00000000-0008-0000-0100-000020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142875</xdr:colOff>
          <xdr:row>281</xdr:row>
          <xdr:rowOff>0</xdr:rowOff>
        </xdr:from>
        <xdr:to>
          <xdr:col>10</xdr:col>
          <xdr:colOff>390525</xdr:colOff>
          <xdr:row>281</xdr:row>
          <xdr:rowOff>171450</xdr:rowOff>
        </xdr:to>
        <xdr:sp macro="" textlink="">
          <xdr:nvSpPr>
            <xdr:cNvPr id="1313" name="Check Box 289" hidden="1">
              <a:extLst>
                <a:ext uri="{63B3BB69-23CF-44E3-9099-C40C66FF867C}">
                  <a14:compatExt spid="_x0000_s1313"/>
                </a:ext>
                <a:ext uri="{FF2B5EF4-FFF2-40B4-BE49-F238E27FC236}">
                  <a16:creationId xmlns:a16="http://schemas.microsoft.com/office/drawing/2014/main" id="{00000000-0008-0000-0100-000021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142875</xdr:colOff>
          <xdr:row>282</xdr:row>
          <xdr:rowOff>0</xdr:rowOff>
        </xdr:from>
        <xdr:to>
          <xdr:col>10</xdr:col>
          <xdr:colOff>390525</xdr:colOff>
          <xdr:row>282</xdr:row>
          <xdr:rowOff>171450</xdr:rowOff>
        </xdr:to>
        <xdr:sp macro="" textlink="">
          <xdr:nvSpPr>
            <xdr:cNvPr id="1314" name="Check Box 290" hidden="1">
              <a:extLst>
                <a:ext uri="{63B3BB69-23CF-44E3-9099-C40C66FF867C}">
                  <a14:compatExt spid="_x0000_s1314"/>
                </a:ext>
                <a:ext uri="{FF2B5EF4-FFF2-40B4-BE49-F238E27FC236}">
                  <a16:creationId xmlns:a16="http://schemas.microsoft.com/office/drawing/2014/main" id="{00000000-0008-0000-0100-000022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142875</xdr:colOff>
          <xdr:row>283</xdr:row>
          <xdr:rowOff>0</xdr:rowOff>
        </xdr:from>
        <xdr:to>
          <xdr:col>10</xdr:col>
          <xdr:colOff>390525</xdr:colOff>
          <xdr:row>283</xdr:row>
          <xdr:rowOff>171450</xdr:rowOff>
        </xdr:to>
        <xdr:sp macro="" textlink="">
          <xdr:nvSpPr>
            <xdr:cNvPr id="1315" name="Check Box 291" hidden="1">
              <a:extLst>
                <a:ext uri="{63B3BB69-23CF-44E3-9099-C40C66FF867C}">
                  <a14:compatExt spid="_x0000_s1315"/>
                </a:ext>
                <a:ext uri="{FF2B5EF4-FFF2-40B4-BE49-F238E27FC236}">
                  <a16:creationId xmlns:a16="http://schemas.microsoft.com/office/drawing/2014/main" id="{00000000-0008-0000-0100-000023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142875</xdr:colOff>
          <xdr:row>284</xdr:row>
          <xdr:rowOff>0</xdr:rowOff>
        </xdr:from>
        <xdr:to>
          <xdr:col>10</xdr:col>
          <xdr:colOff>390525</xdr:colOff>
          <xdr:row>284</xdr:row>
          <xdr:rowOff>171450</xdr:rowOff>
        </xdr:to>
        <xdr:sp macro="" textlink="">
          <xdr:nvSpPr>
            <xdr:cNvPr id="1316" name="Check Box 292" hidden="1">
              <a:extLst>
                <a:ext uri="{63B3BB69-23CF-44E3-9099-C40C66FF867C}">
                  <a14:compatExt spid="_x0000_s1316"/>
                </a:ext>
                <a:ext uri="{FF2B5EF4-FFF2-40B4-BE49-F238E27FC236}">
                  <a16:creationId xmlns:a16="http://schemas.microsoft.com/office/drawing/2014/main" id="{00000000-0008-0000-0100-000024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142875</xdr:colOff>
          <xdr:row>285</xdr:row>
          <xdr:rowOff>0</xdr:rowOff>
        </xdr:from>
        <xdr:to>
          <xdr:col>10</xdr:col>
          <xdr:colOff>390525</xdr:colOff>
          <xdr:row>285</xdr:row>
          <xdr:rowOff>171450</xdr:rowOff>
        </xdr:to>
        <xdr:sp macro="" textlink="">
          <xdr:nvSpPr>
            <xdr:cNvPr id="1317" name="Check Box 293" hidden="1">
              <a:extLst>
                <a:ext uri="{63B3BB69-23CF-44E3-9099-C40C66FF867C}">
                  <a14:compatExt spid="_x0000_s1317"/>
                </a:ext>
                <a:ext uri="{FF2B5EF4-FFF2-40B4-BE49-F238E27FC236}">
                  <a16:creationId xmlns:a16="http://schemas.microsoft.com/office/drawing/2014/main" id="{00000000-0008-0000-0100-000025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142875</xdr:colOff>
          <xdr:row>286</xdr:row>
          <xdr:rowOff>0</xdr:rowOff>
        </xdr:from>
        <xdr:to>
          <xdr:col>10</xdr:col>
          <xdr:colOff>390525</xdr:colOff>
          <xdr:row>286</xdr:row>
          <xdr:rowOff>171450</xdr:rowOff>
        </xdr:to>
        <xdr:sp macro="" textlink="">
          <xdr:nvSpPr>
            <xdr:cNvPr id="1318" name="Check Box 294" hidden="1">
              <a:extLst>
                <a:ext uri="{63B3BB69-23CF-44E3-9099-C40C66FF867C}">
                  <a14:compatExt spid="_x0000_s1318"/>
                </a:ext>
                <a:ext uri="{FF2B5EF4-FFF2-40B4-BE49-F238E27FC236}">
                  <a16:creationId xmlns:a16="http://schemas.microsoft.com/office/drawing/2014/main" id="{00000000-0008-0000-0100-000026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142875</xdr:colOff>
          <xdr:row>287</xdr:row>
          <xdr:rowOff>0</xdr:rowOff>
        </xdr:from>
        <xdr:to>
          <xdr:col>10</xdr:col>
          <xdr:colOff>390525</xdr:colOff>
          <xdr:row>287</xdr:row>
          <xdr:rowOff>171450</xdr:rowOff>
        </xdr:to>
        <xdr:sp macro="" textlink="">
          <xdr:nvSpPr>
            <xdr:cNvPr id="1319" name="Check Box 295" hidden="1">
              <a:extLst>
                <a:ext uri="{63B3BB69-23CF-44E3-9099-C40C66FF867C}">
                  <a14:compatExt spid="_x0000_s1319"/>
                </a:ext>
                <a:ext uri="{FF2B5EF4-FFF2-40B4-BE49-F238E27FC236}">
                  <a16:creationId xmlns:a16="http://schemas.microsoft.com/office/drawing/2014/main" id="{00000000-0008-0000-0100-000027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142875</xdr:colOff>
          <xdr:row>288</xdr:row>
          <xdr:rowOff>0</xdr:rowOff>
        </xdr:from>
        <xdr:to>
          <xdr:col>10</xdr:col>
          <xdr:colOff>390525</xdr:colOff>
          <xdr:row>288</xdr:row>
          <xdr:rowOff>171450</xdr:rowOff>
        </xdr:to>
        <xdr:sp macro="" textlink="">
          <xdr:nvSpPr>
            <xdr:cNvPr id="1320" name="Check Box 296" hidden="1">
              <a:extLst>
                <a:ext uri="{63B3BB69-23CF-44E3-9099-C40C66FF867C}">
                  <a14:compatExt spid="_x0000_s1320"/>
                </a:ext>
                <a:ext uri="{FF2B5EF4-FFF2-40B4-BE49-F238E27FC236}">
                  <a16:creationId xmlns:a16="http://schemas.microsoft.com/office/drawing/2014/main" id="{00000000-0008-0000-0100-000028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142875</xdr:colOff>
          <xdr:row>289</xdr:row>
          <xdr:rowOff>0</xdr:rowOff>
        </xdr:from>
        <xdr:to>
          <xdr:col>10</xdr:col>
          <xdr:colOff>390525</xdr:colOff>
          <xdr:row>289</xdr:row>
          <xdr:rowOff>171450</xdr:rowOff>
        </xdr:to>
        <xdr:sp macro="" textlink="">
          <xdr:nvSpPr>
            <xdr:cNvPr id="1321" name="Check Box 297" hidden="1">
              <a:extLst>
                <a:ext uri="{63B3BB69-23CF-44E3-9099-C40C66FF867C}">
                  <a14:compatExt spid="_x0000_s1321"/>
                </a:ext>
                <a:ext uri="{FF2B5EF4-FFF2-40B4-BE49-F238E27FC236}">
                  <a16:creationId xmlns:a16="http://schemas.microsoft.com/office/drawing/2014/main" id="{00000000-0008-0000-0100-000029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142875</xdr:colOff>
          <xdr:row>290</xdr:row>
          <xdr:rowOff>0</xdr:rowOff>
        </xdr:from>
        <xdr:to>
          <xdr:col>10</xdr:col>
          <xdr:colOff>390525</xdr:colOff>
          <xdr:row>290</xdr:row>
          <xdr:rowOff>171450</xdr:rowOff>
        </xdr:to>
        <xdr:sp macro="" textlink="">
          <xdr:nvSpPr>
            <xdr:cNvPr id="1322" name="Check Box 298" hidden="1">
              <a:extLst>
                <a:ext uri="{63B3BB69-23CF-44E3-9099-C40C66FF867C}">
                  <a14:compatExt spid="_x0000_s1322"/>
                </a:ext>
                <a:ext uri="{FF2B5EF4-FFF2-40B4-BE49-F238E27FC236}">
                  <a16:creationId xmlns:a16="http://schemas.microsoft.com/office/drawing/2014/main" id="{00000000-0008-0000-0100-00002A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142875</xdr:colOff>
          <xdr:row>291</xdr:row>
          <xdr:rowOff>0</xdr:rowOff>
        </xdr:from>
        <xdr:to>
          <xdr:col>10</xdr:col>
          <xdr:colOff>390525</xdr:colOff>
          <xdr:row>291</xdr:row>
          <xdr:rowOff>171450</xdr:rowOff>
        </xdr:to>
        <xdr:sp macro="" textlink="">
          <xdr:nvSpPr>
            <xdr:cNvPr id="1323" name="Check Box 299" hidden="1">
              <a:extLst>
                <a:ext uri="{63B3BB69-23CF-44E3-9099-C40C66FF867C}">
                  <a14:compatExt spid="_x0000_s1323"/>
                </a:ext>
                <a:ext uri="{FF2B5EF4-FFF2-40B4-BE49-F238E27FC236}">
                  <a16:creationId xmlns:a16="http://schemas.microsoft.com/office/drawing/2014/main" id="{00000000-0008-0000-0100-00002B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id="1" name="Tableau1" displayName="Tableau1" ref="A2:K293" totalsRowShown="0" headerRowDxfId="38" headerRowBorderDxfId="37" tableBorderDxfId="36" totalsRowBorderDxfId="35">
  <autoFilter ref="A2:K293"/>
  <tableColumns count="11">
    <tableColumn id="1" name="Dates" dataDxfId="34"/>
    <tableColumn id="2" name="Libelle" dataDxfId="33"/>
    <tableColumn id="3" name="Categorie" dataDxfId="32"/>
    <tableColumn id="4" name="Mode" dataDxfId="31"/>
    <tableColumn id="5" name="N°Cheque/Remise" dataDxfId="30"/>
    <tableColumn id="6" name="Ancien Soldes" dataDxfId="29" dataCellStyle="Monétaire">
      <calculatedColumnFormula>I2</calculatedColumnFormula>
    </tableColumn>
    <tableColumn id="7" name="Entree" dataDxfId="28" dataCellStyle="Monétaire"/>
    <tableColumn id="8" name="Sortie" dataDxfId="27" dataCellStyle="Monétaire"/>
    <tableColumn id="9" name="Nouveau Soldes" dataDxfId="26" dataCellStyle="Monétaire">
      <calculatedColumnFormula>Tableau1[[#This Row],[Ancien Soldes]]+Tableau1[[#This Row],[Entree]]-Tableau1[[#This Row],[Sortie]]</calculatedColumnFormula>
    </tableColumn>
    <tableColumn id="11" name="N° Relever de compte" dataDxfId="25" dataCellStyle="Monétaire"/>
    <tableColumn id="10" name="Checker" dataDxfId="24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7" name="Tableau38" displayName="Tableau38" ref="B2:E20" totalsRowCount="1" headerRowDxfId="23" headerRowBorderDxfId="22" tableBorderDxfId="21" totalsRowBorderDxfId="20">
  <autoFilter ref="B2:E19"/>
  <sortState ref="B3:E19">
    <sortCondition ref="B2:B19"/>
  </sortState>
  <tableColumns count="4">
    <tableColumn id="1" name="Categories" dataDxfId="19" totalsRowDxfId="18"/>
    <tableColumn id="2" name="Recettes" dataDxfId="17" totalsRowDxfId="16" dataCellStyle="Monétaire">
      <calculatedColumnFormula>SUMIFS(Tableau1[Entree],Tableau1[Categorie],Tableau38[[#This Row],[Categories]])</calculatedColumnFormula>
    </tableColumn>
    <tableColumn id="3" name="Depenses" dataDxfId="15" totalsRowDxfId="14" dataCellStyle="Monétaire">
      <calculatedColumnFormula>SUMIFS(Tableau1[Sortie],Tableau1[Categorie],Tableau38[[#This Row],[Categories]])</calculatedColumnFormula>
    </tableColumn>
    <tableColumn id="4" name="Benefice" totalsRowFunction="sum" dataDxfId="13" totalsRowDxfId="12" dataCellStyle="Monétaire">
      <calculatedColumnFormula>Tableau38[[#This Row],[Recettes]]-Tableau38[[#This Row],[Depenses]]</calculatedColumnFormula>
    </tableColumn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3" name="Tableau3" displayName="Tableau3" ref="B2:B20" totalsRowShown="0" headerRowDxfId="11" headerRowBorderDxfId="10" tableBorderDxfId="9" totalsRowBorderDxfId="8">
  <autoFilter ref="B2:B20"/>
  <sortState ref="B3:B20">
    <sortCondition ref="B2:B20"/>
  </sortState>
  <tableColumns count="1">
    <tableColumn id="1" name="Categories" dataDxfId="7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id="4" name="Tableau4" displayName="Tableau4" ref="D2:D11" totalsRowShown="0" headerRowDxfId="6" headerRowBorderDxfId="5" tableBorderDxfId="4" totalsRowBorderDxfId="3">
  <autoFilter ref="D2:D11"/>
  <sortState ref="D3:D8">
    <sortCondition ref="D2:D8"/>
  </sortState>
  <tableColumns count="1">
    <tableColumn id="1" name="Modes" dataDxfId="2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17" Type="http://schemas.openxmlformats.org/officeDocument/2006/relationships/ctrlProp" Target="../ctrlProps/ctrlProp115.xml"/><Relationship Id="rId21" Type="http://schemas.openxmlformats.org/officeDocument/2006/relationships/ctrlProp" Target="../ctrlProps/ctrlProp19.xml"/><Relationship Id="rId63" Type="http://schemas.openxmlformats.org/officeDocument/2006/relationships/ctrlProp" Target="../ctrlProps/ctrlProp61.xml"/><Relationship Id="rId159" Type="http://schemas.openxmlformats.org/officeDocument/2006/relationships/ctrlProp" Target="../ctrlProps/ctrlProp157.xml"/><Relationship Id="rId170" Type="http://schemas.openxmlformats.org/officeDocument/2006/relationships/ctrlProp" Target="../ctrlProps/ctrlProp168.xml"/><Relationship Id="rId226" Type="http://schemas.openxmlformats.org/officeDocument/2006/relationships/ctrlProp" Target="../ctrlProps/ctrlProp224.xml"/><Relationship Id="rId268" Type="http://schemas.openxmlformats.org/officeDocument/2006/relationships/ctrlProp" Target="../ctrlProps/ctrlProp266.xml"/><Relationship Id="rId32" Type="http://schemas.openxmlformats.org/officeDocument/2006/relationships/ctrlProp" Target="../ctrlProps/ctrlProp30.xml"/><Relationship Id="rId74" Type="http://schemas.openxmlformats.org/officeDocument/2006/relationships/ctrlProp" Target="../ctrlProps/ctrlProp72.xml"/><Relationship Id="rId128" Type="http://schemas.openxmlformats.org/officeDocument/2006/relationships/ctrlProp" Target="../ctrlProps/ctrlProp126.xml"/><Relationship Id="rId5" Type="http://schemas.openxmlformats.org/officeDocument/2006/relationships/ctrlProp" Target="../ctrlProps/ctrlProp3.xml"/><Relationship Id="rId181" Type="http://schemas.openxmlformats.org/officeDocument/2006/relationships/ctrlProp" Target="../ctrlProps/ctrlProp179.xml"/><Relationship Id="rId237" Type="http://schemas.openxmlformats.org/officeDocument/2006/relationships/ctrlProp" Target="../ctrlProps/ctrlProp235.xml"/><Relationship Id="rId279" Type="http://schemas.openxmlformats.org/officeDocument/2006/relationships/ctrlProp" Target="../ctrlProps/ctrlProp277.xml"/><Relationship Id="rId43" Type="http://schemas.openxmlformats.org/officeDocument/2006/relationships/ctrlProp" Target="../ctrlProps/ctrlProp41.xml"/><Relationship Id="rId139" Type="http://schemas.openxmlformats.org/officeDocument/2006/relationships/ctrlProp" Target="../ctrlProps/ctrlProp137.xml"/><Relationship Id="rId290" Type="http://schemas.openxmlformats.org/officeDocument/2006/relationships/ctrlProp" Target="../ctrlProps/ctrlProp288.xml"/><Relationship Id="rId85" Type="http://schemas.openxmlformats.org/officeDocument/2006/relationships/ctrlProp" Target="../ctrlProps/ctrlProp83.xml"/><Relationship Id="rId150" Type="http://schemas.openxmlformats.org/officeDocument/2006/relationships/ctrlProp" Target="../ctrlProps/ctrlProp148.xml"/><Relationship Id="rId192" Type="http://schemas.openxmlformats.org/officeDocument/2006/relationships/ctrlProp" Target="../ctrlProps/ctrlProp190.xml"/><Relationship Id="rId206" Type="http://schemas.openxmlformats.org/officeDocument/2006/relationships/ctrlProp" Target="../ctrlProps/ctrlProp204.xml"/><Relationship Id="rId248" Type="http://schemas.openxmlformats.org/officeDocument/2006/relationships/ctrlProp" Target="../ctrlProps/ctrlProp246.xml"/><Relationship Id="rId12" Type="http://schemas.openxmlformats.org/officeDocument/2006/relationships/ctrlProp" Target="../ctrlProps/ctrlProp10.xml"/><Relationship Id="rId33" Type="http://schemas.openxmlformats.org/officeDocument/2006/relationships/ctrlProp" Target="../ctrlProps/ctrlProp31.xml"/><Relationship Id="rId108" Type="http://schemas.openxmlformats.org/officeDocument/2006/relationships/ctrlProp" Target="../ctrlProps/ctrlProp106.xml"/><Relationship Id="rId129" Type="http://schemas.openxmlformats.org/officeDocument/2006/relationships/ctrlProp" Target="../ctrlProps/ctrlProp127.xml"/><Relationship Id="rId280" Type="http://schemas.openxmlformats.org/officeDocument/2006/relationships/ctrlProp" Target="../ctrlProps/ctrlProp278.xml"/><Relationship Id="rId54" Type="http://schemas.openxmlformats.org/officeDocument/2006/relationships/ctrlProp" Target="../ctrlProps/ctrlProp52.xml"/><Relationship Id="rId75" Type="http://schemas.openxmlformats.org/officeDocument/2006/relationships/ctrlProp" Target="../ctrlProps/ctrlProp73.xml"/><Relationship Id="rId96" Type="http://schemas.openxmlformats.org/officeDocument/2006/relationships/ctrlProp" Target="../ctrlProps/ctrlProp94.xml"/><Relationship Id="rId140" Type="http://schemas.openxmlformats.org/officeDocument/2006/relationships/ctrlProp" Target="../ctrlProps/ctrlProp138.xml"/><Relationship Id="rId161" Type="http://schemas.openxmlformats.org/officeDocument/2006/relationships/ctrlProp" Target="../ctrlProps/ctrlProp159.xml"/><Relationship Id="rId182" Type="http://schemas.openxmlformats.org/officeDocument/2006/relationships/ctrlProp" Target="../ctrlProps/ctrlProp180.xml"/><Relationship Id="rId217" Type="http://schemas.openxmlformats.org/officeDocument/2006/relationships/ctrlProp" Target="../ctrlProps/ctrlProp215.xml"/><Relationship Id="rId6" Type="http://schemas.openxmlformats.org/officeDocument/2006/relationships/ctrlProp" Target="../ctrlProps/ctrlProp4.xml"/><Relationship Id="rId238" Type="http://schemas.openxmlformats.org/officeDocument/2006/relationships/ctrlProp" Target="../ctrlProps/ctrlProp236.xml"/><Relationship Id="rId259" Type="http://schemas.openxmlformats.org/officeDocument/2006/relationships/ctrlProp" Target="../ctrlProps/ctrlProp257.xml"/><Relationship Id="rId23" Type="http://schemas.openxmlformats.org/officeDocument/2006/relationships/ctrlProp" Target="../ctrlProps/ctrlProp21.xml"/><Relationship Id="rId119" Type="http://schemas.openxmlformats.org/officeDocument/2006/relationships/ctrlProp" Target="../ctrlProps/ctrlProp117.xml"/><Relationship Id="rId270" Type="http://schemas.openxmlformats.org/officeDocument/2006/relationships/ctrlProp" Target="../ctrlProps/ctrlProp268.xml"/><Relationship Id="rId291" Type="http://schemas.openxmlformats.org/officeDocument/2006/relationships/ctrlProp" Target="../ctrlProps/ctrlProp289.xml"/><Relationship Id="rId44" Type="http://schemas.openxmlformats.org/officeDocument/2006/relationships/ctrlProp" Target="../ctrlProps/ctrlProp42.xml"/><Relationship Id="rId65" Type="http://schemas.openxmlformats.org/officeDocument/2006/relationships/ctrlProp" Target="../ctrlProps/ctrlProp63.xml"/><Relationship Id="rId86" Type="http://schemas.openxmlformats.org/officeDocument/2006/relationships/ctrlProp" Target="../ctrlProps/ctrlProp84.xml"/><Relationship Id="rId130" Type="http://schemas.openxmlformats.org/officeDocument/2006/relationships/ctrlProp" Target="../ctrlProps/ctrlProp128.xml"/><Relationship Id="rId151" Type="http://schemas.openxmlformats.org/officeDocument/2006/relationships/ctrlProp" Target="../ctrlProps/ctrlProp149.xml"/><Relationship Id="rId172" Type="http://schemas.openxmlformats.org/officeDocument/2006/relationships/ctrlProp" Target="../ctrlProps/ctrlProp170.xml"/><Relationship Id="rId193" Type="http://schemas.openxmlformats.org/officeDocument/2006/relationships/ctrlProp" Target="../ctrlProps/ctrlProp191.xml"/><Relationship Id="rId207" Type="http://schemas.openxmlformats.org/officeDocument/2006/relationships/ctrlProp" Target="../ctrlProps/ctrlProp205.xml"/><Relationship Id="rId228" Type="http://schemas.openxmlformats.org/officeDocument/2006/relationships/ctrlProp" Target="../ctrlProps/ctrlProp226.xml"/><Relationship Id="rId249" Type="http://schemas.openxmlformats.org/officeDocument/2006/relationships/ctrlProp" Target="../ctrlProps/ctrlProp247.xml"/><Relationship Id="rId13" Type="http://schemas.openxmlformats.org/officeDocument/2006/relationships/ctrlProp" Target="../ctrlProps/ctrlProp11.xml"/><Relationship Id="rId109" Type="http://schemas.openxmlformats.org/officeDocument/2006/relationships/ctrlProp" Target="../ctrlProps/ctrlProp107.xml"/><Relationship Id="rId260" Type="http://schemas.openxmlformats.org/officeDocument/2006/relationships/ctrlProp" Target="../ctrlProps/ctrlProp258.xml"/><Relationship Id="rId281" Type="http://schemas.openxmlformats.org/officeDocument/2006/relationships/ctrlProp" Target="../ctrlProps/ctrlProp279.xml"/><Relationship Id="rId34" Type="http://schemas.openxmlformats.org/officeDocument/2006/relationships/ctrlProp" Target="../ctrlProps/ctrlProp32.xml"/><Relationship Id="rId55" Type="http://schemas.openxmlformats.org/officeDocument/2006/relationships/ctrlProp" Target="../ctrlProps/ctrlProp53.xml"/><Relationship Id="rId76" Type="http://schemas.openxmlformats.org/officeDocument/2006/relationships/ctrlProp" Target="../ctrlProps/ctrlProp74.xml"/><Relationship Id="rId97" Type="http://schemas.openxmlformats.org/officeDocument/2006/relationships/ctrlProp" Target="../ctrlProps/ctrlProp95.xml"/><Relationship Id="rId120" Type="http://schemas.openxmlformats.org/officeDocument/2006/relationships/ctrlProp" Target="../ctrlProps/ctrlProp118.xml"/><Relationship Id="rId141" Type="http://schemas.openxmlformats.org/officeDocument/2006/relationships/ctrlProp" Target="../ctrlProps/ctrlProp139.xml"/><Relationship Id="rId7" Type="http://schemas.openxmlformats.org/officeDocument/2006/relationships/ctrlProp" Target="../ctrlProps/ctrlProp5.xml"/><Relationship Id="rId162" Type="http://schemas.openxmlformats.org/officeDocument/2006/relationships/ctrlProp" Target="../ctrlProps/ctrlProp160.xml"/><Relationship Id="rId183" Type="http://schemas.openxmlformats.org/officeDocument/2006/relationships/ctrlProp" Target="../ctrlProps/ctrlProp181.xml"/><Relationship Id="rId218" Type="http://schemas.openxmlformats.org/officeDocument/2006/relationships/ctrlProp" Target="../ctrlProps/ctrlProp216.xml"/><Relationship Id="rId239" Type="http://schemas.openxmlformats.org/officeDocument/2006/relationships/ctrlProp" Target="../ctrlProps/ctrlProp237.xml"/><Relationship Id="rId250" Type="http://schemas.openxmlformats.org/officeDocument/2006/relationships/ctrlProp" Target="../ctrlProps/ctrlProp248.xml"/><Relationship Id="rId271" Type="http://schemas.openxmlformats.org/officeDocument/2006/relationships/ctrlProp" Target="../ctrlProps/ctrlProp269.xml"/><Relationship Id="rId292" Type="http://schemas.openxmlformats.org/officeDocument/2006/relationships/ctrlProp" Target="../ctrlProps/ctrlProp290.xml"/><Relationship Id="rId24" Type="http://schemas.openxmlformats.org/officeDocument/2006/relationships/ctrlProp" Target="../ctrlProps/ctrlProp22.xml"/><Relationship Id="rId45" Type="http://schemas.openxmlformats.org/officeDocument/2006/relationships/ctrlProp" Target="../ctrlProps/ctrlProp43.xml"/><Relationship Id="rId66" Type="http://schemas.openxmlformats.org/officeDocument/2006/relationships/ctrlProp" Target="../ctrlProps/ctrlProp64.xml"/><Relationship Id="rId87" Type="http://schemas.openxmlformats.org/officeDocument/2006/relationships/ctrlProp" Target="../ctrlProps/ctrlProp85.xml"/><Relationship Id="rId110" Type="http://schemas.openxmlformats.org/officeDocument/2006/relationships/ctrlProp" Target="../ctrlProps/ctrlProp108.xml"/><Relationship Id="rId131" Type="http://schemas.openxmlformats.org/officeDocument/2006/relationships/ctrlProp" Target="../ctrlProps/ctrlProp129.xml"/><Relationship Id="rId152" Type="http://schemas.openxmlformats.org/officeDocument/2006/relationships/ctrlProp" Target="../ctrlProps/ctrlProp150.xml"/><Relationship Id="rId173" Type="http://schemas.openxmlformats.org/officeDocument/2006/relationships/ctrlProp" Target="../ctrlProps/ctrlProp171.xml"/><Relationship Id="rId194" Type="http://schemas.openxmlformats.org/officeDocument/2006/relationships/ctrlProp" Target="../ctrlProps/ctrlProp192.xml"/><Relationship Id="rId208" Type="http://schemas.openxmlformats.org/officeDocument/2006/relationships/ctrlProp" Target="../ctrlProps/ctrlProp206.xml"/><Relationship Id="rId229" Type="http://schemas.openxmlformats.org/officeDocument/2006/relationships/ctrlProp" Target="../ctrlProps/ctrlProp227.xml"/><Relationship Id="rId240" Type="http://schemas.openxmlformats.org/officeDocument/2006/relationships/ctrlProp" Target="../ctrlProps/ctrlProp238.xml"/><Relationship Id="rId261" Type="http://schemas.openxmlformats.org/officeDocument/2006/relationships/ctrlProp" Target="../ctrlProps/ctrlProp259.xml"/><Relationship Id="rId14" Type="http://schemas.openxmlformats.org/officeDocument/2006/relationships/ctrlProp" Target="../ctrlProps/ctrlProp12.xml"/><Relationship Id="rId35" Type="http://schemas.openxmlformats.org/officeDocument/2006/relationships/ctrlProp" Target="../ctrlProps/ctrlProp33.xml"/><Relationship Id="rId56" Type="http://schemas.openxmlformats.org/officeDocument/2006/relationships/ctrlProp" Target="../ctrlProps/ctrlProp54.xml"/><Relationship Id="rId77" Type="http://schemas.openxmlformats.org/officeDocument/2006/relationships/ctrlProp" Target="../ctrlProps/ctrlProp75.xml"/><Relationship Id="rId100" Type="http://schemas.openxmlformats.org/officeDocument/2006/relationships/ctrlProp" Target="../ctrlProps/ctrlProp98.xml"/><Relationship Id="rId282" Type="http://schemas.openxmlformats.org/officeDocument/2006/relationships/ctrlProp" Target="../ctrlProps/ctrlProp280.xml"/><Relationship Id="rId8" Type="http://schemas.openxmlformats.org/officeDocument/2006/relationships/ctrlProp" Target="../ctrlProps/ctrlProp6.xml"/><Relationship Id="rId98" Type="http://schemas.openxmlformats.org/officeDocument/2006/relationships/ctrlProp" Target="../ctrlProps/ctrlProp96.xml"/><Relationship Id="rId121" Type="http://schemas.openxmlformats.org/officeDocument/2006/relationships/ctrlProp" Target="../ctrlProps/ctrlProp119.xml"/><Relationship Id="rId142" Type="http://schemas.openxmlformats.org/officeDocument/2006/relationships/ctrlProp" Target="../ctrlProps/ctrlProp140.xml"/><Relationship Id="rId163" Type="http://schemas.openxmlformats.org/officeDocument/2006/relationships/ctrlProp" Target="../ctrlProps/ctrlProp161.xml"/><Relationship Id="rId184" Type="http://schemas.openxmlformats.org/officeDocument/2006/relationships/ctrlProp" Target="../ctrlProps/ctrlProp182.xml"/><Relationship Id="rId219" Type="http://schemas.openxmlformats.org/officeDocument/2006/relationships/ctrlProp" Target="../ctrlProps/ctrlProp217.xml"/><Relationship Id="rId230" Type="http://schemas.openxmlformats.org/officeDocument/2006/relationships/ctrlProp" Target="../ctrlProps/ctrlProp228.xml"/><Relationship Id="rId251" Type="http://schemas.openxmlformats.org/officeDocument/2006/relationships/ctrlProp" Target="../ctrlProps/ctrlProp249.xml"/><Relationship Id="rId25" Type="http://schemas.openxmlformats.org/officeDocument/2006/relationships/ctrlProp" Target="../ctrlProps/ctrlProp23.xml"/><Relationship Id="rId46" Type="http://schemas.openxmlformats.org/officeDocument/2006/relationships/ctrlProp" Target="../ctrlProps/ctrlProp44.xml"/><Relationship Id="rId67" Type="http://schemas.openxmlformats.org/officeDocument/2006/relationships/ctrlProp" Target="../ctrlProps/ctrlProp65.xml"/><Relationship Id="rId272" Type="http://schemas.openxmlformats.org/officeDocument/2006/relationships/ctrlProp" Target="../ctrlProps/ctrlProp270.xml"/><Relationship Id="rId293" Type="http://schemas.openxmlformats.org/officeDocument/2006/relationships/table" Target="../tables/table1.xml"/><Relationship Id="rId88" Type="http://schemas.openxmlformats.org/officeDocument/2006/relationships/ctrlProp" Target="../ctrlProps/ctrlProp86.xml"/><Relationship Id="rId111" Type="http://schemas.openxmlformats.org/officeDocument/2006/relationships/ctrlProp" Target="../ctrlProps/ctrlProp109.xml"/><Relationship Id="rId132" Type="http://schemas.openxmlformats.org/officeDocument/2006/relationships/ctrlProp" Target="../ctrlProps/ctrlProp130.xml"/><Relationship Id="rId153" Type="http://schemas.openxmlformats.org/officeDocument/2006/relationships/ctrlProp" Target="../ctrlProps/ctrlProp151.xml"/><Relationship Id="rId174" Type="http://schemas.openxmlformats.org/officeDocument/2006/relationships/ctrlProp" Target="../ctrlProps/ctrlProp172.xml"/><Relationship Id="rId195" Type="http://schemas.openxmlformats.org/officeDocument/2006/relationships/ctrlProp" Target="../ctrlProps/ctrlProp193.xml"/><Relationship Id="rId209" Type="http://schemas.openxmlformats.org/officeDocument/2006/relationships/ctrlProp" Target="../ctrlProps/ctrlProp207.xml"/><Relationship Id="rId220" Type="http://schemas.openxmlformats.org/officeDocument/2006/relationships/ctrlProp" Target="../ctrlProps/ctrlProp218.xml"/><Relationship Id="rId241" Type="http://schemas.openxmlformats.org/officeDocument/2006/relationships/ctrlProp" Target="../ctrlProps/ctrlProp239.xml"/><Relationship Id="rId15" Type="http://schemas.openxmlformats.org/officeDocument/2006/relationships/ctrlProp" Target="../ctrlProps/ctrlProp13.xml"/><Relationship Id="rId36" Type="http://schemas.openxmlformats.org/officeDocument/2006/relationships/ctrlProp" Target="../ctrlProps/ctrlProp34.xml"/><Relationship Id="rId57" Type="http://schemas.openxmlformats.org/officeDocument/2006/relationships/ctrlProp" Target="../ctrlProps/ctrlProp55.xml"/><Relationship Id="rId262" Type="http://schemas.openxmlformats.org/officeDocument/2006/relationships/ctrlProp" Target="../ctrlProps/ctrlProp260.xml"/><Relationship Id="rId283" Type="http://schemas.openxmlformats.org/officeDocument/2006/relationships/ctrlProp" Target="../ctrlProps/ctrlProp281.xml"/><Relationship Id="rId78" Type="http://schemas.openxmlformats.org/officeDocument/2006/relationships/ctrlProp" Target="../ctrlProps/ctrlProp76.xml"/><Relationship Id="rId99" Type="http://schemas.openxmlformats.org/officeDocument/2006/relationships/ctrlProp" Target="../ctrlProps/ctrlProp97.xml"/><Relationship Id="rId101" Type="http://schemas.openxmlformats.org/officeDocument/2006/relationships/ctrlProp" Target="../ctrlProps/ctrlProp99.xml"/><Relationship Id="rId122" Type="http://schemas.openxmlformats.org/officeDocument/2006/relationships/ctrlProp" Target="../ctrlProps/ctrlProp120.xml"/><Relationship Id="rId143" Type="http://schemas.openxmlformats.org/officeDocument/2006/relationships/ctrlProp" Target="../ctrlProps/ctrlProp141.xml"/><Relationship Id="rId164" Type="http://schemas.openxmlformats.org/officeDocument/2006/relationships/ctrlProp" Target="../ctrlProps/ctrlProp162.xml"/><Relationship Id="rId185" Type="http://schemas.openxmlformats.org/officeDocument/2006/relationships/ctrlProp" Target="../ctrlProps/ctrlProp183.xml"/><Relationship Id="rId9" Type="http://schemas.openxmlformats.org/officeDocument/2006/relationships/ctrlProp" Target="../ctrlProps/ctrlProp7.xml"/><Relationship Id="rId210" Type="http://schemas.openxmlformats.org/officeDocument/2006/relationships/ctrlProp" Target="../ctrlProps/ctrlProp208.xml"/><Relationship Id="rId26" Type="http://schemas.openxmlformats.org/officeDocument/2006/relationships/ctrlProp" Target="../ctrlProps/ctrlProp24.xml"/><Relationship Id="rId231" Type="http://schemas.openxmlformats.org/officeDocument/2006/relationships/ctrlProp" Target="../ctrlProps/ctrlProp229.xml"/><Relationship Id="rId252" Type="http://schemas.openxmlformats.org/officeDocument/2006/relationships/ctrlProp" Target="../ctrlProps/ctrlProp250.xml"/><Relationship Id="rId273" Type="http://schemas.openxmlformats.org/officeDocument/2006/relationships/ctrlProp" Target="../ctrlProps/ctrlProp271.xml"/><Relationship Id="rId47" Type="http://schemas.openxmlformats.org/officeDocument/2006/relationships/ctrlProp" Target="../ctrlProps/ctrlProp45.xml"/><Relationship Id="rId68" Type="http://schemas.openxmlformats.org/officeDocument/2006/relationships/ctrlProp" Target="../ctrlProps/ctrlProp66.xml"/><Relationship Id="rId89" Type="http://schemas.openxmlformats.org/officeDocument/2006/relationships/ctrlProp" Target="../ctrlProps/ctrlProp87.xml"/><Relationship Id="rId112" Type="http://schemas.openxmlformats.org/officeDocument/2006/relationships/ctrlProp" Target="../ctrlProps/ctrlProp110.xml"/><Relationship Id="rId133" Type="http://schemas.openxmlformats.org/officeDocument/2006/relationships/ctrlProp" Target="../ctrlProps/ctrlProp131.xml"/><Relationship Id="rId154" Type="http://schemas.openxmlformats.org/officeDocument/2006/relationships/ctrlProp" Target="../ctrlProps/ctrlProp152.xml"/><Relationship Id="rId175" Type="http://schemas.openxmlformats.org/officeDocument/2006/relationships/ctrlProp" Target="../ctrlProps/ctrlProp173.xml"/><Relationship Id="rId196" Type="http://schemas.openxmlformats.org/officeDocument/2006/relationships/ctrlProp" Target="../ctrlProps/ctrlProp194.xml"/><Relationship Id="rId200" Type="http://schemas.openxmlformats.org/officeDocument/2006/relationships/ctrlProp" Target="../ctrlProps/ctrlProp198.xml"/><Relationship Id="rId16" Type="http://schemas.openxmlformats.org/officeDocument/2006/relationships/ctrlProp" Target="../ctrlProps/ctrlProp14.xml"/><Relationship Id="rId221" Type="http://schemas.openxmlformats.org/officeDocument/2006/relationships/ctrlProp" Target="../ctrlProps/ctrlProp219.xml"/><Relationship Id="rId242" Type="http://schemas.openxmlformats.org/officeDocument/2006/relationships/ctrlProp" Target="../ctrlProps/ctrlProp240.xml"/><Relationship Id="rId263" Type="http://schemas.openxmlformats.org/officeDocument/2006/relationships/ctrlProp" Target="../ctrlProps/ctrlProp261.xml"/><Relationship Id="rId284" Type="http://schemas.openxmlformats.org/officeDocument/2006/relationships/ctrlProp" Target="../ctrlProps/ctrlProp282.xml"/><Relationship Id="rId37" Type="http://schemas.openxmlformats.org/officeDocument/2006/relationships/ctrlProp" Target="../ctrlProps/ctrlProp35.xml"/><Relationship Id="rId58" Type="http://schemas.openxmlformats.org/officeDocument/2006/relationships/ctrlProp" Target="../ctrlProps/ctrlProp56.xml"/><Relationship Id="rId79" Type="http://schemas.openxmlformats.org/officeDocument/2006/relationships/ctrlProp" Target="../ctrlProps/ctrlProp77.xml"/><Relationship Id="rId102" Type="http://schemas.openxmlformats.org/officeDocument/2006/relationships/ctrlProp" Target="../ctrlProps/ctrlProp100.xml"/><Relationship Id="rId123" Type="http://schemas.openxmlformats.org/officeDocument/2006/relationships/ctrlProp" Target="../ctrlProps/ctrlProp121.xml"/><Relationship Id="rId144" Type="http://schemas.openxmlformats.org/officeDocument/2006/relationships/ctrlProp" Target="../ctrlProps/ctrlProp142.xml"/><Relationship Id="rId90" Type="http://schemas.openxmlformats.org/officeDocument/2006/relationships/ctrlProp" Target="../ctrlProps/ctrlProp88.xml"/><Relationship Id="rId165" Type="http://schemas.openxmlformats.org/officeDocument/2006/relationships/ctrlProp" Target="../ctrlProps/ctrlProp163.xml"/><Relationship Id="rId186" Type="http://schemas.openxmlformats.org/officeDocument/2006/relationships/ctrlProp" Target="../ctrlProps/ctrlProp184.xml"/><Relationship Id="rId211" Type="http://schemas.openxmlformats.org/officeDocument/2006/relationships/ctrlProp" Target="../ctrlProps/ctrlProp209.xml"/><Relationship Id="rId232" Type="http://schemas.openxmlformats.org/officeDocument/2006/relationships/ctrlProp" Target="../ctrlProps/ctrlProp230.xml"/><Relationship Id="rId253" Type="http://schemas.openxmlformats.org/officeDocument/2006/relationships/ctrlProp" Target="../ctrlProps/ctrlProp251.xml"/><Relationship Id="rId274" Type="http://schemas.openxmlformats.org/officeDocument/2006/relationships/ctrlProp" Target="../ctrlProps/ctrlProp272.xml"/><Relationship Id="rId27" Type="http://schemas.openxmlformats.org/officeDocument/2006/relationships/ctrlProp" Target="../ctrlProps/ctrlProp25.xml"/><Relationship Id="rId48" Type="http://schemas.openxmlformats.org/officeDocument/2006/relationships/ctrlProp" Target="../ctrlProps/ctrlProp46.xml"/><Relationship Id="rId69" Type="http://schemas.openxmlformats.org/officeDocument/2006/relationships/ctrlProp" Target="../ctrlProps/ctrlProp67.xml"/><Relationship Id="rId113" Type="http://schemas.openxmlformats.org/officeDocument/2006/relationships/ctrlProp" Target="../ctrlProps/ctrlProp111.xml"/><Relationship Id="rId134" Type="http://schemas.openxmlformats.org/officeDocument/2006/relationships/ctrlProp" Target="../ctrlProps/ctrlProp132.xml"/><Relationship Id="rId80" Type="http://schemas.openxmlformats.org/officeDocument/2006/relationships/ctrlProp" Target="../ctrlProps/ctrlProp78.xml"/><Relationship Id="rId155" Type="http://schemas.openxmlformats.org/officeDocument/2006/relationships/ctrlProp" Target="../ctrlProps/ctrlProp153.xml"/><Relationship Id="rId176" Type="http://schemas.openxmlformats.org/officeDocument/2006/relationships/ctrlProp" Target="../ctrlProps/ctrlProp174.xml"/><Relationship Id="rId197" Type="http://schemas.openxmlformats.org/officeDocument/2006/relationships/ctrlProp" Target="../ctrlProps/ctrlProp195.xml"/><Relationship Id="rId201" Type="http://schemas.openxmlformats.org/officeDocument/2006/relationships/ctrlProp" Target="../ctrlProps/ctrlProp199.xml"/><Relationship Id="rId222" Type="http://schemas.openxmlformats.org/officeDocument/2006/relationships/ctrlProp" Target="../ctrlProps/ctrlProp220.xml"/><Relationship Id="rId243" Type="http://schemas.openxmlformats.org/officeDocument/2006/relationships/ctrlProp" Target="../ctrlProps/ctrlProp241.xml"/><Relationship Id="rId264" Type="http://schemas.openxmlformats.org/officeDocument/2006/relationships/ctrlProp" Target="../ctrlProps/ctrlProp262.xml"/><Relationship Id="rId285" Type="http://schemas.openxmlformats.org/officeDocument/2006/relationships/ctrlProp" Target="../ctrlProps/ctrlProp283.xml"/><Relationship Id="rId17" Type="http://schemas.openxmlformats.org/officeDocument/2006/relationships/ctrlProp" Target="../ctrlProps/ctrlProp15.xml"/><Relationship Id="rId38" Type="http://schemas.openxmlformats.org/officeDocument/2006/relationships/ctrlProp" Target="../ctrlProps/ctrlProp36.xml"/><Relationship Id="rId59" Type="http://schemas.openxmlformats.org/officeDocument/2006/relationships/ctrlProp" Target="../ctrlProps/ctrlProp57.xml"/><Relationship Id="rId103" Type="http://schemas.openxmlformats.org/officeDocument/2006/relationships/ctrlProp" Target="../ctrlProps/ctrlProp101.xml"/><Relationship Id="rId124" Type="http://schemas.openxmlformats.org/officeDocument/2006/relationships/ctrlProp" Target="../ctrlProps/ctrlProp122.xml"/><Relationship Id="rId70" Type="http://schemas.openxmlformats.org/officeDocument/2006/relationships/ctrlProp" Target="../ctrlProps/ctrlProp68.xml"/><Relationship Id="rId91" Type="http://schemas.openxmlformats.org/officeDocument/2006/relationships/ctrlProp" Target="../ctrlProps/ctrlProp89.xml"/><Relationship Id="rId145" Type="http://schemas.openxmlformats.org/officeDocument/2006/relationships/ctrlProp" Target="../ctrlProps/ctrlProp143.xml"/><Relationship Id="rId166" Type="http://schemas.openxmlformats.org/officeDocument/2006/relationships/ctrlProp" Target="../ctrlProps/ctrlProp164.xml"/><Relationship Id="rId187" Type="http://schemas.openxmlformats.org/officeDocument/2006/relationships/ctrlProp" Target="../ctrlProps/ctrlProp185.xml"/><Relationship Id="rId1" Type="http://schemas.openxmlformats.org/officeDocument/2006/relationships/drawing" Target="../drawings/drawing1.xml"/><Relationship Id="rId212" Type="http://schemas.openxmlformats.org/officeDocument/2006/relationships/ctrlProp" Target="../ctrlProps/ctrlProp210.xml"/><Relationship Id="rId233" Type="http://schemas.openxmlformats.org/officeDocument/2006/relationships/ctrlProp" Target="../ctrlProps/ctrlProp231.xml"/><Relationship Id="rId254" Type="http://schemas.openxmlformats.org/officeDocument/2006/relationships/ctrlProp" Target="../ctrlProps/ctrlProp252.xml"/><Relationship Id="rId28" Type="http://schemas.openxmlformats.org/officeDocument/2006/relationships/ctrlProp" Target="../ctrlProps/ctrlProp26.xml"/><Relationship Id="rId49" Type="http://schemas.openxmlformats.org/officeDocument/2006/relationships/ctrlProp" Target="../ctrlProps/ctrlProp47.xml"/><Relationship Id="rId114" Type="http://schemas.openxmlformats.org/officeDocument/2006/relationships/ctrlProp" Target="../ctrlProps/ctrlProp112.xml"/><Relationship Id="rId275" Type="http://schemas.openxmlformats.org/officeDocument/2006/relationships/ctrlProp" Target="../ctrlProps/ctrlProp273.xml"/><Relationship Id="rId60" Type="http://schemas.openxmlformats.org/officeDocument/2006/relationships/ctrlProp" Target="../ctrlProps/ctrlProp58.xml"/><Relationship Id="rId81" Type="http://schemas.openxmlformats.org/officeDocument/2006/relationships/ctrlProp" Target="../ctrlProps/ctrlProp79.xml"/><Relationship Id="rId135" Type="http://schemas.openxmlformats.org/officeDocument/2006/relationships/ctrlProp" Target="../ctrlProps/ctrlProp133.xml"/><Relationship Id="rId156" Type="http://schemas.openxmlformats.org/officeDocument/2006/relationships/ctrlProp" Target="../ctrlProps/ctrlProp154.xml"/><Relationship Id="rId177" Type="http://schemas.openxmlformats.org/officeDocument/2006/relationships/ctrlProp" Target="../ctrlProps/ctrlProp175.xml"/><Relationship Id="rId198" Type="http://schemas.openxmlformats.org/officeDocument/2006/relationships/ctrlProp" Target="../ctrlProps/ctrlProp196.xml"/><Relationship Id="rId202" Type="http://schemas.openxmlformats.org/officeDocument/2006/relationships/ctrlProp" Target="../ctrlProps/ctrlProp200.xml"/><Relationship Id="rId223" Type="http://schemas.openxmlformats.org/officeDocument/2006/relationships/ctrlProp" Target="../ctrlProps/ctrlProp221.xml"/><Relationship Id="rId244" Type="http://schemas.openxmlformats.org/officeDocument/2006/relationships/ctrlProp" Target="../ctrlProps/ctrlProp242.xml"/><Relationship Id="rId18" Type="http://schemas.openxmlformats.org/officeDocument/2006/relationships/ctrlProp" Target="../ctrlProps/ctrlProp16.xml"/><Relationship Id="rId39" Type="http://schemas.openxmlformats.org/officeDocument/2006/relationships/ctrlProp" Target="../ctrlProps/ctrlProp37.xml"/><Relationship Id="rId265" Type="http://schemas.openxmlformats.org/officeDocument/2006/relationships/ctrlProp" Target="../ctrlProps/ctrlProp263.xml"/><Relationship Id="rId286" Type="http://schemas.openxmlformats.org/officeDocument/2006/relationships/ctrlProp" Target="../ctrlProps/ctrlProp284.xml"/><Relationship Id="rId50" Type="http://schemas.openxmlformats.org/officeDocument/2006/relationships/ctrlProp" Target="../ctrlProps/ctrlProp48.xml"/><Relationship Id="rId104" Type="http://schemas.openxmlformats.org/officeDocument/2006/relationships/ctrlProp" Target="../ctrlProps/ctrlProp102.xml"/><Relationship Id="rId125" Type="http://schemas.openxmlformats.org/officeDocument/2006/relationships/ctrlProp" Target="../ctrlProps/ctrlProp123.xml"/><Relationship Id="rId146" Type="http://schemas.openxmlformats.org/officeDocument/2006/relationships/ctrlProp" Target="../ctrlProps/ctrlProp144.xml"/><Relationship Id="rId167" Type="http://schemas.openxmlformats.org/officeDocument/2006/relationships/ctrlProp" Target="../ctrlProps/ctrlProp165.xml"/><Relationship Id="rId188" Type="http://schemas.openxmlformats.org/officeDocument/2006/relationships/ctrlProp" Target="../ctrlProps/ctrlProp186.xml"/><Relationship Id="rId71" Type="http://schemas.openxmlformats.org/officeDocument/2006/relationships/ctrlProp" Target="../ctrlProps/ctrlProp69.xml"/><Relationship Id="rId92" Type="http://schemas.openxmlformats.org/officeDocument/2006/relationships/ctrlProp" Target="../ctrlProps/ctrlProp90.xml"/><Relationship Id="rId213" Type="http://schemas.openxmlformats.org/officeDocument/2006/relationships/ctrlProp" Target="../ctrlProps/ctrlProp211.xml"/><Relationship Id="rId234" Type="http://schemas.openxmlformats.org/officeDocument/2006/relationships/ctrlProp" Target="../ctrlProps/ctrlProp232.xml"/><Relationship Id="rId2" Type="http://schemas.openxmlformats.org/officeDocument/2006/relationships/vmlDrawing" Target="../drawings/vmlDrawing1.vml"/><Relationship Id="rId29" Type="http://schemas.openxmlformats.org/officeDocument/2006/relationships/ctrlProp" Target="../ctrlProps/ctrlProp27.xml"/><Relationship Id="rId255" Type="http://schemas.openxmlformats.org/officeDocument/2006/relationships/ctrlProp" Target="../ctrlProps/ctrlProp253.xml"/><Relationship Id="rId276" Type="http://schemas.openxmlformats.org/officeDocument/2006/relationships/ctrlProp" Target="../ctrlProps/ctrlProp274.xml"/><Relationship Id="rId40" Type="http://schemas.openxmlformats.org/officeDocument/2006/relationships/ctrlProp" Target="../ctrlProps/ctrlProp38.xml"/><Relationship Id="rId115" Type="http://schemas.openxmlformats.org/officeDocument/2006/relationships/ctrlProp" Target="../ctrlProps/ctrlProp113.xml"/><Relationship Id="rId136" Type="http://schemas.openxmlformats.org/officeDocument/2006/relationships/ctrlProp" Target="../ctrlProps/ctrlProp134.xml"/><Relationship Id="rId157" Type="http://schemas.openxmlformats.org/officeDocument/2006/relationships/ctrlProp" Target="../ctrlProps/ctrlProp155.xml"/><Relationship Id="rId178" Type="http://schemas.openxmlformats.org/officeDocument/2006/relationships/ctrlProp" Target="../ctrlProps/ctrlProp176.xml"/><Relationship Id="rId61" Type="http://schemas.openxmlformats.org/officeDocument/2006/relationships/ctrlProp" Target="../ctrlProps/ctrlProp59.xml"/><Relationship Id="rId82" Type="http://schemas.openxmlformats.org/officeDocument/2006/relationships/ctrlProp" Target="../ctrlProps/ctrlProp80.xml"/><Relationship Id="rId199" Type="http://schemas.openxmlformats.org/officeDocument/2006/relationships/ctrlProp" Target="../ctrlProps/ctrlProp197.xml"/><Relationship Id="rId203" Type="http://schemas.openxmlformats.org/officeDocument/2006/relationships/ctrlProp" Target="../ctrlProps/ctrlProp201.xml"/><Relationship Id="rId19" Type="http://schemas.openxmlformats.org/officeDocument/2006/relationships/ctrlProp" Target="../ctrlProps/ctrlProp17.xml"/><Relationship Id="rId224" Type="http://schemas.openxmlformats.org/officeDocument/2006/relationships/ctrlProp" Target="../ctrlProps/ctrlProp222.xml"/><Relationship Id="rId245" Type="http://schemas.openxmlformats.org/officeDocument/2006/relationships/ctrlProp" Target="../ctrlProps/ctrlProp243.xml"/><Relationship Id="rId266" Type="http://schemas.openxmlformats.org/officeDocument/2006/relationships/ctrlProp" Target="../ctrlProps/ctrlProp264.xml"/><Relationship Id="rId287" Type="http://schemas.openxmlformats.org/officeDocument/2006/relationships/ctrlProp" Target="../ctrlProps/ctrlProp285.xml"/><Relationship Id="rId30" Type="http://schemas.openxmlformats.org/officeDocument/2006/relationships/ctrlProp" Target="../ctrlProps/ctrlProp28.xml"/><Relationship Id="rId105" Type="http://schemas.openxmlformats.org/officeDocument/2006/relationships/ctrlProp" Target="../ctrlProps/ctrlProp103.xml"/><Relationship Id="rId126" Type="http://schemas.openxmlformats.org/officeDocument/2006/relationships/ctrlProp" Target="../ctrlProps/ctrlProp124.xml"/><Relationship Id="rId147" Type="http://schemas.openxmlformats.org/officeDocument/2006/relationships/ctrlProp" Target="../ctrlProps/ctrlProp145.xml"/><Relationship Id="rId168" Type="http://schemas.openxmlformats.org/officeDocument/2006/relationships/ctrlProp" Target="../ctrlProps/ctrlProp166.xml"/><Relationship Id="rId51" Type="http://schemas.openxmlformats.org/officeDocument/2006/relationships/ctrlProp" Target="../ctrlProps/ctrlProp49.xml"/><Relationship Id="rId72" Type="http://schemas.openxmlformats.org/officeDocument/2006/relationships/ctrlProp" Target="../ctrlProps/ctrlProp70.xml"/><Relationship Id="rId93" Type="http://schemas.openxmlformats.org/officeDocument/2006/relationships/ctrlProp" Target="../ctrlProps/ctrlProp91.xml"/><Relationship Id="rId189" Type="http://schemas.openxmlformats.org/officeDocument/2006/relationships/ctrlProp" Target="../ctrlProps/ctrlProp187.xml"/><Relationship Id="rId3" Type="http://schemas.openxmlformats.org/officeDocument/2006/relationships/ctrlProp" Target="../ctrlProps/ctrlProp1.xml"/><Relationship Id="rId214" Type="http://schemas.openxmlformats.org/officeDocument/2006/relationships/ctrlProp" Target="../ctrlProps/ctrlProp212.xml"/><Relationship Id="rId235" Type="http://schemas.openxmlformats.org/officeDocument/2006/relationships/ctrlProp" Target="../ctrlProps/ctrlProp233.xml"/><Relationship Id="rId256" Type="http://schemas.openxmlformats.org/officeDocument/2006/relationships/ctrlProp" Target="../ctrlProps/ctrlProp254.xml"/><Relationship Id="rId277" Type="http://schemas.openxmlformats.org/officeDocument/2006/relationships/ctrlProp" Target="../ctrlProps/ctrlProp275.xml"/><Relationship Id="rId116" Type="http://schemas.openxmlformats.org/officeDocument/2006/relationships/ctrlProp" Target="../ctrlProps/ctrlProp114.xml"/><Relationship Id="rId137" Type="http://schemas.openxmlformats.org/officeDocument/2006/relationships/ctrlProp" Target="../ctrlProps/ctrlProp135.xml"/><Relationship Id="rId158" Type="http://schemas.openxmlformats.org/officeDocument/2006/relationships/ctrlProp" Target="../ctrlProps/ctrlProp156.xml"/><Relationship Id="rId20" Type="http://schemas.openxmlformats.org/officeDocument/2006/relationships/ctrlProp" Target="../ctrlProps/ctrlProp18.xml"/><Relationship Id="rId41" Type="http://schemas.openxmlformats.org/officeDocument/2006/relationships/ctrlProp" Target="../ctrlProps/ctrlProp39.xml"/><Relationship Id="rId62" Type="http://schemas.openxmlformats.org/officeDocument/2006/relationships/ctrlProp" Target="../ctrlProps/ctrlProp60.xml"/><Relationship Id="rId83" Type="http://schemas.openxmlformats.org/officeDocument/2006/relationships/ctrlProp" Target="../ctrlProps/ctrlProp81.xml"/><Relationship Id="rId179" Type="http://schemas.openxmlformats.org/officeDocument/2006/relationships/ctrlProp" Target="../ctrlProps/ctrlProp177.xml"/><Relationship Id="rId190" Type="http://schemas.openxmlformats.org/officeDocument/2006/relationships/ctrlProp" Target="../ctrlProps/ctrlProp188.xml"/><Relationship Id="rId204" Type="http://schemas.openxmlformats.org/officeDocument/2006/relationships/ctrlProp" Target="../ctrlProps/ctrlProp202.xml"/><Relationship Id="rId225" Type="http://schemas.openxmlformats.org/officeDocument/2006/relationships/ctrlProp" Target="../ctrlProps/ctrlProp223.xml"/><Relationship Id="rId246" Type="http://schemas.openxmlformats.org/officeDocument/2006/relationships/ctrlProp" Target="../ctrlProps/ctrlProp244.xml"/><Relationship Id="rId267" Type="http://schemas.openxmlformats.org/officeDocument/2006/relationships/ctrlProp" Target="../ctrlProps/ctrlProp265.xml"/><Relationship Id="rId288" Type="http://schemas.openxmlformats.org/officeDocument/2006/relationships/ctrlProp" Target="../ctrlProps/ctrlProp286.xml"/><Relationship Id="rId106" Type="http://schemas.openxmlformats.org/officeDocument/2006/relationships/ctrlProp" Target="../ctrlProps/ctrlProp104.xml"/><Relationship Id="rId127" Type="http://schemas.openxmlformats.org/officeDocument/2006/relationships/ctrlProp" Target="../ctrlProps/ctrlProp125.xml"/><Relationship Id="rId10" Type="http://schemas.openxmlformats.org/officeDocument/2006/relationships/ctrlProp" Target="../ctrlProps/ctrlProp8.xml"/><Relationship Id="rId31" Type="http://schemas.openxmlformats.org/officeDocument/2006/relationships/ctrlProp" Target="../ctrlProps/ctrlProp29.xml"/><Relationship Id="rId52" Type="http://schemas.openxmlformats.org/officeDocument/2006/relationships/ctrlProp" Target="../ctrlProps/ctrlProp50.xml"/><Relationship Id="rId73" Type="http://schemas.openxmlformats.org/officeDocument/2006/relationships/ctrlProp" Target="../ctrlProps/ctrlProp71.xml"/><Relationship Id="rId94" Type="http://schemas.openxmlformats.org/officeDocument/2006/relationships/ctrlProp" Target="../ctrlProps/ctrlProp92.xml"/><Relationship Id="rId148" Type="http://schemas.openxmlformats.org/officeDocument/2006/relationships/ctrlProp" Target="../ctrlProps/ctrlProp146.xml"/><Relationship Id="rId169" Type="http://schemas.openxmlformats.org/officeDocument/2006/relationships/ctrlProp" Target="../ctrlProps/ctrlProp167.xml"/><Relationship Id="rId4" Type="http://schemas.openxmlformats.org/officeDocument/2006/relationships/ctrlProp" Target="../ctrlProps/ctrlProp2.xml"/><Relationship Id="rId180" Type="http://schemas.openxmlformats.org/officeDocument/2006/relationships/ctrlProp" Target="../ctrlProps/ctrlProp178.xml"/><Relationship Id="rId215" Type="http://schemas.openxmlformats.org/officeDocument/2006/relationships/ctrlProp" Target="../ctrlProps/ctrlProp213.xml"/><Relationship Id="rId236" Type="http://schemas.openxmlformats.org/officeDocument/2006/relationships/ctrlProp" Target="../ctrlProps/ctrlProp234.xml"/><Relationship Id="rId257" Type="http://schemas.openxmlformats.org/officeDocument/2006/relationships/ctrlProp" Target="../ctrlProps/ctrlProp255.xml"/><Relationship Id="rId278" Type="http://schemas.openxmlformats.org/officeDocument/2006/relationships/ctrlProp" Target="../ctrlProps/ctrlProp276.xml"/><Relationship Id="rId42" Type="http://schemas.openxmlformats.org/officeDocument/2006/relationships/ctrlProp" Target="../ctrlProps/ctrlProp40.xml"/><Relationship Id="rId84" Type="http://schemas.openxmlformats.org/officeDocument/2006/relationships/ctrlProp" Target="../ctrlProps/ctrlProp82.xml"/><Relationship Id="rId138" Type="http://schemas.openxmlformats.org/officeDocument/2006/relationships/ctrlProp" Target="../ctrlProps/ctrlProp136.xml"/><Relationship Id="rId191" Type="http://schemas.openxmlformats.org/officeDocument/2006/relationships/ctrlProp" Target="../ctrlProps/ctrlProp189.xml"/><Relationship Id="rId205" Type="http://schemas.openxmlformats.org/officeDocument/2006/relationships/ctrlProp" Target="../ctrlProps/ctrlProp203.xml"/><Relationship Id="rId247" Type="http://schemas.openxmlformats.org/officeDocument/2006/relationships/ctrlProp" Target="../ctrlProps/ctrlProp245.xml"/><Relationship Id="rId107" Type="http://schemas.openxmlformats.org/officeDocument/2006/relationships/ctrlProp" Target="../ctrlProps/ctrlProp105.xml"/><Relationship Id="rId289" Type="http://schemas.openxmlformats.org/officeDocument/2006/relationships/ctrlProp" Target="../ctrlProps/ctrlProp287.xml"/><Relationship Id="rId11" Type="http://schemas.openxmlformats.org/officeDocument/2006/relationships/ctrlProp" Target="../ctrlProps/ctrlProp9.xml"/><Relationship Id="rId53" Type="http://schemas.openxmlformats.org/officeDocument/2006/relationships/ctrlProp" Target="../ctrlProps/ctrlProp51.xml"/><Relationship Id="rId149" Type="http://schemas.openxmlformats.org/officeDocument/2006/relationships/ctrlProp" Target="../ctrlProps/ctrlProp147.xml"/><Relationship Id="rId95" Type="http://schemas.openxmlformats.org/officeDocument/2006/relationships/ctrlProp" Target="../ctrlProps/ctrlProp93.xml"/><Relationship Id="rId160" Type="http://schemas.openxmlformats.org/officeDocument/2006/relationships/ctrlProp" Target="../ctrlProps/ctrlProp158.xml"/><Relationship Id="rId216" Type="http://schemas.openxmlformats.org/officeDocument/2006/relationships/ctrlProp" Target="../ctrlProps/ctrlProp214.xml"/><Relationship Id="rId258" Type="http://schemas.openxmlformats.org/officeDocument/2006/relationships/ctrlProp" Target="../ctrlProps/ctrlProp256.xml"/><Relationship Id="rId22" Type="http://schemas.openxmlformats.org/officeDocument/2006/relationships/ctrlProp" Target="../ctrlProps/ctrlProp20.xml"/><Relationship Id="rId64" Type="http://schemas.openxmlformats.org/officeDocument/2006/relationships/ctrlProp" Target="../ctrlProps/ctrlProp62.xml"/><Relationship Id="rId118" Type="http://schemas.openxmlformats.org/officeDocument/2006/relationships/ctrlProp" Target="../ctrlProps/ctrlProp116.xml"/><Relationship Id="rId171" Type="http://schemas.openxmlformats.org/officeDocument/2006/relationships/ctrlProp" Target="../ctrlProps/ctrlProp169.xml"/><Relationship Id="rId227" Type="http://schemas.openxmlformats.org/officeDocument/2006/relationships/ctrlProp" Target="../ctrlProps/ctrlProp225.xml"/><Relationship Id="rId269" Type="http://schemas.openxmlformats.org/officeDocument/2006/relationships/ctrlProp" Target="../ctrlProps/ctrlProp267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.xml"/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3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L15"/>
  <sheetViews>
    <sheetView workbookViewId="0">
      <selection activeCell="E2" sqref="E2"/>
    </sheetView>
  </sheetViews>
  <sheetFormatPr baseColWidth="10" defaultRowHeight="15" x14ac:dyDescent="0.25"/>
  <cols>
    <col min="2" max="2" width="10.7109375" style="48" bestFit="1" customWidth="1"/>
    <col min="3" max="3" width="31" style="1" bestFit="1" customWidth="1"/>
    <col min="4" max="4" width="11.85546875" style="1" customWidth="1"/>
    <col min="5" max="5" width="12.5703125" style="1" bestFit="1" customWidth="1"/>
    <col min="6" max="6" width="17.7109375" style="46" bestFit="1" customWidth="1"/>
    <col min="7" max="7" width="14.85546875" style="49" bestFit="1" customWidth="1"/>
    <col min="8" max="8" width="10.42578125" style="50" bestFit="1" customWidth="1"/>
    <col min="9" max="9" width="11.42578125" style="51"/>
    <col min="10" max="10" width="17.140625" style="49" bestFit="1" customWidth="1"/>
    <col min="11" max="11" width="9.85546875" style="46" bestFit="1" customWidth="1"/>
    <col min="12" max="12" width="11.42578125" style="1"/>
  </cols>
  <sheetData>
    <row r="2" spans="2:12" x14ac:dyDescent="0.25">
      <c r="E2" s="60" t="s">
        <v>17</v>
      </c>
      <c r="H2" s="61">
        <f>SUM(H7:H300)</f>
        <v>0</v>
      </c>
      <c r="I2" s="51">
        <f>SUM(I7:I300)</f>
        <v>2546.19</v>
      </c>
    </row>
    <row r="6" spans="2:12" x14ac:dyDescent="0.25">
      <c r="B6" s="62" t="s">
        <v>120</v>
      </c>
      <c r="C6" s="63" t="s">
        <v>121</v>
      </c>
      <c r="D6" s="63" t="s">
        <v>122</v>
      </c>
      <c r="E6" s="63" t="s">
        <v>123</v>
      </c>
      <c r="F6" s="64" t="s">
        <v>124</v>
      </c>
      <c r="G6" s="65" t="s">
        <v>125</v>
      </c>
      <c r="H6" s="66" t="s">
        <v>126</v>
      </c>
      <c r="I6" s="67" t="s">
        <v>127</v>
      </c>
      <c r="J6" s="68" t="s">
        <v>128</v>
      </c>
      <c r="K6" s="64" t="s">
        <v>129</v>
      </c>
      <c r="L6" s="69"/>
    </row>
    <row r="7" spans="2:12" x14ac:dyDescent="0.25">
      <c r="B7" s="48" cm="1">
        <f t="array" ref="B7:L15">_xlfn._xlws.FILTER(Tableau1[],Tableau1[Categorie]=$E$2,"")</f>
        <v>44951</v>
      </c>
      <c r="C7" s="1" t="str">
        <v>repas sainte barde</v>
      </c>
      <c r="D7" s="1" t="str">
        <v xml:space="preserve">Sainte Barbe </v>
      </c>
      <c r="E7" s="1" t="str">
        <v>Cheque emis</v>
      </c>
      <c r="F7" s="46" t="str">
        <v>N°1316172</v>
      </c>
      <c r="G7" s="49">
        <v>12667.95</v>
      </c>
      <c r="H7" s="50">
        <v>0</v>
      </c>
      <c r="I7" s="51">
        <v>37.42</v>
      </c>
      <c r="J7" s="49">
        <v>12630.53</v>
      </c>
      <c r="K7" s="46">
        <v>3</v>
      </c>
      <c r="L7" s="1">
        <v>0</v>
      </c>
    </row>
    <row r="8" spans="2:12" x14ac:dyDescent="0.25">
      <c r="B8" s="48">
        <v>44956</v>
      </c>
      <c r="C8" s="1" t="str">
        <v>promocash saint barbe</v>
      </c>
      <c r="D8" s="1" t="str">
        <v xml:space="preserve">Sainte Barbe </v>
      </c>
      <c r="E8" s="1" t="str">
        <v>Cheque emis</v>
      </c>
      <c r="F8" s="46">
        <v>1316174</v>
      </c>
      <c r="G8" s="49">
        <v>12630.53</v>
      </c>
      <c r="H8" s="50">
        <v>0</v>
      </c>
      <c r="I8" s="51">
        <v>227.98</v>
      </c>
      <c r="J8" s="49">
        <v>12402.550000000001</v>
      </c>
      <c r="K8" s="46">
        <v>3</v>
      </c>
      <c r="L8" s="1">
        <v>0</v>
      </c>
    </row>
    <row r="9" spans="2:12" x14ac:dyDescent="0.25">
      <c r="B9" s="48">
        <v>44959</v>
      </c>
      <c r="C9" s="1" t="str">
        <v>menu st barbe copie plan</v>
      </c>
      <c r="D9" s="1" t="str">
        <v xml:space="preserve">Sainte Barbe </v>
      </c>
      <c r="E9" s="1" t="str">
        <v>Cheque emis</v>
      </c>
      <c r="F9" s="46">
        <v>1316173</v>
      </c>
      <c r="G9" s="49">
        <v>12054.650000000001</v>
      </c>
      <c r="H9" s="50">
        <v>0</v>
      </c>
      <c r="I9" s="51">
        <v>65.400000000000006</v>
      </c>
      <c r="J9" s="49">
        <v>11989.250000000002</v>
      </c>
      <c r="K9" s="46">
        <v>3</v>
      </c>
      <c r="L9" s="1">
        <v>0</v>
      </c>
    </row>
    <row r="10" spans="2:12" x14ac:dyDescent="0.25">
      <c r="B10" s="48">
        <v>44986</v>
      </c>
      <c r="C10" s="1" t="str">
        <v xml:space="preserve">TRAITEUR DUBOIS </v>
      </c>
      <c r="D10" s="1" t="str">
        <v xml:space="preserve">Sainte Barbe </v>
      </c>
      <c r="E10" s="1" t="str">
        <v>Cheque emis</v>
      </c>
      <c r="F10" s="46">
        <v>4551845</v>
      </c>
      <c r="G10" s="49">
        <v>11570.84</v>
      </c>
      <c r="H10" s="50">
        <v>0</v>
      </c>
      <c r="I10" s="51">
        <v>1705.5</v>
      </c>
      <c r="J10" s="49">
        <v>9865.34</v>
      </c>
      <c r="K10" s="46">
        <v>5</v>
      </c>
      <c r="L10" s="1">
        <v>0</v>
      </c>
    </row>
    <row r="11" spans="2:12" x14ac:dyDescent="0.25">
      <c r="B11" s="48">
        <v>44992</v>
      </c>
      <c r="C11" s="1" t="str">
        <v>vin sainte barbe</v>
      </c>
      <c r="D11" s="1" t="str">
        <v xml:space="preserve">Sainte Barbe </v>
      </c>
      <c r="E11" s="1" t="str">
        <v>Cheque emis</v>
      </c>
      <c r="F11" s="46">
        <v>4551846</v>
      </c>
      <c r="G11" s="49">
        <v>9865.34</v>
      </c>
      <c r="H11" s="50">
        <v>0</v>
      </c>
      <c r="I11" s="51">
        <v>200.38</v>
      </c>
      <c r="J11" s="49">
        <v>9664.9600000000009</v>
      </c>
      <c r="K11" s="46">
        <v>5</v>
      </c>
      <c r="L11" s="1">
        <v>0</v>
      </c>
    </row>
    <row r="12" spans="2:12" x14ac:dyDescent="0.25">
      <c r="B12" s="48">
        <v>45324</v>
      </c>
      <c r="C12" s="1" t="str">
        <v>THIRIET</v>
      </c>
      <c r="D12" s="1" t="str">
        <v xml:space="preserve">Sainte Barbe </v>
      </c>
      <c r="E12" s="1" t="str">
        <v>Cheque Emis</v>
      </c>
      <c r="F12" s="46">
        <v>7888740</v>
      </c>
      <c r="G12" s="49">
        <v>12673.970000000001</v>
      </c>
      <c r="H12" s="50">
        <v>0</v>
      </c>
      <c r="I12" s="51">
        <v>45.5</v>
      </c>
      <c r="J12" s="49">
        <v>12628.470000000001</v>
      </c>
      <c r="K12" s="46">
        <v>2</v>
      </c>
      <c r="L12" s="1">
        <v>0</v>
      </c>
    </row>
    <row r="13" spans="2:12" x14ac:dyDescent="0.25">
      <c r="B13" s="48">
        <v>45328</v>
      </c>
      <c r="C13" s="1" t="str">
        <v>NETTO</v>
      </c>
      <c r="D13" s="1" t="str">
        <v xml:space="preserve">Sainte Barbe </v>
      </c>
      <c r="E13" s="1" t="str">
        <v>Cheque Emis</v>
      </c>
      <c r="F13" s="46">
        <v>7888739</v>
      </c>
      <c r="G13" s="49">
        <v>12628.470000000001</v>
      </c>
      <c r="H13" s="50">
        <v>0</v>
      </c>
      <c r="I13" s="51">
        <v>39.54</v>
      </c>
      <c r="J13" s="49">
        <v>12588.93</v>
      </c>
      <c r="K13" s="46">
        <v>2</v>
      </c>
      <c r="L13" s="1">
        <v>0</v>
      </c>
    </row>
    <row r="14" spans="2:12" x14ac:dyDescent="0.25">
      <c r="B14" s="48">
        <v>0</v>
      </c>
      <c r="C14" s="1" t="str">
        <v xml:space="preserve">CHAUTARD </v>
      </c>
      <c r="D14" s="1" t="str">
        <v xml:space="preserve">Sainte Barbe </v>
      </c>
      <c r="E14" s="1" t="str">
        <v>Cheque Emis</v>
      </c>
      <c r="F14" s="46">
        <v>2695609</v>
      </c>
      <c r="G14" s="49">
        <v>12588.93</v>
      </c>
      <c r="H14" s="50">
        <v>0</v>
      </c>
      <c r="I14" s="51">
        <v>164.57</v>
      </c>
      <c r="J14" s="49">
        <v>12424.36</v>
      </c>
      <c r="K14" s="46">
        <v>2</v>
      </c>
      <c r="L14" s="1">
        <v>0</v>
      </c>
    </row>
    <row r="15" spans="2:12" x14ac:dyDescent="0.25">
      <c r="B15" s="48">
        <v>45330</v>
      </c>
      <c r="C15" s="1" t="str">
        <v>COPIE PLAN MENU</v>
      </c>
      <c r="D15" s="1" t="str">
        <v xml:space="preserve">Sainte Barbe </v>
      </c>
      <c r="E15" s="1" t="str">
        <v>Cheque Emis</v>
      </c>
      <c r="F15" s="46">
        <v>7888738</v>
      </c>
      <c r="G15" s="49">
        <v>12424.36</v>
      </c>
      <c r="H15" s="50">
        <v>0</v>
      </c>
      <c r="I15" s="51">
        <v>59.9</v>
      </c>
      <c r="J15" s="49">
        <v>12364.460000000001</v>
      </c>
      <c r="K15" s="46">
        <v>2</v>
      </c>
      <c r="L15" s="1">
        <v>0</v>
      </c>
    </row>
  </sheetData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Liste!$B$3:$B$20</xm:f>
          </x14:formula1>
          <xm:sqref>E2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K293"/>
  <sheetViews>
    <sheetView zoomScale="90" zoomScaleNormal="90" workbookViewId="0">
      <selection activeCell="M18" sqref="M18"/>
    </sheetView>
  </sheetViews>
  <sheetFormatPr baseColWidth="10" defaultColWidth="15.7109375" defaultRowHeight="15" x14ac:dyDescent="0.25"/>
  <cols>
    <col min="1" max="1" width="14.85546875" style="19" customWidth="1"/>
    <col min="2" max="2" width="46.140625" bestFit="1" customWidth="1"/>
    <col min="3" max="3" width="14.5703125" bestFit="1" customWidth="1"/>
    <col min="4" max="4" width="18" style="1" customWidth="1"/>
    <col min="5" max="5" width="22.140625" style="46" bestFit="1" customWidth="1"/>
    <col min="6" max="6" width="18.140625" style="42" bestFit="1" customWidth="1"/>
    <col min="7" max="7" width="12.5703125" style="38" bestFit="1" customWidth="1"/>
    <col min="8" max="8" width="11.42578125" style="35" bestFit="1" customWidth="1"/>
    <col min="9" max="9" width="20" style="42" bestFit="1" customWidth="1"/>
    <col min="10" max="10" width="13.42578125" style="31" customWidth="1"/>
    <col min="11" max="11" width="7.7109375" customWidth="1"/>
  </cols>
  <sheetData>
    <row r="1" spans="1:11" ht="26.25" x14ac:dyDescent="0.4">
      <c r="A1" s="77" t="s">
        <v>88</v>
      </c>
      <c r="B1" s="77"/>
      <c r="C1" s="77"/>
      <c r="D1" s="77"/>
      <c r="E1" s="77"/>
      <c r="F1" s="77"/>
      <c r="G1" s="77"/>
      <c r="H1" s="77"/>
      <c r="I1" s="77"/>
      <c r="J1" s="77"/>
      <c r="K1" s="77"/>
    </row>
    <row r="2" spans="1:11" s="27" customFormat="1" ht="30" customHeight="1" x14ac:dyDescent="0.25">
      <c r="A2" s="23" t="s">
        <v>119</v>
      </c>
      <c r="B2" s="24" t="s">
        <v>0</v>
      </c>
      <c r="C2" s="24" t="s">
        <v>1</v>
      </c>
      <c r="D2" s="24" t="s">
        <v>2</v>
      </c>
      <c r="E2" s="43" t="s">
        <v>3</v>
      </c>
      <c r="F2" s="39" t="s">
        <v>4</v>
      </c>
      <c r="G2" s="25" t="s">
        <v>5</v>
      </c>
      <c r="H2" s="32" t="s">
        <v>6</v>
      </c>
      <c r="I2" s="39" t="s">
        <v>7</v>
      </c>
      <c r="J2" s="29" t="s">
        <v>89</v>
      </c>
      <c r="K2" s="26" t="s">
        <v>8</v>
      </c>
    </row>
    <row r="3" spans="1:11" x14ac:dyDescent="0.25">
      <c r="A3" s="17">
        <v>44928</v>
      </c>
      <c r="B3" s="15" t="s">
        <v>49</v>
      </c>
      <c r="C3" s="15" t="s">
        <v>13</v>
      </c>
      <c r="D3" s="58" t="s">
        <v>25</v>
      </c>
      <c r="E3" s="44" t="s">
        <v>23</v>
      </c>
      <c r="F3" s="40">
        <v>12855.95</v>
      </c>
      <c r="G3" s="36"/>
      <c r="H3" s="33">
        <v>60.5</v>
      </c>
      <c r="I3" s="40">
        <f>Tableau1[[#This Row],[Ancien Soldes]]+Tableau1[[#This Row],[Entree]]-Tableau1[[#This Row],[Sortie]]</f>
        <v>12795.45</v>
      </c>
      <c r="J3" s="28">
        <v>1</v>
      </c>
      <c r="K3" s="3"/>
    </row>
    <row r="4" spans="1:11" x14ac:dyDescent="0.25">
      <c r="A4" s="17">
        <v>44936</v>
      </c>
      <c r="B4" s="15" t="s">
        <v>38</v>
      </c>
      <c r="C4" s="15" t="s">
        <v>134</v>
      </c>
      <c r="D4" s="58" t="s">
        <v>24</v>
      </c>
      <c r="E4" s="44"/>
      <c r="F4" s="40">
        <f t="shared" ref="F4:F35" si="0">I3</f>
        <v>12795.45</v>
      </c>
      <c r="G4" s="36"/>
      <c r="H4" s="33">
        <v>3</v>
      </c>
      <c r="I4" s="40">
        <f>Tableau1[[#This Row],[Ancien Soldes]]+Tableau1[[#This Row],[Entree]]-Tableau1[[#This Row],[Sortie]]</f>
        <v>12792.45</v>
      </c>
      <c r="J4" s="28">
        <v>2</v>
      </c>
      <c r="K4" s="3"/>
    </row>
    <row r="5" spans="1:11" x14ac:dyDescent="0.25">
      <c r="A5" s="17">
        <v>44937</v>
      </c>
      <c r="B5" s="15" t="s">
        <v>50</v>
      </c>
      <c r="C5" s="15" t="s">
        <v>13</v>
      </c>
      <c r="D5" s="58" t="s">
        <v>25</v>
      </c>
      <c r="E5" s="44" t="s">
        <v>26</v>
      </c>
      <c r="F5" s="40">
        <f t="shared" si="0"/>
        <v>12792.45</v>
      </c>
      <c r="G5" s="36"/>
      <c r="H5" s="33">
        <v>124.5</v>
      </c>
      <c r="I5" s="40">
        <f>Tableau1[[#This Row],[Ancien Soldes]]+Tableau1[[#This Row],[Entree]]-Tableau1[[#This Row],[Sortie]]</f>
        <v>12667.95</v>
      </c>
      <c r="J5" s="28">
        <v>2</v>
      </c>
      <c r="K5" s="3"/>
    </row>
    <row r="6" spans="1:11" x14ac:dyDescent="0.25">
      <c r="A6" s="17">
        <v>44951</v>
      </c>
      <c r="B6" s="15" t="s">
        <v>51</v>
      </c>
      <c r="C6" s="15" t="s">
        <v>17</v>
      </c>
      <c r="D6" s="58" t="s">
        <v>25</v>
      </c>
      <c r="E6" s="44" t="s">
        <v>37</v>
      </c>
      <c r="F6" s="40">
        <f t="shared" si="0"/>
        <v>12667.95</v>
      </c>
      <c r="G6" s="36"/>
      <c r="H6" s="33">
        <v>37.42</v>
      </c>
      <c r="I6" s="40">
        <f>Tableau1[[#This Row],[Ancien Soldes]]+Tableau1[[#This Row],[Entree]]-Tableau1[[#This Row],[Sortie]]</f>
        <v>12630.53</v>
      </c>
      <c r="J6" s="28">
        <v>3</v>
      </c>
      <c r="K6" s="3"/>
    </row>
    <row r="7" spans="1:11" x14ac:dyDescent="0.25">
      <c r="A7" s="17">
        <v>44956</v>
      </c>
      <c r="B7" s="15" t="s">
        <v>52</v>
      </c>
      <c r="C7" s="15" t="s">
        <v>17</v>
      </c>
      <c r="D7" s="58" t="s">
        <v>25</v>
      </c>
      <c r="E7" s="44">
        <v>1316174</v>
      </c>
      <c r="F7" s="40">
        <f t="shared" si="0"/>
        <v>12630.53</v>
      </c>
      <c r="G7" s="36"/>
      <c r="H7" s="33">
        <v>227.98</v>
      </c>
      <c r="I7" s="40">
        <f>Tableau1[[#This Row],[Ancien Soldes]]+Tableau1[[#This Row],[Entree]]-Tableau1[[#This Row],[Sortie]]</f>
        <v>12402.550000000001</v>
      </c>
      <c r="J7" s="28">
        <v>3</v>
      </c>
      <c r="K7" s="3"/>
    </row>
    <row r="8" spans="1:11" x14ac:dyDescent="0.25">
      <c r="A8" s="17">
        <v>44957</v>
      </c>
      <c r="B8" s="15" t="s">
        <v>60</v>
      </c>
      <c r="C8" s="15" t="s">
        <v>12</v>
      </c>
      <c r="D8" s="58" t="s">
        <v>25</v>
      </c>
      <c r="E8" s="44">
        <v>4551842</v>
      </c>
      <c r="F8" s="40">
        <f t="shared" si="0"/>
        <v>12402.550000000001</v>
      </c>
      <c r="G8" s="36"/>
      <c r="H8" s="33">
        <v>347.9</v>
      </c>
      <c r="I8" s="40">
        <f>Tableau1[[#This Row],[Ancien Soldes]]+Tableau1[[#This Row],[Entree]]-Tableau1[[#This Row],[Sortie]]</f>
        <v>12054.650000000001</v>
      </c>
      <c r="J8" s="28">
        <v>3</v>
      </c>
      <c r="K8" s="3"/>
    </row>
    <row r="9" spans="1:11" x14ac:dyDescent="0.25">
      <c r="A9" s="17">
        <v>44959</v>
      </c>
      <c r="B9" s="15" t="s">
        <v>53</v>
      </c>
      <c r="C9" s="15" t="s">
        <v>17</v>
      </c>
      <c r="D9" s="58" t="s">
        <v>25</v>
      </c>
      <c r="E9" s="44">
        <v>1316173</v>
      </c>
      <c r="F9" s="40">
        <f t="shared" si="0"/>
        <v>12054.650000000001</v>
      </c>
      <c r="G9" s="36"/>
      <c r="H9" s="33">
        <v>65.400000000000006</v>
      </c>
      <c r="I9" s="40">
        <f>Tableau1[[#This Row],[Ancien Soldes]]+Tableau1[[#This Row],[Entree]]-Tableau1[[#This Row],[Sortie]]</f>
        <v>11989.250000000002</v>
      </c>
      <c r="J9" s="28">
        <v>3</v>
      </c>
      <c r="K9" s="3"/>
    </row>
    <row r="10" spans="1:11" x14ac:dyDescent="0.25">
      <c r="A10" s="17">
        <v>44960</v>
      </c>
      <c r="B10" s="15" t="s">
        <v>54</v>
      </c>
      <c r="C10" s="15" t="s">
        <v>55</v>
      </c>
      <c r="D10" s="58" t="s">
        <v>25</v>
      </c>
      <c r="E10" s="44">
        <v>1316175</v>
      </c>
      <c r="F10" s="40">
        <f t="shared" si="0"/>
        <v>11989.250000000002</v>
      </c>
      <c r="G10" s="36"/>
      <c r="H10" s="33">
        <v>74.87</v>
      </c>
      <c r="I10" s="40">
        <f>Tableau1[[#This Row],[Ancien Soldes]]+Tableau1[[#This Row],[Entree]]-Tableau1[[#This Row],[Sortie]]</f>
        <v>11914.380000000001</v>
      </c>
      <c r="J10" s="28">
        <v>3</v>
      </c>
      <c r="K10" s="3"/>
    </row>
    <row r="11" spans="1:11" x14ac:dyDescent="0.25">
      <c r="A11" s="17">
        <v>44971</v>
      </c>
      <c r="B11" s="15" t="s">
        <v>56</v>
      </c>
      <c r="C11" s="15" t="s">
        <v>14</v>
      </c>
      <c r="D11" s="58" t="s">
        <v>25</v>
      </c>
      <c r="E11" s="44">
        <v>4551843</v>
      </c>
      <c r="F11" s="40">
        <f t="shared" si="0"/>
        <v>11914.380000000001</v>
      </c>
      <c r="G11" s="36"/>
      <c r="H11" s="33">
        <v>182.7</v>
      </c>
      <c r="I11" s="40">
        <f>Tableau1[[#This Row],[Ancien Soldes]]+Tableau1[[#This Row],[Entree]]-Tableau1[[#This Row],[Sortie]]</f>
        <v>11731.68</v>
      </c>
      <c r="J11" s="28">
        <v>4</v>
      </c>
      <c r="K11" s="3"/>
    </row>
    <row r="12" spans="1:11" x14ac:dyDescent="0.25">
      <c r="A12" s="17">
        <v>44973</v>
      </c>
      <c r="B12" s="15" t="s">
        <v>39</v>
      </c>
      <c r="C12" s="15" t="s">
        <v>134</v>
      </c>
      <c r="D12" s="58" t="s">
        <v>24</v>
      </c>
      <c r="E12" s="44"/>
      <c r="F12" s="40">
        <f t="shared" si="0"/>
        <v>11731.68</v>
      </c>
      <c r="G12" s="36"/>
      <c r="H12" s="33">
        <v>2.5</v>
      </c>
      <c r="I12" s="40">
        <f>Tableau1[[#This Row],[Ancien Soldes]]+Tableau1[[#This Row],[Entree]]-Tableau1[[#This Row],[Sortie]]</f>
        <v>11729.18</v>
      </c>
      <c r="J12" s="28">
        <v>4</v>
      </c>
      <c r="K12" s="3"/>
    </row>
    <row r="13" spans="1:11" x14ac:dyDescent="0.25">
      <c r="A13" s="17">
        <v>44975</v>
      </c>
      <c r="B13" s="15" t="s">
        <v>58</v>
      </c>
      <c r="C13" s="15" t="s">
        <v>57</v>
      </c>
      <c r="D13" s="58" t="s">
        <v>25</v>
      </c>
      <c r="E13" s="44">
        <v>4551844</v>
      </c>
      <c r="F13" s="40">
        <f t="shared" si="0"/>
        <v>11729.18</v>
      </c>
      <c r="G13" s="36"/>
      <c r="H13" s="33">
        <v>158.34</v>
      </c>
      <c r="I13" s="40">
        <f>Tableau1[[#This Row],[Ancien Soldes]]+Tableau1[[#This Row],[Entree]]-Tableau1[[#This Row],[Sortie]]</f>
        <v>11570.84</v>
      </c>
      <c r="J13" s="28">
        <v>4</v>
      </c>
      <c r="K13" s="3"/>
    </row>
    <row r="14" spans="1:11" x14ac:dyDescent="0.25">
      <c r="A14" s="17">
        <v>44986</v>
      </c>
      <c r="B14" s="15" t="s">
        <v>44</v>
      </c>
      <c r="C14" s="15" t="s">
        <v>17</v>
      </c>
      <c r="D14" s="58" t="s">
        <v>25</v>
      </c>
      <c r="E14" s="44">
        <v>4551845</v>
      </c>
      <c r="F14" s="40">
        <f t="shared" si="0"/>
        <v>11570.84</v>
      </c>
      <c r="G14" s="36"/>
      <c r="H14" s="33">
        <v>1705.5</v>
      </c>
      <c r="I14" s="40">
        <f>Tableau1[[#This Row],[Ancien Soldes]]+Tableau1[[#This Row],[Entree]]-Tableau1[[#This Row],[Sortie]]</f>
        <v>9865.34</v>
      </c>
      <c r="J14" s="28">
        <v>5</v>
      </c>
      <c r="K14" s="3"/>
    </row>
    <row r="15" spans="1:11" x14ac:dyDescent="0.25">
      <c r="A15" s="17">
        <v>44992</v>
      </c>
      <c r="B15" s="15" t="s">
        <v>59</v>
      </c>
      <c r="C15" s="15" t="s">
        <v>17</v>
      </c>
      <c r="D15" s="58" t="s">
        <v>25</v>
      </c>
      <c r="E15" s="44">
        <v>4551846</v>
      </c>
      <c r="F15" s="40">
        <f t="shared" si="0"/>
        <v>9865.34</v>
      </c>
      <c r="G15" s="36"/>
      <c r="H15" s="33">
        <v>200.38</v>
      </c>
      <c r="I15" s="40">
        <f>Tableau1[[#This Row],[Ancien Soldes]]+Tableau1[[#This Row],[Entree]]-Tableau1[[#This Row],[Sortie]]</f>
        <v>9664.9600000000009</v>
      </c>
      <c r="J15" s="28">
        <v>5</v>
      </c>
      <c r="K15" s="3"/>
    </row>
    <row r="16" spans="1:11" x14ac:dyDescent="0.25">
      <c r="A16" s="17">
        <v>45006</v>
      </c>
      <c r="B16" s="15" t="s">
        <v>82</v>
      </c>
      <c r="C16" s="15" t="s">
        <v>16</v>
      </c>
      <c r="D16" s="58" t="s">
        <v>20</v>
      </c>
      <c r="E16" s="44">
        <v>2401904</v>
      </c>
      <c r="F16" s="40">
        <f t="shared" si="0"/>
        <v>9664.9600000000009</v>
      </c>
      <c r="G16" s="36">
        <v>130</v>
      </c>
      <c r="H16" s="33"/>
      <c r="I16" s="40">
        <f>Tableau1[[#This Row],[Ancien Soldes]]+Tableau1[[#This Row],[Entree]]-Tableau1[[#This Row],[Sortie]]</f>
        <v>9794.9600000000009</v>
      </c>
      <c r="J16" s="28">
        <v>6</v>
      </c>
      <c r="K16" s="3"/>
    </row>
    <row r="17" spans="1:11" x14ac:dyDescent="0.25">
      <c r="A17" s="17">
        <v>45006</v>
      </c>
      <c r="B17" s="15" t="s">
        <v>82</v>
      </c>
      <c r="C17" s="15" t="s">
        <v>16</v>
      </c>
      <c r="D17" s="58" t="s">
        <v>20</v>
      </c>
      <c r="E17" s="44">
        <v>2401905</v>
      </c>
      <c r="F17" s="40">
        <f t="shared" si="0"/>
        <v>9794.9600000000009</v>
      </c>
      <c r="G17" s="36">
        <v>60</v>
      </c>
      <c r="H17" s="33"/>
      <c r="I17" s="40">
        <f>Tableau1[[#This Row],[Ancien Soldes]]+Tableau1[[#This Row],[Entree]]-Tableau1[[#This Row],[Sortie]]</f>
        <v>9854.9600000000009</v>
      </c>
      <c r="J17" s="28">
        <v>6</v>
      </c>
      <c r="K17" s="3"/>
    </row>
    <row r="18" spans="1:11" x14ac:dyDescent="0.25">
      <c r="A18" s="17">
        <v>45006</v>
      </c>
      <c r="B18" s="15" t="s">
        <v>63</v>
      </c>
      <c r="C18" s="15" t="s">
        <v>16</v>
      </c>
      <c r="D18" s="58" t="s">
        <v>20</v>
      </c>
      <c r="E18" s="44">
        <v>2401906</v>
      </c>
      <c r="F18" s="40">
        <f t="shared" si="0"/>
        <v>9854.9600000000009</v>
      </c>
      <c r="G18" s="36">
        <v>20</v>
      </c>
      <c r="H18" s="33"/>
      <c r="I18" s="40">
        <f>Tableau1[[#This Row],[Ancien Soldes]]+Tableau1[[#This Row],[Entree]]-Tableau1[[#This Row],[Sortie]]</f>
        <v>9874.9600000000009</v>
      </c>
      <c r="J18" s="28">
        <v>6</v>
      </c>
      <c r="K18" s="3"/>
    </row>
    <row r="19" spans="1:11" x14ac:dyDescent="0.25">
      <c r="A19" s="17">
        <v>45006</v>
      </c>
      <c r="B19" s="15" t="s">
        <v>78</v>
      </c>
      <c r="C19" s="15" t="s">
        <v>16</v>
      </c>
      <c r="D19" s="58" t="s">
        <v>20</v>
      </c>
      <c r="E19" s="44">
        <v>2503922</v>
      </c>
      <c r="F19" s="40">
        <f t="shared" si="0"/>
        <v>9874.9600000000009</v>
      </c>
      <c r="G19" s="36">
        <v>30</v>
      </c>
      <c r="H19" s="33"/>
      <c r="I19" s="40">
        <f>Tableau1[[#This Row],[Ancien Soldes]]+Tableau1[[#This Row],[Entree]]-Tableau1[[#This Row],[Sortie]]</f>
        <v>9904.9600000000009</v>
      </c>
      <c r="J19" s="28">
        <v>6</v>
      </c>
      <c r="K19" s="3"/>
    </row>
    <row r="20" spans="1:11" x14ac:dyDescent="0.25">
      <c r="A20" s="17">
        <v>45006</v>
      </c>
      <c r="B20" s="15" t="s">
        <v>78</v>
      </c>
      <c r="C20" s="15" t="s">
        <v>16</v>
      </c>
      <c r="D20" s="58" t="s">
        <v>20</v>
      </c>
      <c r="E20" s="44">
        <v>2503933</v>
      </c>
      <c r="F20" s="40">
        <f t="shared" si="0"/>
        <v>9904.9600000000009</v>
      </c>
      <c r="G20" s="36">
        <v>140</v>
      </c>
      <c r="H20" s="33"/>
      <c r="I20" s="40">
        <f>Tableau1[[#This Row],[Ancien Soldes]]+Tableau1[[#This Row],[Entree]]-Tableau1[[#This Row],[Sortie]]</f>
        <v>10044.960000000001</v>
      </c>
      <c r="J20" s="28">
        <v>6</v>
      </c>
      <c r="K20" s="3"/>
    </row>
    <row r="21" spans="1:11" x14ac:dyDescent="0.25">
      <c r="A21" s="17">
        <v>45006</v>
      </c>
      <c r="B21" s="15" t="s">
        <v>85</v>
      </c>
      <c r="C21" s="15" t="s">
        <v>16</v>
      </c>
      <c r="D21" s="58" t="s">
        <v>20</v>
      </c>
      <c r="E21" s="44">
        <v>4099336</v>
      </c>
      <c r="F21" s="40">
        <f t="shared" si="0"/>
        <v>10044.960000000001</v>
      </c>
      <c r="G21" s="36">
        <v>70</v>
      </c>
      <c r="H21" s="33"/>
      <c r="I21" s="40">
        <f>Tableau1[[#This Row],[Ancien Soldes]]+Tableau1[[#This Row],[Entree]]-Tableau1[[#This Row],[Sortie]]</f>
        <v>10114.960000000001</v>
      </c>
      <c r="J21" s="28">
        <v>6</v>
      </c>
      <c r="K21" s="3"/>
    </row>
    <row r="22" spans="1:11" x14ac:dyDescent="0.25">
      <c r="A22" s="17">
        <v>45006</v>
      </c>
      <c r="B22" s="15" t="s">
        <v>84</v>
      </c>
      <c r="C22" s="15" t="s">
        <v>16</v>
      </c>
      <c r="D22" s="58" t="s">
        <v>20</v>
      </c>
      <c r="E22" s="44">
        <v>2401895</v>
      </c>
      <c r="F22" s="40">
        <f t="shared" si="0"/>
        <v>10114.960000000001</v>
      </c>
      <c r="G22" s="36">
        <v>65</v>
      </c>
      <c r="H22" s="33"/>
      <c r="I22" s="40">
        <f>Tableau1[[#This Row],[Ancien Soldes]]+Tableau1[[#This Row],[Entree]]-Tableau1[[#This Row],[Sortie]]</f>
        <v>10179.960000000001</v>
      </c>
      <c r="J22" s="28">
        <v>6</v>
      </c>
      <c r="K22" s="3"/>
    </row>
    <row r="23" spans="1:11" x14ac:dyDescent="0.25">
      <c r="A23" s="17">
        <v>45006</v>
      </c>
      <c r="B23" s="15" t="s">
        <v>79</v>
      </c>
      <c r="C23" s="15" t="s">
        <v>16</v>
      </c>
      <c r="D23" s="58" t="s">
        <v>20</v>
      </c>
      <c r="E23" s="44">
        <v>2401896</v>
      </c>
      <c r="F23" s="40">
        <f t="shared" si="0"/>
        <v>10179.960000000001</v>
      </c>
      <c r="G23" s="36">
        <v>55</v>
      </c>
      <c r="H23" s="33"/>
      <c r="I23" s="40">
        <f>Tableau1[[#This Row],[Ancien Soldes]]+Tableau1[[#This Row],[Entree]]-Tableau1[[#This Row],[Sortie]]</f>
        <v>10234.960000000001</v>
      </c>
      <c r="J23" s="28">
        <v>6</v>
      </c>
      <c r="K23" s="3"/>
    </row>
    <row r="24" spans="1:11" x14ac:dyDescent="0.25">
      <c r="A24" s="17">
        <v>45006</v>
      </c>
      <c r="B24" s="15" t="s">
        <v>79</v>
      </c>
      <c r="C24" s="15" t="s">
        <v>16</v>
      </c>
      <c r="D24" s="58" t="s">
        <v>20</v>
      </c>
      <c r="E24" s="44">
        <v>2401897</v>
      </c>
      <c r="F24" s="40">
        <f t="shared" si="0"/>
        <v>10234.960000000001</v>
      </c>
      <c r="G24" s="36">
        <v>70</v>
      </c>
      <c r="H24" s="33"/>
      <c r="I24" s="40">
        <f>Tableau1[[#This Row],[Ancien Soldes]]+Tableau1[[#This Row],[Entree]]-Tableau1[[#This Row],[Sortie]]</f>
        <v>10304.960000000001</v>
      </c>
      <c r="J24" s="28">
        <v>6</v>
      </c>
      <c r="K24" s="3"/>
    </row>
    <row r="25" spans="1:11" x14ac:dyDescent="0.25">
      <c r="A25" s="17">
        <v>45006</v>
      </c>
      <c r="B25" s="15" t="s">
        <v>81</v>
      </c>
      <c r="C25" s="15" t="s">
        <v>16</v>
      </c>
      <c r="D25" s="58" t="s">
        <v>20</v>
      </c>
      <c r="E25" s="44">
        <v>2401898</v>
      </c>
      <c r="F25" s="40">
        <f t="shared" si="0"/>
        <v>10304.960000000001</v>
      </c>
      <c r="G25" s="36">
        <v>90</v>
      </c>
      <c r="H25" s="33"/>
      <c r="I25" s="40">
        <f>Tableau1[[#This Row],[Ancien Soldes]]+Tableau1[[#This Row],[Entree]]-Tableau1[[#This Row],[Sortie]]</f>
        <v>10394.960000000001</v>
      </c>
      <c r="J25" s="28">
        <v>6</v>
      </c>
      <c r="K25" s="3"/>
    </row>
    <row r="26" spans="1:11" x14ac:dyDescent="0.25">
      <c r="A26" s="17">
        <v>45006</v>
      </c>
      <c r="B26" s="15" t="s">
        <v>81</v>
      </c>
      <c r="C26" s="15" t="s">
        <v>16</v>
      </c>
      <c r="D26" s="58" t="s">
        <v>20</v>
      </c>
      <c r="E26" s="44">
        <v>2401899</v>
      </c>
      <c r="F26" s="40">
        <f t="shared" si="0"/>
        <v>10394.960000000001</v>
      </c>
      <c r="G26" s="36">
        <v>110</v>
      </c>
      <c r="H26" s="33"/>
      <c r="I26" s="40">
        <f>Tableau1[[#This Row],[Ancien Soldes]]+Tableau1[[#This Row],[Entree]]-Tableau1[[#This Row],[Sortie]]</f>
        <v>10504.960000000001</v>
      </c>
      <c r="J26" s="28">
        <v>6</v>
      </c>
      <c r="K26" s="3"/>
    </row>
    <row r="27" spans="1:11" x14ac:dyDescent="0.25">
      <c r="A27" s="17">
        <v>45006</v>
      </c>
      <c r="B27" s="15" t="s">
        <v>81</v>
      </c>
      <c r="C27" s="15" t="s">
        <v>16</v>
      </c>
      <c r="D27" s="58" t="s">
        <v>20</v>
      </c>
      <c r="E27" s="44">
        <v>2401900</v>
      </c>
      <c r="F27" s="40">
        <f t="shared" si="0"/>
        <v>10504.960000000001</v>
      </c>
      <c r="G27" s="36">
        <v>55</v>
      </c>
      <c r="H27" s="33"/>
      <c r="I27" s="40">
        <f>Tableau1[[#This Row],[Ancien Soldes]]+Tableau1[[#This Row],[Entree]]-Tableau1[[#This Row],[Sortie]]</f>
        <v>10559.960000000001</v>
      </c>
      <c r="J27" s="28">
        <v>6</v>
      </c>
      <c r="K27" s="3"/>
    </row>
    <row r="28" spans="1:11" x14ac:dyDescent="0.25">
      <c r="A28" s="17">
        <v>45006</v>
      </c>
      <c r="B28" s="15" t="s">
        <v>83</v>
      </c>
      <c r="C28" s="15" t="s">
        <v>16</v>
      </c>
      <c r="D28" s="58" t="s">
        <v>20</v>
      </c>
      <c r="E28" s="44">
        <v>2401901</v>
      </c>
      <c r="F28" s="40">
        <f t="shared" si="0"/>
        <v>10559.960000000001</v>
      </c>
      <c r="G28" s="36">
        <v>75</v>
      </c>
      <c r="H28" s="33"/>
      <c r="I28" s="40">
        <f>Tableau1[[#This Row],[Ancien Soldes]]+Tableau1[[#This Row],[Entree]]-Tableau1[[#This Row],[Sortie]]</f>
        <v>10634.960000000001</v>
      </c>
      <c r="J28" s="28">
        <v>6</v>
      </c>
      <c r="K28" s="3"/>
    </row>
    <row r="29" spans="1:11" x14ac:dyDescent="0.25">
      <c r="A29" s="17">
        <v>45006</v>
      </c>
      <c r="B29" s="15" t="s">
        <v>81</v>
      </c>
      <c r="C29" s="15" t="s">
        <v>16</v>
      </c>
      <c r="D29" s="58" t="s">
        <v>20</v>
      </c>
      <c r="E29" s="44">
        <v>2401907</v>
      </c>
      <c r="F29" s="40">
        <f t="shared" si="0"/>
        <v>10634.960000000001</v>
      </c>
      <c r="G29" s="36">
        <v>280</v>
      </c>
      <c r="H29" s="33"/>
      <c r="I29" s="40">
        <f>Tableau1[[#This Row],[Ancien Soldes]]+Tableau1[[#This Row],[Entree]]-Tableau1[[#This Row],[Sortie]]</f>
        <v>10914.960000000001</v>
      </c>
      <c r="J29" s="28">
        <v>6</v>
      </c>
      <c r="K29" s="3"/>
    </row>
    <row r="30" spans="1:11" x14ac:dyDescent="0.25">
      <c r="A30" s="17">
        <v>45006</v>
      </c>
      <c r="B30" s="15" t="s">
        <v>80</v>
      </c>
      <c r="C30" s="15" t="s">
        <v>16</v>
      </c>
      <c r="D30" s="58" t="s">
        <v>20</v>
      </c>
      <c r="E30" s="44">
        <v>2503923</v>
      </c>
      <c r="F30" s="40">
        <f t="shared" si="0"/>
        <v>10914.960000000001</v>
      </c>
      <c r="G30" s="36">
        <v>75</v>
      </c>
      <c r="H30" s="33"/>
      <c r="I30" s="40">
        <f>Tableau1[[#This Row],[Ancien Soldes]]+Tableau1[[#This Row],[Entree]]-Tableau1[[#This Row],[Sortie]]</f>
        <v>10989.960000000001</v>
      </c>
      <c r="J30" s="28">
        <v>6</v>
      </c>
      <c r="K30" s="3"/>
    </row>
    <row r="31" spans="1:11" x14ac:dyDescent="0.25">
      <c r="A31" s="17">
        <v>45006</v>
      </c>
      <c r="B31" s="15" t="s">
        <v>80</v>
      </c>
      <c r="C31" s="15" t="s">
        <v>16</v>
      </c>
      <c r="D31" s="58" t="s">
        <v>20</v>
      </c>
      <c r="E31" s="44">
        <v>2503924</v>
      </c>
      <c r="F31" s="40">
        <f t="shared" si="0"/>
        <v>10989.960000000001</v>
      </c>
      <c r="G31" s="36">
        <v>80</v>
      </c>
      <c r="H31" s="33"/>
      <c r="I31" s="40">
        <f>Tableau1[[#This Row],[Ancien Soldes]]+Tableau1[[#This Row],[Entree]]-Tableau1[[#This Row],[Sortie]]</f>
        <v>11069.960000000001</v>
      </c>
      <c r="J31" s="28">
        <v>6</v>
      </c>
      <c r="K31" s="3"/>
    </row>
    <row r="32" spans="1:11" x14ac:dyDescent="0.25">
      <c r="A32" s="17">
        <v>45006</v>
      </c>
      <c r="B32" s="15" t="s">
        <v>79</v>
      </c>
      <c r="C32" s="15" t="s">
        <v>16</v>
      </c>
      <c r="D32" s="58" t="s">
        <v>20</v>
      </c>
      <c r="E32" s="44">
        <v>2503925</v>
      </c>
      <c r="F32" s="40">
        <f t="shared" si="0"/>
        <v>11069.960000000001</v>
      </c>
      <c r="G32" s="36">
        <v>155</v>
      </c>
      <c r="H32" s="33"/>
      <c r="I32" s="40">
        <f>Tableau1[[#This Row],[Ancien Soldes]]+Tableau1[[#This Row],[Entree]]-Tableau1[[#This Row],[Sortie]]</f>
        <v>11224.960000000001</v>
      </c>
      <c r="J32" s="28">
        <v>6</v>
      </c>
      <c r="K32" s="3"/>
    </row>
    <row r="33" spans="1:11" x14ac:dyDescent="0.25">
      <c r="A33" s="17">
        <v>45006</v>
      </c>
      <c r="B33" s="15" t="s">
        <v>79</v>
      </c>
      <c r="C33" s="15" t="s">
        <v>16</v>
      </c>
      <c r="D33" s="58" t="s">
        <v>20</v>
      </c>
      <c r="E33" s="44">
        <v>2503926</v>
      </c>
      <c r="F33" s="40">
        <f t="shared" si="0"/>
        <v>11224.960000000001</v>
      </c>
      <c r="G33" s="36">
        <v>65</v>
      </c>
      <c r="H33" s="33"/>
      <c r="I33" s="40">
        <f>Tableau1[[#This Row],[Ancien Soldes]]+Tableau1[[#This Row],[Entree]]-Tableau1[[#This Row],[Sortie]]</f>
        <v>11289.960000000001</v>
      </c>
      <c r="J33" s="28">
        <v>6</v>
      </c>
      <c r="K33" s="3"/>
    </row>
    <row r="34" spans="1:11" x14ac:dyDescent="0.25">
      <c r="A34" s="17">
        <v>45006</v>
      </c>
      <c r="B34" s="15" t="s">
        <v>69</v>
      </c>
      <c r="C34" s="15" t="s">
        <v>16</v>
      </c>
      <c r="D34" s="58" t="s">
        <v>20</v>
      </c>
      <c r="E34" s="44">
        <v>2503928</v>
      </c>
      <c r="F34" s="40">
        <f t="shared" si="0"/>
        <v>11289.960000000001</v>
      </c>
      <c r="G34" s="36">
        <v>65</v>
      </c>
      <c r="H34" s="33"/>
      <c r="I34" s="40">
        <f>Tableau1[[#This Row],[Ancien Soldes]]+Tableau1[[#This Row],[Entree]]-Tableau1[[#This Row],[Sortie]]</f>
        <v>11354.960000000001</v>
      </c>
      <c r="J34" s="28">
        <v>6</v>
      </c>
      <c r="K34" s="3"/>
    </row>
    <row r="35" spans="1:11" x14ac:dyDescent="0.25">
      <c r="A35" s="17">
        <v>45006</v>
      </c>
      <c r="B35" s="15" t="s">
        <v>69</v>
      </c>
      <c r="C35" s="15" t="s">
        <v>16</v>
      </c>
      <c r="D35" s="58" t="s">
        <v>20</v>
      </c>
      <c r="E35" s="44">
        <v>2503930</v>
      </c>
      <c r="F35" s="40">
        <f t="shared" si="0"/>
        <v>11354.960000000001</v>
      </c>
      <c r="G35" s="36">
        <v>100</v>
      </c>
      <c r="H35" s="33"/>
      <c r="I35" s="40">
        <f>Tableau1[[#This Row],[Ancien Soldes]]+Tableau1[[#This Row],[Entree]]-Tableau1[[#This Row],[Sortie]]</f>
        <v>11454.960000000001</v>
      </c>
      <c r="J35" s="28">
        <v>6</v>
      </c>
      <c r="K35" s="3"/>
    </row>
    <row r="36" spans="1:11" x14ac:dyDescent="0.25">
      <c r="A36" s="17">
        <v>45006</v>
      </c>
      <c r="B36" s="15" t="s">
        <v>70</v>
      </c>
      <c r="C36" s="15" t="s">
        <v>16</v>
      </c>
      <c r="D36" s="58" t="s">
        <v>20</v>
      </c>
      <c r="E36" s="44">
        <v>2503931</v>
      </c>
      <c r="F36" s="40">
        <f t="shared" ref="F36:F67" si="1">I35</f>
        <v>11454.960000000001</v>
      </c>
      <c r="G36" s="36">
        <v>60</v>
      </c>
      <c r="H36" s="33"/>
      <c r="I36" s="40">
        <f>Tableau1[[#This Row],[Ancien Soldes]]+Tableau1[[#This Row],[Entree]]-Tableau1[[#This Row],[Sortie]]</f>
        <v>11514.960000000001</v>
      </c>
      <c r="J36" s="28">
        <v>6</v>
      </c>
      <c r="K36" s="3"/>
    </row>
    <row r="37" spans="1:11" x14ac:dyDescent="0.25">
      <c r="A37" s="17">
        <v>45006</v>
      </c>
      <c r="B37" s="15" t="s">
        <v>70</v>
      </c>
      <c r="C37" s="15" t="s">
        <v>16</v>
      </c>
      <c r="D37" s="58" t="s">
        <v>20</v>
      </c>
      <c r="E37" s="44">
        <v>2503932</v>
      </c>
      <c r="F37" s="40">
        <f t="shared" si="1"/>
        <v>11514.960000000001</v>
      </c>
      <c r="G37" s="36">
        <v>65</v>
      </c>
      <c r="H37" s="33"/>
      <c r="I37" s="40">
        <f>Tableau1[[#This Row],[Ancien Soldes]]+Tableau1[[#This Row],[Entree]]-Tableau1[[#This Row],[Sortie]]</f>
        <v>11579.960000000001</v>
      </c>
      <c r="J37" s="28">
        <v>6</v>
      </c>
      <c r="K37" s="3"/>
    </row>
    <row r="38" spans="1:11" x14ac:dyDescent="0.25">
      <c r="A38" s="17">
        <v>45006</v>
      </c>
      <c r="B38" s="15" t="s">
        <v>76</v>
      </c>
      <c r="C38" s="15" t="s">
        <v>16</v>
      </c>
      <c r="D38" s="58" t="s">
        <v>20</v>
      </c>
      <c r="E38" s="44">
        <v>4016916</v>
      </c>
      <c r="F38" s="40">
        <f t="shared" si="1"/>
        <v>11579.960000000001</v>
      </c>
      <c r="G38" s="36">
        <v>65</v>
      </c>
      <c r="H38" s="33"/>
      <c r="I38" s="40">
        <f>Tableau1[[#This Row],[Ancien Soldes]]+Tableau1[[#This Row],[Entree]]-Tableau1[[#This Row],[Sortie]]</f>
        <v>11644.960000000001</v>
      </c>
      <c r="J38" s="28">
        <v>6</v>
      </c>
      <c r="K38" s="3"/>
    </row>
    <row r="39" spans="1:11" x14ac:dyDescent="0.25">
      <c r="A39" s="17">
        <v>45006</v>
      </c>
      <c r="B39" s="15" t="s">
        <v>76</v>
      </c>
      <c r="C39" s="15" t="s">
        <v>16</v>
      </c>
      <c r="D39" s="58" t="s">
        <v>20</v>
      </c>
      <c r="E39" s="44">
        <v>4016919</v>
      </c>
      <c r="F39" s="40">
        <f t="shared" si="1"/>
        <v>11644.960000000001</v>
      </c>
      <c r="G39" s="36">
        <v>30</v>
      </c>
      <c r="H39" s="33"/>
      <c r="I39" s="40">
        <f>Tableau1[[#This Row],[Ancien Soldes]]+Tableau1[[#This Row],[Entree]]-Tableau1[[#This Row],[Sortie]]</f>
        <v>11674.960000000001</v>
      </c>
      <c r="J39" s="28">
        <v>6</v>
      </c>
      <c r="K39" s="3"/>
    </row>
    <row r="40" spans="1:11" x14ac:dyDescent="0.25">
      <c r="A40" s="17">
        <v>45006</v>
      </c>
      <c r="B40" s="15" t="s">
        <v>75</v>
      </c>
      <c r="C40" s="15" t="s">
        <v>16</v>
      </c>
      <c r="D40" s="58" t="s">
        <v>20</v>
      </c>
      <c r="E40" s="44">
        <v>4016920</v>
      </c>
      <c r="F40" s="40">
        <f t="shared" si="1"/>
        <v>11674.960000000001</v>
      </c>
      <c r="G40" s="36">
        <v>70</v>
      </c>
      <c r="H40" s="33"/>
      <c r="I40" s="40">
        <f>Tableau1[[#This Row],[Ancien Soldes]]+Tableau1[[#This Row],[Entree]]-Tableau1[[#This Row],[Sortie]]</f>
        <v>11744.960000000001</v>
      </c>
      <c r="J40" s="28">
        <v>6</v>
      </c>
      <c r="K40" s="3"/>
    </row>
    <row r="41" spans="1:11" x14ac:dyDescent="0.25">
      <c r="A41" s="17">
        <v>45006</v>
      </c>
      <c r="B41" s="15" t="s">
        <v>75</v>
      </c>
      <c r="C41" s="15" t="s">
        <v>16</v>
      </c>
      <c r="D41" s="58" t="s">
        <v>20</v>
      </c>
      <c r="E41" s="44">
        <v>4016921</v>
      </c>
      <c r="F41" s="40">
        <f t="shared" si="1"/>
        <v>11744.960000000001</v>
      </c>
      <c r="G41" s="36">
        <v>155</v>
      </c>
      <c r="H41" s="33"/>
      <c r="I41" s="40">
        <f>Tableau1[[#This Row],[Ancien Soldes]]+Tableau1[[#This Row],[Entree]]-Tableau1[[#This Row],[Sortie]]</f>
        <v>11899.960000000001</v>
      </c>
      <c r="J41" s="28">
        <v>6</v>
      </c>
      <c r="K41" s="3"/>
    </row>
    <row r="42" spans="1:11" x14ac:dyDescent="0.25">
      <c r="A42" s="17">
        <v>45006</v>
      </c>
      <c r="B42" s="15" t="s">
        <v>75</v>
      </c>
      <c r="C42" s="15" t="s">
        <v>16</v>
      </c>
      <c r="D42" s="58" t="s">
        <v>20</v>
      </c>
      <c r="E42" s="44">
        <v>4016922</v>
      </c>
      <c r="F42" s="40">
        <f t="shared" si="1"/>
        <v>11899.960000000001</v>
      </c>
      <c r="G42" s="36">
        <v>80</v>
      </c>
      <c r="H42" s="33"/>
      <c r="I42" s="40">
        <f>Tableau1[[#This Row],[Ancien Soldes]]+Tableau1[[#This Row],[Entree]]-Tableau1[[#This Row],[Sortie]]</f>
        <v>11979.960000000001</v>
      </c>
      <c r="J42" s="28">
        <v>6</v>
      </c>
      <c r="K42" s="3"/>
    </row>
    <row r="43" spans="1:11" x14ac:dyDescent="0.25">
      <c r="A43" s="17">
        <v>45006</v>
      </c>
      <c r="B43" s="15" t="s">
        <v>75</v>
      </c>
      <c r="C43" s="15" t="s">
        <v>16</v>
      </c>
      <c r="D43" s="58" t="s">
        <v>20</v>
      </c>
      <c r="E43" s="44">
        <v>4099331</v>
      </c>
      <c r="F43" s="40">
        <f t="shared" si="1"/>
        <v>11979.960000000001</v>
      </c>
      <c r="G43" s="36">
        <v>75</v>
      </c>
      <c r="H43" s="33"/>
      <c r="I43" s="40">
        <f>Tableau1[[#This Row],[Ancien Soldes]]+Tableau1[[#This Row],[Entree]]-Tableau1[[#This Row],[Sortie]]</f>
        <v>12054.960000000001</v>
      </c>
      <c r="J43" s="28">
        <v>6</v>
      </c>
      <c r="K43" s="3"/>
    </row>
    <row r="44" spans="1:11" x14ac:dyDescent="0.25">
      <c r="A44" s="17">
        <v>45006</v>
      </c>
      <c r="B44" s="15" t="s">
        <v>75</v>
      </c>
      <c r="C44" s="15" t="s">
        <v>16</v>
      </c>
      <c r="D44" s="58" t="s">
        <v>20</v>
      </c>
      <c r="E44" s="44">
        <v>4099332</v>
      </c>
      <c r="F44" s="40">
        <f t="shared" si="1"/>
        <v>12054.960000000001</v>
      </c>
      <c r="G44" s="36">
        <v>30</v>
      </c>
      <c r="H44" s="33"/>
      <c r="I44" s="40">
        <f>Tableau1[[#This Row],[Ancien Soldes]]+Tableau1[[#This Row],[Entree]]-Tableau1[[#This Row],[Sortie]]</f>
        <v>12084.960000000001</v>
      </c>
      <c r="J44" s="28">
        <v>6</v>
      </c>
      <c r="K44" s="3"/>
    </row>
    <row r="45" spans="1:11" x14ac:dyDescent="0.25">
      <c r="A45" s="17">
        <v>45006</v>
      </c>
      <c r="B45" s="15" t="s">
        <v>73</v>
      </c>
      <c r="C45" s="15" t="s">
        <v>16</v>
      </c>
      <c r="D45" s="58" t="s">
        <v>20</v>
      </c>
      <c r="E45" s="44">
        <v>4099334</v>
      </c>
      <c r="F45" s="40">
        <f t="shared" si="1"/>
        <v>12084.960000000001</v>
      </c>
      <c r="G45" s="36">
        <v>105</v>
      </c>
      <c r="H45" s="33"/>
      <c r="I45" s="40">
        <f>Tableau1[[#This Row],[Ancien Soldes]]+Tableau1[[#This Row],[Entree]]-Tableau1[[#This Row],[Sortie]]</f>
        <v>12189.960000000001</v>
      </c>
      <c r="J45" s="28">
        <v>6</v>
      </c>
      <c r="K45" s="3"/>
    </row>
    <row r="46" spans="1:11" x14ac:dyDescent="0.25">
      <c r="A46" s="17">
        <v>45006</v>
      </c>
      <c r="B46" s="15" t="s">
        <v>73</v>
      </c>
      <c r="C46" s="15" t="s">
        <v>16</v>
      </c>
      <c r="D46" s="58" t="s">
        <v>20</v>
      </c>
      <c r="E46" s="44">
        <v>4099335</v>
      </c>
      <c r="F46" s="40">
        <f t="shared" si="1"/>
        <v>12189.960000000001</v>
      </c>
      <c r="G46" s="36">
        <v>80</v>
      </c>
      <c r="H46" s="33"/>
      <c r="I46" s="40">
        <f>Tableau1[[#This Row],[Ancien Soldes]]+Tableau1[[#This Row],[Entree]]-Tableau1[[#This Row],[Sortie]]</f>
        <v>12269.960000000001</v>
      </c>
      <c r="J46" s="28">
        <v>6</v>
      </c>
      <c r="K46" s="3"/>
    </row>
    <row r="47" spans="1:11" x14ac:dyDescent="0.25">
      <c r="A47" s="17">
        <v>45006</v>
      </c>
      <c r="B47" s="15" t="s">
        <v>72</v>
      </c>
      <c r="C47" s="15" t="s">
        <v>16</v>
      </c>
      <c r="D47" s="58" t="s">
        <v>20</v>
      </c>
      <c r="E47" s="44">
        <v>4099337</v>
      </c>
      <c r="F47" s="40">
        <f t="shared" si="1"/>
        <v>12269.960000000001</v>
      </c>
      <c r="G47" s="36">
        <v>80</v>
      </c>
      <c r="H47" s="33"/>
      <c r="I47" s="40">
        <f>Tableau1[[#This Row],[Ancien Soldes]]+Tableau1[[#This Row],[Entree]]-Tableau1[[#This Row],[Sortie]]</f>
        <v>12349.960000000001</v>
      </c>
      <c r="J47" s="28">
        <v>6</v>
      </c>
      <c r="K47" s="3"/>
    </row>
    <row r="48" spans="1:11" x14ac:dyDescent="0.25">
      <c r="A48" s="17">
        <v>45006</v>
      </c>
      <c r="B48" s="15" t="s">
        <v>82</v>
      </c>
      <c r="C48" s="15" t="s">
        <v>16</v>
      </c>
      <c r="D48" s="58" t="s">
        <v>20</v>
      </c>
      <c r="E48" s="44">
        <v>2401902</v>
      </c>
      <c r="F48" s="40">
        <f t="shared" si="1"/>
        <v>12349.960000000001</v>
      </c>
      <c r="G48" s="36">
        <v>70</v>
      </c>
      <c r="H48" s="33"/>
      <c r="I48" s="40">
        <f>Tableau1[[#This Row],[Ancien Soldes]]+Tableau1[[#This Row],[Entree]]-Tableau1[[#This Row],[Sortie]]</f>
        <v>12419.960000000001</v>
      </c>
      <c r="J48" s="28">
        <v>6</v>
      </c>
      <c r="K48" s="3"/>
    </row>
    <row r="49" spans="1:11" x14ac:dyDescent="0.25">
      <c r="A49" s="17">
        <v>45006</v>
      </c>
      <c r="B49" s="15" t="s">
        <v>82</v>
      </c>
      <c r="C49" s="15" t="s">
        <v>16</v>
      </c>
      <c r="D49" s="58" t="s">
        <v>20</v>
      </c>
      <c r="E49" s="44">
        <v>2401903</v>
      </c>
      <c r="F49" s="40">
        <f t="shared" si="1"/>
        <v>12419.960000000001</v>
      </c>
      <c r="G49" s="36">
        <v>90</v>
      </c>
      <c r="H49" s="33"/>
      <c r="I49" s="40">
        <f>Tableau1[[#This Row],[Ancien Soldes]]+Tableau1[[#This Row],[Entree]]-Tableau1[[#This Row],[Sortie]]</f>
        <v>12509.960000000001</v>
      </c>
      <c r="J49" s="28">
        <v>6</v>
      </c>
      <c r="K49" s="3"/>
    </row>
    <row r="50" spans="1:11" x14ac:dyDescent="0.25">
      <c r="A50" s="17">
        <v>45006</v>
      </c>
      <c r="B50" s="15" t="s">
        <v>78</v>
      </c>
      <c r="C50" s="15" t="s">
        <v>16</v>
      </c>
      <c r="D50" s="58" t="s">
        <v>20</v>
      </c>
      <c r="E50" s="44">
        <v>2503929</v>
      </c>
      <c r="F50" s="40">
        <f t="shared" si="1"/>
        <v>12509.960000000001</v>
      </c>
      <c r="G50" s="36">
        <v>115</v>
      </c>
      <c r="H50" s="33"/>
      <c r="I50" s="40">
        <f>Tableau1[[#This Row],[Ancien Soldes]]+Tableau1[[#This Row],[Entree]]-Tableau1[[#This Row],[Sortie]]</f>
        <v>12624.960000000001</v>
      </c>
      <c r="J50" s="28">
        <v>6</v>
      </c>
      <c r="K50" s="3"/>
    </row>
    <row r="51" spans="1:11" x14ac:dyDescent="0.25">
      <c r="A51" s="17">
        <v>45006</v>
      </c>
      <c r="B51" s="15" t="s">
        <v>76</v>
      </c>
      <c r="C51" s="15" t="s">
        <v>16</v>
      </c>
      <c r="D51" s="58" t="s">
        <v>20</v>
      </c>
      <c r="E51" s="44">
        <v>4016918</v>
      </c>
      <c r="F51" s="40">
        <f t="shared" si="1"/>
        <v>12624.960000000001</v>
      </c>
      <c r="G51" s="36">
        <v>85</v>
      </c>
      <c r="H51" s="33"/>
      <c r="I51" s="40">
        <f>Tableau1[[#This Row],[Ancien Soldes]]+Tableau1[[#This Row],[Entree]]-Tableau1[[#This Row],[Sortie]]</f>
        <v>12709.960000000001</v>
      </c>
      <c r="J51" s="28">
        <v>6</v>
      </c>
      <c r="K51" s="3"/>
    </row>
    <row r="52" spans="1:11" x14ac:dyDescent="0.25">
      <c r="A52" s="17">
        <v>45006</v>
      </c>
      <c r="B52" s="15" t="s">
        <v>74</v>
      </c>
      <c r="C52" s="15" t="s">
        <v>16</v>
      </c>
      <c r="D52" s="58" t="s">
        <v>20</v>
      </c>
      <c r="E52" s="44">
        <v>4099333</v>
      </c>
      <c r="F52" s="40">
        <f t="shared" si="1"/>
        <v>12709.960000000001</v>
      </c>
      <c r="G52" s="36">
        <v>20</v>
      </c>
      <c r="H52" s="33"/>
      <c r="I52" s="40">
        <f>Tableau1[[#This Row],[Ancien Soldes]]+Tableau1[[#This Row],[Entree]]-Tableau1[[#This Row],[Sortie]]</f>
        <v>12729.960000000001</v>
      </c>
      <c r="J52" s="28">
        <v>6</v>
      </c>
      <c r="K52" s="3"/>
    </row>
    <row r="53" spans="1:11" x14ac:dyDescent="0.25">
      <c r="A53" s="17">
        <v>45006</v>
      </c>
      <c r="B53" s="15" t="s">
        <v>77</v>
      </c>
      <c r="C53" s="15" t="s">
        <v>16</v>
      </c>
      <c r="D53" s="58" t="s">
        <v>20</v>
      </c>
      <c r="E53" s="44">
        <v>4099338</v>
      </c>
      <c r="F53" s="40">
        <f t="shared" si="1"/>
        <v>12729.960000000001</v>
      </c>
      <c r="G53" s="36">
        <v>100</v>
      </c>
      <c r="H53" s="33"/>
      <c r="I53" s="40">
        <f>Tableau1[[#This Row],[Ancien Soldes]]+Tableau1[[#This Row],[Entree]]-Tableau1[[#This Row],[Sortie]]</f>
        <v>12829.960000000001</v>
      </c>
      <c r="J53" s="28">
        <v>6</v>
      </c>
      <c r="K53" s="3"/>
    </row>
    <row r="54" spans="1:11" x14ac:dyDescent="0.25">
      <c r="A54" s="17">
        <v>45006</v>
      </c>
      <c r="B54" s="15" t="s">
        <v>77</v>
      </c>
      <c r="C54" s="15" t="s">
        <v>16</v>
      </c>
      <c r="D54" s="58" t="s">
        <v>20</v>
      </c>
      <c r="E54" s="44" t="s">
        <v>36</v>
      </c>
      <c r="F54" s="40">
        <f t="shared" si="1"/>
        <v>12829.960000000001</v>
      </c>
      <c r="G54" s="36">
        <v>15</v>
      </c>
      <c r="H54" s="33"/>
      <c r="I54" s="40">
        <f>Tableau1[[#This Row],[Ancien Soldes]]+Tableau1[[#This Row],[Entree]]-Tableau1[[#This Row],[Sortie]]</f>
        <v>12844.960000000001</v>
      </c>
      <c r="J54" s="28">
        <v>6</v>
      </c>
      <c r="K54" s="3"/>
    </row>
    <row r="55" spans="1:11" x14ac:dyDescent="0.25">
      <c r="A55" s="17">
        <v>45006</v>
      </c>
      <c r="B55" s="15" t="s">
        <v>79</v>
      </c>
      <c r="C55" s="15" t="s">
        <v>16</v>
      </c>
      <c r="D55" s="58" t="s">
        <v>20</v>
      </c>
      <c r="E55" s="44" t="s">
        <v>35</v>
      </c>
      <c r="F55" s="40">
        <f t="shared" si="1"/>
        <v>12844.960000000001</v>
      </c>
      <c r="G55" s="36">
        <v>105</v>
      </c>
      <c r="H55" s="33"/>
      <c r="I55" s="40">
        <f>Tableau1[[#This Row],[Ancien Soldes]]+Tableau1[[#This Row],[Entree]]-Tableau1[[#This Row],[Sortie]]</f>
        <v>12949.960000000001</v>
      </c>
      <c r="J55" s="28">
        <v>6</v>
      </c>
      <c r="K55" s="3"/>
    </row>
    <row r="56" spans="1:11" x14ac:dyDescent="0.25">
      <c r="A56" s="17">
        <v>45006</v>
      </c>
      <c r="B56" s="15" t="s">
        <v>77</v>
      </c>
      <c r="C56" s="15" t="s">
        <v>16</v>
      </c>
      <c r="D56" s="58" t="s">
        <v>20</v>
      </c>
      <c r="E56" s="44" t="s">
        <v>34</v>
      </c>
      <c r="F56" s="40">
        <f t="shared" si="1"/>
        <v>12949.960000000001</v>
      </c>
      <c r="G56" s="36">
        <v>80</v>
      </c>
      <c r="H56" s="33"/>
      <c r="I56" s="40">
        <f>Tableau1[[#This Row],[Ancien Soldes]]+Tableau1[[#This Row],[Entree]]-Tableau1[[#This Row],[Sortie]]</f>
        <v>13029.960000000001</v>
      </c>
      <c r="J56" s="28">
        <v>6</v>
      </c>
      <c r="K56" s="3"/>
    </row>
    <row r="57" spans="1:11" x14ac:dyDescent="0.25">
      <c r="A57" s="17">
        <v>45006</v>
      </c>
      <c r="B57" s="15" t="s">
        <v>65</v>
      </c>
      <c r="C57" s="15" t="s">
        <v>16</v>
      </c>
      <c r="D57" s="58" t="s">
        <v>32</v>
      </c>
      <c r="E57" s="44">
        <v>5918662</v>
      </c>
      <c r="F57" s="40">
        <f t="shared" si="1"/>
        <v>13029.960000000001</v>
      </c>
      <c r="G57" s="36">
        <v>805</v>
      </c>
      <c r="H57" s="33"/>
      <c r="I57" s="40">
        <f>Tableau1[[#This Row],[Ancien Soldes]]+Tableau1[[#This Row],[Entree]]-Tableau1[[#This Row],[Sortie]]</f>
        <v>13834.960000000001</v>
      </c>
      <c r="J57" s="28">
        <v>6</v>
      </c>
      <c r="K57" s="3"/>
    </row>
    <row r="58" spans="1:11" x14ac:dyDescent="0.25">
      <c r="A58" s="17">
        <v>45006</v>
      </c>
      <c r="B58" s="15" t="s">
        <v>69</v>
      </c>
      <c r="C58" s="15" t="s">
        <v>16</v>
      </c>
      <c r="D58" s="58" t="s">
        <v>32</v>
      </c>
      <c r="E58" s="44">
        <v>4181822</v>
      </c>
      <c r="F58" s="40">
        <f t="shared" si="1"/>
        <v>13834.960000000001</v>
      </c>
      <c r="G58" s="36">
        <v>320</v>
      </c>
      <c r="H58" s="33"/>
      <c r="I58" s="40">
        <f>Tableau1[[#This Row],[Ancien Soldes]]+Tableau1[[#This Row],[Entree]]-Tableau1[[#This Row],[Sortie]]</f>
        <v>14154.960000000001</v>
      </c>
      <c r="J58" s="28">
        <v>6</v>
      </c>
      <c r="K58" s="3"/>
    </row>
    <row r="59" spans="1:11" x14ac:dyDescent="0.25">
      <c r="A59" s="17">
        <v>45006</v>
      </c>
      <c r="B59" s="15" t="s">
        <v>72</v>
      </c>
      <c r="C59" s="15" t="s">
        <v>16</v>
      </c>
      <c r="D59" s="58" t="s">
        <v>32</v>
      </c>
      <c r="E59" s="44">
        <v>5689942</v>
      </c>
      <c r="F59" s="40">
        <f t="shared" si="1"/>
        <v>14154.960000000001</v>
      </c>
      <c r="G59" s="36">
        <v>220</v>
      </c>
      <c r="H59" s="33"/>
      <c r="I59" s="40">
        <f>Tableau1[[#This Row],[Ancien Soldes]]+Tableau1[[#This Row],[Entree]]-Tableau1[[#This Row],[Sortie]]</f>
        <v>14374.960000000001</v>
      </c>
      <c r="J59" s="28">
        <v>6</v>
      </c>
      <c r="K59" s="3"/>
    </row>
    <row r="60" spans="1:11" x14ac:dyDescent="0.25">
      <c r="A60" s="17">
        <v>45006</v>
      </c>
      <c r="B60" s="15" t="s">
        <v>76</v>
      </c>
      <c r="C60" s="15" t="s">
        <v>16</v>
      </c>
      <c r="D60" s="58" t="s">
        <v>32</v>
      </c>
      <c r="E60" s="44">
        <v>5689946</v>
      </c>
      <c r="F60" s="40">
        <f t="shared" si="1"/>
        <v>14374.960000000001</v>
      </c>
      <c r="G60" s="36">
        <v>405</v>
      </c>
      <c r="H60" s="33"/>
      <c r="I60" s="40">
        <f>Tableau1[[#This Row],[Ancien Soldes]]+Tableau1[[#This Row],[Entree]]-Tableau1[[#This Row],[Sortie]]</f>
        <v>14779.960000000001</v>
      </c>
      <c r="J60" s="28">
        <v>6</v>
      </c>
      <c r="K60" s="3"/>
    </row>
    <row r="61" spans="1:11" x14ac:dyDescent="0.25">
      <c r="A61" s="17">
        <v>45006</v>
      </c>
      <c r="B61" s="15" t="s">
        <v>73</v>
      </c>
      <c r="C61" s="15" t="s">
        <v>16</v>
      </c>
      <c r="D61" s="58" t="s">
        <v>32</v>
      </c>
      <c r="E61" s="44">
        <v>5689943</v>
      </c>
      <c r="F61" s="40">
        <f t="shared" si="1"/>
        <v>14779.960000000001</v>
      </c>
      <c r="G61" s="36">
        <v>180</v>
      </c>
      <c r="H61" s="33"/>
      <c r="I61" s="40">
        <f>Tableau1[[#This Row],[Ancien Soldes]]+Tableau1[[#This Row],[Entree]]-Tableau1[[#This Row],[Sortie]]</f>
        <v>14959.960000000001</v>
      </c>
      <c r="J61" s="28">
        <v>6</v>
      </c>
      <c r="K61" s="3"/>
    </row>
    <row r="62" spans="1:11" x14ac:dyDescent="0.25">
      <c r="A62" s="17">
        <v>45006</v>
      </c>
      <c r="B62" s="15" t="s">
        <v>67</v>
      </c>
      <c r="C62" s="15" t="s">
        <v>16</v>
      </c>
      <c r="D62" s="58" t="s">
        <v>32</v>
      </c>
      <c r="E62" s="44">
        <v>5918664</v>
      </c>
      <c r="F62" s="40">
        <f t="shared" si="1"/>
        <v>14959.960000000001</v>
      </c>
      <c r="G62" s="36">
        <v>130</v>
      </c>
      <c r="H62" s="33"/>
      <c r="I62" s="40">
        <f>Tableau1[[#This Row],[Ancien Soldes]]+Tableau1[[#This Row],[Entree]]-Tableau1[[#This Row],[Sortie]]</f>
        <v>15089.960000000001</v>
      </c>
      <c r="J62" s="28">
        <v>6</v>
      </c>
      <c r="K62" s="3"/>
    </row>
    <row r="63" spans="1:11" x14ac:dyDescent="0.25">
      <c r="A63" s="17">
        <v>45006</v>
      </c>
      <c r="B63" s="15" t="s">
        <v>68</v>
      </c>
      <c r="C63" s="15" t="s">
        <v>16</v>
      </c>
      <c r="D63" s="58" t="s">
        <v>32</v>
      </c>
      <c r="E63" s="44">
        <v>5918665</v>
      </c>
      <c r="F63" s="40">
        <f t="shared" si="1"/>
        <v>15089.960000000001</v>
      </c>
      <c r="G63" s="36">
        <v>580</v>
      </c>
      <c r="H63" s="33"/>
      <c r="I63" s="40">
        <f>Tableau1[[#This Row],[Ancien Soldes]]+Tableau1[[#This Row],[Entree]]-Tableau1[[#This Row],[Sortie]]</f>
        <v>15669.960000000001</v>
      </c>
      <c r="J63" s="28">
        <v>6</v>
      </c>
      <c r="K63" s="3"/>
    </row>
    <row r="64" spans="1:11" x14ac:dyDescent="0.25">
      <c r="A64" s="17">
        <v>45006</v>
      </c>
      <c r="B64" s="15" t="s">
        <v>74</v>
      </c>
      <c r="C64" s="15" t="s">
        <v>16</v>
      </c>
      <c r="D64" s="58" t="s">
        <v>32</v>
      </c>
      <c r="E64" s="44">
        <v>5689944</v>
      </c>
      <c r="F64" s="40">
        <f t="shared" si="1"/>
        <v>15669.960000000001</v>
      </c>
      <c r="G64" s="36">
        <v>65</v>
      </c>
      <c r="H64" s="33"/>
      <c r="I64" s="40">
        <f>Tableau1[[#This Row],[Ancien Soldes]]+Tableau1[[#This Row],[Entree]]-Tableau1[[#This Row],[Sortie]]</f>
        <v>15734.960000000001</v>
      </c>
      <c r="J64" s="28">
        <v>6</v>
      </c>
      <c r="K64" s="3"/>
    </row>
    <row r="65" spans="1:11" x14ac:dyDescent="0.25">
      <c r="A65" s="17">
        <v>45006</v>
      </c>
      <c r="B65" s="15" t="s">
        <v>71</v>
      </c>
      <c r="C65" s="15" t="s">
        <v>16</v>
      </c>
      <c r="D65" s="58" t="s">
        <v>32</v>
      </c>
      <c r="E65" s="44">
        <v>5689941</v>
      </c>
      <c r="F65" s="40">
        <f t="shared" si="1"/>
        <v>15734.960000000001</v>
      </c>
      <c r="G65" s="36">
        <v>365</v>
      </c>
      <c r="H65" s="33"/>
      <c r="I65" s="40">
        <f>Tableau1[[#This Row],[Ancien Soldes]]+Tableau1[[#This Row],[Entree]]-Tableau1[[#This Row],[Sortie]]</f>
        <v>16099.960000000001</v>
      </c>
      <c r="J65" s="28">
        <v>6</v>
      </c>
      <c r="K65" s="3"/>
    </row>
    <row r="66" spans="1:11" x14ac:dyDescent="0.25">
      <c r="A66" s="17">
        <v>45006</v>
      </c>
      <c r="B66" s="15" t="s">
        <v>66</v>
      </c>
      <c r="C66" s="15" t="s">
        <v>16</v>
      </c>
      <c r="D66" s="58" t="s">
        <v>32</v>
      </c>
      <c r="E66" s="44">
        <v>5918663</v>
      </c>
      <c r="F66" s="40">
        <f t="shared" si="1"/>
        <v>16099.960000000001</v>
      </c>
      <c r="G66" s="36">
        <v>795</v>
      </c>
      <c r="H66" s="33"/>
      <c r="I66" s="40">
        <f>Tableau1[[#This Row],[Ancien Soldes]]+Tableau1[[#This Row],[Entree]]-Tableau1[[#This Row],[Sortie]]</f>
        <v>16894.96</v>
      </c>
      <c r="J66" s="28">
        <v>6</v>
      </c>
      <c r="K66" s="3"/>
    </row>
    <row r="67" spans="1:11" x14ac:dyDescent="0.25">
      <c r="A67" s="17">
        <v>45006</v>
      </c>
      <c r="B67" s="15" t="s">
        <v>75</v>
      </c>
      <c r="C67" s="15" t="s">
        <v>16</v>
      </c>
      <c r="D67" s="58" t="s">
        <v>32</v>
      </c>
      <c r="E67" s="44">
        <v>5689945</v>
      </c>
      <c r="F67" s="40">
        <f t="shared" si="1"/>
        <v>16894.96</v>
      </c>
      <c r="G67" s="36">
        <v>815</v>
      </c>
      <c r="H67" s="33"/>
      <c r="I67" s="40">
        <f>Tableau1[[#This Row],[Ancien Soldes]]+Tableau1[[#This Row],[Entree]]-Tableau1[[#This Row],[Sortie]]</f>
        <v>17709.96</v>
      </c>
      <c r="J67" s="28">
        <v>6</v>
      </c>
      <c r="K67" s="3"/>
    </row>
    <row r="68" spans="1:11" x14ac:dyDescent="0.25">
      <c r="A68" s="17">
        <v>45006</v>
      </c>
      <c r="B68" s="15" t="s">
        <v>70</v>
      </c>
      <c r="C68" s="15" t="s">
        <v>16</v>
      </c>
      <c r="D68" s="58" t="s">
        <v>32</v>
      </c>
      <c r="E68" s="44">
        <v>45689940</v>
      </c>
      <c r="F68" s="40">
        <f t="shared" ref="F68:F99" si="2">I67</f>
        <v>17709.96</v>
      </c>
      <c r="G68" s="36">
        <v>305</v>
      </c>
      <c r="H68" s="33"/>
      <c r="I68" s="40">
        <f>Tableau1[[#This Row],[Ancien Soldes]]+Tableau1[[#This Row],[Entree]]-Tableau1[[#This Row],[Sortie]]</f>
        <v>18014.96</v>
      </c>
      <c r="J68" s="28">
        <v>6</v>
      </c>
      <c r="K68" s="3"/>
    </row>
    <row r="69" spans="1:11" x14ac:dyDescent="0.25">
      <c r="A69" s="17">
        <v>45006</v>
      </c>
      <c r="B69" s="15" t="s">
        <v>64</v>
      </c>
      <c r="C69" s="15" t="s">
        <v>16</v>
      </c>
      <c r="D69" s="58" t="s">
        <v>32</v>
      </c>
      <c r="E69" s="44">
        <v>5689947</v>
      </c>
      <c r="F69" s="40">
        <f t="shared" si="2"/>
        <v>18014.96</v>
      </c>
      <c r="G69" s="36">
        <v>515</v>
      </c>
      <c r="H69" s="33"/>
      <c r="I69" s="40">
        <f>Tableau1[[#This Row],[Ancien Soldes]]+Tableau1[[#This Row],[Entree]]-Tableau1[[#This Row],[Sortie]]</f>
        <v>18529.96</v>
      </c>
      <c r="J69" s="28">
        <v>6</v>
      </c>
      <c r="K69" s="3"/>
    </row>
    <row r="70" spans="1:11" x14ac:dyDescent="0.25">
      <c r="A70" s="17">
        <v>45014</v>
      </c>
      <c r="B70" s="15" t="s">
        <v>42</v>
      </c>
      <c r="C70" s="15" t="s">
        <v>12</v>
      </c>
      <c r="D70" s="58" t="s">
        <v>25</v>
      </c>
      <c r="E70" s="44" t="s">
        <v>31</v>
      </c>
      <c r="F70" s="40">
        <f t="shared" si="2"/>
        <v>18529.96</v>
      </c>
      <c r="G70" s="36"/>
      <c r="H70" s="33">
        <v>56.24</v>
      </c>
      <c r="I70" s="40">
        <f>Tableau1[[#This Row],[Ancien Soldes]]+Tableau1[[#This Row],[Entree]]-Tableau1[[#This Row],[Sortie]]</f>
        <v>18473.719999999998</v>
      </c>
      <c r="J70" s="28">
        <v>7</v>
      </c>
      <c r="K70" s="3"/>
    </row>
    <row r="71" spans="1:11" x14ac:dyDescent="0.25">
      <c r="A71" s="17">
        <v>45014</v>
      </c>
      <c r="B71" s="15" t="s">
        <v>42</v>
      </c>
      <c r="C71" s="15" t="s">
        <v>12</v>
      </c>
      <c r="D71" s="58" t="s">
        <v>25</v>
      </c>
      <c r="E71" s="44" t="s">
        <v>30</v>
      </c>
      <c r="F71" s="40">
        <f t="shared" si="2"/>
        <v>18473.719999999998</v>
      </c>
      <c r="G71" s="36"/>
      <c r="H71" s="33">
        <v>66.290000000000006</v>
      </c>
      <c r="I71" s="40">
        <f>Tableau1[[#This Row],[Ancien Soldes]]+Tableau1[[#This Row],[Entree]]-Tableau1[[#This Row],[Sortie]]</f>
        <v>18407.429999999997</v>
      </c>
      <c r="J71" s="28">
        <v>7</v>
      </c>
      <c r="K71" s="3"/>
    </row>
    <row r="72" spans="1:11" x14ac:dyDescent="0.25">
      <c r="A72" s="17">
        <v>45021</v>
      </c>
      <c r="B72" s="15" t="s">
        <v>43</v>
      </c>
      <c r="C72" s="15" t="s">
        <v>13</v>
      </c>
      <c r="D72" s="58" t="s">
        <v>25</v>
      </c>
      <c r="E72" s="44" t="s">
        <v>29</v>
      </c>
      <c r="F72" s="40">
        <f t="shared" si="2"/>
        <v>18407.429999999997</v>
      </c>
      <c r="G72" s="36"/>
      <c r="H72" s="33">
        <v>70</v>
      </c>
      <c r="I72" s="40">
        <f>Tableau1[[#This Row],[Ancien Soldes]]+Tableau1[[#This Row],[Entree]]-Tableau1[[#This Row],[Sortie]]</f>
        <v>18337.429999999997</v>
      </c>
      <c r="J72" s="28">
        <v>7</v>
      </c>
      <c r="K72" s="3"/>
    </row>
    <row r="73" spans="1:11" x14ac:dyDescent="0.25">
      <c r="A73" s="17">
        <v>45021</v>
      </c>
      <c r="B73" s="15" t="s">
        <v>41</v>
      </c>
      <c r="C73" s="15" t="s">
        <v>18</v>
      </c>
      <c r="D73" s="58" t="s">
        <v>25</v>
      </c>
      <c r="E73" s="44" t="s">
        <v>28</v>
      </c>
      <c r="F73" s="40">
        <f t="shared" si="2"/>
        <v>18337.429999999997</v>
      </c>
      <c r="G73" s="36"/>
      <c r="H73" s="33">
        <v>150</v>
      </c>
      <c r="I73" s="40">
        <f>Tableau1[[#This Row],[Ancien Soldes]]+Tableau1[[#This Row],[Entree]]-Tableau1[[#This Row],[Sortie]]</f>
        <v>18187.429999999997</v>
      </c>
      <c r="J73" s="28">
        <v>7</v>
      </c>
      <c r="K73" s="3"/>
    </row>
    <row r="74" spans="1:11" x14ac:dyDescent="0.25">
      <c r="A74" s="17">
        <v>45022</v>
      </c>
      <c r="B74" s="15" t="s">
        <v>40</v>
      </c>
      <c r="C74" s="15" t="s">
        <v>18</v>
      </c>
      <c r="D74" s="58" t="s">
        <v>25</v>
      </c>
      <c r="E74" s="44" t="s">
        <v>27</v>
      </c>
      <c r="F74" s="40">
        <f t="shared" si="2"/>
        <v>18187.429999999997</v>
      </c>
      <c r="G74" s="36"/>
      <c r="H74" s="33">
        <v>150</v>
      </c>
      <c r="I74" s="40">
        <f>Tableau1[[#This Row],[Ancien Soldes]]+Tableau1[[#This Row],[Entree]]-Tableau1[[#This Row],[Sortie]]</f>
        <v>18037.429999999997</v>
      </c>
      <c r="J74" s="28">
        <v>7</v>
      </c>
      <c r="K74" s="3"/>
    </row>
    <row r="75" spans="1:11" x14ac:dyDescent="0.25">
      <c r="A75" s="17">
        <v>45023</v>
      </c>
      <c r="B75" s="15" t="s">
        <v>62</v>
      </c>
      <c r="C75" s="15" t="s">
        <v>18</v>
      </c>
      <c r="D75" s="58" t="s">
        <v>25</v>
      </c>
      <c r="E75" s="44" t="s">
        <v>61</v>
      </c>
      <c r="F75" s="40">
        <f t="shared" si="2"/>
        <v>18037.429999999997</v>
      </c>
      <c r="G75" s="36"/>
      <c r="H75" s="33">
        <v>150</v>
      </c>
      <c r="I75" s="40">
        <f>Tableau1[[#This Row],[Ancien Soldes]]+Tableau1[[#This Row],[Entree]]-Tableau1[[#This Row],[Sortie]]</f>
        <v>17887.429999999997</v>
      </c>
      <c r="J75" s="28">
        <v>7</v>
      </c>
      <c r="K75" s="3"/>
    </row>
    <row r="76" spans="1:11" x14ac:dyDescent="0.25">
      <c r="A76" s="17">
        <v>45027</v>
      </c>
      <c r="B76" s="15" t="s">
        <v>90</v>
      </c>
      <c r="C76" s="15" t="s">
        <v>134</v>
      </c>
      <c r="D76" s="58" t="s">
        <v>24</v>
      </c>
      <c r="E76" s="44"/>
      <c r="F76" s="40">
        <f t="shared" si="2"/>
        <v>17887.429999999997</v>
      </c>
      <c r="G76" s="36"/>
      <c r="H76" s="33">
        <v>3.15</v>
      </c>
      <c r="I76" s="40">
        <f>Tableau1[[#This Row],[Ancien Soldes]]+Tableau1[[#This Row],[Entree]]-Tableau1[[#This Row],[Sortie]]</f>
        <v>17884.279999999995</v>
      </c>
      <c r="J76" s="28">
        <v>8</v>
      </c>
      <c r="K76" s="3"/>
    </row>
    <row r="77" spans="1:11" x14ac:dyDescent="0.25">
      <c r="A77" s="17">
        <v>45027</v>
      </c>
      <c r="B77" s="15" t="s">
        <v>91</v>
      </c>
      <c r="C77" s="15" t="s">
        <v>18</v>
      </c>
      <c r="D77" s="58" t="s">
        <v>33</v>
      </c>
      <c r="E77" s="44">
        <v>4551849</v>
      </c>
      <c r="F77" s="40">
        <f t="shared" si="2"/>
        <v>17884.279999999995</v>
      </c>
      <c r="G77" s="36"/>
      <c r="H77" s="33">
        <v>150</v>
      </c>
      <c r="I77" s="40">
        <f>Tableau1[[#This Row],[Ancien Soldes]]+Tableau1[[#This Row],[Entree]]-Tableau1[[#This Row],[Sortie]]</f>
        <v>17734.279999999995</v>
      </c>
      <c r="J77" s="28">
        <v>8</v>
      </c>
      <c r="K77" s="3"/>
    </row>
    <row r="78" spans="1:11" x14ac:dyDescent="0.25">
      <c r="A78" s="17">
        <v>45028</v>
      </c>
      <c r="B78" s="15" t="s">
        <v>92</v>
      </c>
      <c r="C78" s="15" t="s">
        <v>18</v>
      </c>
      <c r="D78" s="58" t="s">
        <v>33</v>
      </c>
      <c r="E78" s="44">
        <v>4551851</v>
      </c>
      <c r="F78" s="40">
        <f t="shared" si="2"/>
        <v>17734.279999999995</v>
      </c>
      <c r="G78" s="36"/>
      <c r="H78" s="33">
        <v>150</v>
      </c>
      <c r="I78" s="40">
        <f>Tableau1[[#This Row],[Ancien Soldes]]+Tableau1[[#This Row],[Entree]]-Tableau1[[#This Row],[Sortie]]</f>
        <v>17584.279999999995</v>
      </c>
      <c r="J78" s="28">
        <v>8</v>
      </c>
      <c r="K78" s="3"/>
    </row>
    <row r="79" spans="1:11" x14ac:dyDescent="0.25">
      <c r="A79" s="17">
        <v>45028</v>
      </c>
      <c r="B79" s="15" t="s">
        <v>93</v>
      </c>
      <c r="C79" s="15" t="s">
        <v>18</v>
      </c>
      <c r="D79" s="58" t="s">
        <v>33</v>
      </c>
      <c r="E79" s="44">
        <v>7888723</v>
      </c>
      <c r="F79" s="40">
        <f t="shared" si="2"/>
        <v>17584.279999999995</v>
      </c>
      <c r="G79" s="36"/>
      <c r="H79" s="33">
        <v>150</v>
      </c>
      <c r="I79" s="40">
        <f>Tableau1[[#This Row],[Ancien Soldes]]+Tableau1[[#This Row],[Entree]]-Tableau1[[#This Row],[Sortie]]</f>
        <v>17434.279999999995</v>
      </c>
      <c r="J79" s="28">
        <v>8</v>
      </c>
      <c r="K79" s="3"/>
    </row>
    <row r="80" spans="1:11" x14ac:dyDescent="0.25">
      <c r="A80" s="17">
        <v>45029</v>
      </c>
      <c r="B80" s="15" t="s">
        <v>87</v>
      </c>
      <c r="C80" s="15" t="s">
        <v>16</v>
      </c>
      <c r="D80" s="58" t="s">
        <v>20</v>
      </c>
      <c r="E80" s="44">
        <v>3356719</v>
      </c>
      <c r="F80" s="40">
        <f t="shared" si="2"/>
        <v>17434.279999999995</v>
      </c>
      <c r="G80" s="36">
        <v>80</v>
      </c>
      <c r="H80" s="33"/>
      <c r="I80" s="40">
        <f>Tableau1[[#This Row],[Ancien Soldes]]+Tableau1[[#This Row],[Entree]]-Tableau1[[#This Row],[Sortie]]</f>
        <v>17514.279999999995</v>
      </c>
      <c r="J80" s="28">
        <v>8</v>
      </c>
      <c r="K80" s="3"/>
    </row>
    <row r="81" spans="1:11" x14ac:dyDescent="0.25">
      <c r="A81" s="17">
        <v>45030</v>
      </c>
      <c r="B81" s="15" t="s">
        <v>86</v>
      </c>
      <c r="C81" s="15" t="s">
        <v>12</v>
      </c>
      <c r="D81" s="58" t="s">
        <v>25</v>
      </c>
      <c r="E81" s="44">
        <v>2695596</v>
      </c>
      <c r="F81" s="40">
        <f t="shared" si="2"/>
        <v>17514.279999999995</v>
      </c>
      <c r="G81" s="36"/>
      <c r="H81" s="33">
        <v>216</v>
      </c>
      <c r="I81" s="40">
        <f>Tableau1[[#This Row],[Ancien Soldes]]+Tableau1[[#This Row],[Entree]]-Tableau1[[#This Row],[Sortie]]</f>
        <v>17298.279999999995</v>
      </c>
      <c r="J81" s="28">
        <v>8</v>
      </c>
      <c r="K81" s="3"/>
    </row>
    <row r="82" spans="1:11" x14ac:dyDescent="0.25">
      <c r="A82" s="17">
        <v>45030</v>
      </c>
      <c r="B82" s="15" t="s">
        <v>94</v>
      </c>
      <c r="C82" s="15" t="s">
        <v>18</v>
      </c>
      <c r="D82" s="58" t="s">
        <v>33</v>
      </c>
      <c r="E82" s="44">
        <v>7888713</v>
      </c>
      <c r="F82" s="40">
        <f t="shared" si="2"/>
        <v>17298.279999999995</v>
      </c>
      <c r="G82" s="36"/>
      <c r="H82" s="33">
        <v>150</v>
      </c>
      <c r="I82" s="40">
        <f>Tableau1[[#This Row],[Ancien Soldes]]+Tableau1[[#This Row],[Entree]]-Tableau1[[#This Row],[Sortie]]</f>
        <v>17148.279999999995</v>
      </c>
      <c r="J82" s="28">
        <v>8</v>
      </c>
      <c r="K82" s="3"/>
    </row>
    <row r="83" spans="1:11" x14ac:dyDescent="0.25">
      <c r="A83" s="17">
        <v>45030</v>
      </c>
      <c r="B83" s="15" t="s">
        <v>96</v>
      </c>
      <c r="C83" s="15" t="s">
        <v>18</v>
      </c>
      <c r="D83" s="58" t="s">
        <v>33</v>
      </c>
      <c r="E83" s="44">
        <v>7888715</v>
      </c>
      <c r="F83" s="40">
        <f t="shared" si="2"/>
        <v>17148.279999999995</v>
      </c>
      <c r="G83" s="36"/>
      <c r="H83" s="33">
        <v>150</v>
      </c>
      <c r="I83" s="40">
        <f>Tableau1[[#This Row],[Ancien Soldes]]+Tableau1[[#This Row],[Entree]]-Tableau1[[#This Row],[Sortie]]</f>
        <v>16998.279999999995</v>
      </c>
      <c r="J83" s="28">
        <v>8</v>
      </c>
      <c r="K83" s="3"/>
    </row>
    <row r="84" spans="1:11" x14ac:dyDescent="0.25">
      <c r="A84" s="17">
        <v>45031</v>
      </c>
      <c r="B84" s="15" t="s">
        <v>95</v>
      </c>
      <c r="C84" s="15" t="s">
        <v>18</v>
      </c>
      <c r="D84" s="58" t="s">
        <v>33</v>
      </c>
      <c r="E84" s="44">
        <v>7888711</v>
      </c>
      <c r="F84" s="40">
        <f t="shared" si="2"/>
        <v>16998.279999999995</v>
      </c>
      <c r="G84" s="36"/>
      <c r="H84" s="33">
        <v>150</v>
      </c>
      <c r="I84" s="40">
        <f>Tableau1[[#This Row],[Ancien Soldes]]+Tableau1[[#This Row],[Entree]]-Tableau1[[#This Row],[Sortie]]</f>
        <v>16848.279999999995</v>
      </c>
      <c r="J84" s="28">
        <v>8</v>
      </c>
      <c r="K84" s="3"/>
    </row>
    <row r="85" spans="1:11" x14ac:dyDescent="0.25">
      <c r="A85" s="17">
        <v>45034</v>
      </c>
      <c r="B85" s="15" t="s">
        <v>97</v>
      </c>
      <c r="C85" s="15" t="s">
        <v>18</v>
      </c>
      <c r="D85" s="58" t="s">
        <v>33</v>
      </c>
      <c r="E85" s="44">
        <v>7888718</v>
      </c>
      <c r="F85" s="40">
        <f t="shared" si="2"/>
        <v>16848.279999999995</v>
      </c>
      <c r="G85" s="36"/>
      <c r="H85" s="33">
        <v>150</v>
      </c>
      <c r="I85" s="40">
        <f>Tableau1[[#This Row],[Ancien Soldes]]+Tableau1[[#This Row],[Entree]]-Tableau1[[#This Row],[Sortie]]</f>
        <v>16698.279999999995</v>
      </c>
      <c r="J85" s="28">
        <v>8</v>
      </c>
      <c r="K85" s="3"/>
    </row>
    <row r="86" spans="1:11" x14ac:dyDescent="0.25">
      <c r="A86" s="17">
        <v>45034</v>
      </c>
      <c r="B86" s="15" t="s">
        <v>98</v>
      </c>
      <c r="C86" s="15" t="s">
        <v>18</v>
      </c>
      <c r="D86" s="58" t="s">
        <v>33</v>
      </c>
      <c r="E86" s="44">
        <v>7888719</v>
      </c>
      <c r="F86" s="40">
        <f t="shared" si="2"/>
        <v>16698.279999999995</v>
      </c>
      <c r="G86" s="36"/>
      <c r="H86" s="33">
        <v>150</v>
      </c>
      <c r="I86" s="40">
        <f>Tableau1[[#This Row],[Ancien Soldes]]+Tableau1[[#This Row],[Entree]]-Tableau1[[#This Row],[Sortie]]</f>
        <v>16548.279999999995</v>
      </c>
      <c r="J86" s="28">
        <v>8</v>
      </c>
      <c r="K86" s="3"/>
    </row>
    <row r="87" spans="1:11" x14ac:dyDescent="0.25">
      <c r="A87" s="17">
        <v>45037</v>
      </c>
      <c r="B87" s="15" t="s">
        <v>99</v>
      </c>
      <c r="C87" s="15" t="s">
        <v>14</v>
      </c>
      <c r="D87" s="58" t="s">
        <v>33</v>
      </c>
      <c r="E87" s="44">
        <v>2695598</v>
      </c>
      <c r="F87" s="40">
        <f t="shared" si="2"/>
        <v>16548.279999999995</v>
      </c>
      <c r="G87" s="36"/>
      <c r="H87" s="33">
        <v>337.5</v>
      </c>
      <c r="I87" s="40">
        <f>Tableau1[[#This Row],[Ancien Soldes]]+Tableau1[[#This Row],[Entree]]-Tableau1[[#This Row],[Sortie]]</f>
        <v>16210.779999999995</v>
      </c>
      <c r="J87" s="28">
        <v>8</v>
      </c>
      <c r="K87" s="3"/>
    </row>
    <row r="88" spans="1:11" x14ac:dyDescent="0.25">
      <c r="A88" s="17">
        <v>45044</v>
      </c>
      <c r="B88" s="15" t="s">
        <v>99</v>
      </c>
      <c r="C88" s="15" t="s">
        <v>14</v>
      </c>
      <c r="D88" s="58" t="s">
        <v>33</v>
      </c>
      <c r="E88" s="44">
        <v>7888725</v>
      </c>
      <c r="F88" s="40">
        <f t="shared" si="2"/>
        <v>16210.779999999995</v>
      </c>
      <c r="G88" s="36"/>
      <c r="H88" s="33">
        <v>225</v>
      </c>
      <c r="I88" s="40">
        <f>Tableau1[[#This Row],[Ancien Soldes]]+Tableau1[[#This Row],[Entree]]-Tableau1[[#This Row],[Sortie]]</f>
        <v>15985.779999999995</v>
      </c>
      <c r="J88" s="28">
        <v>9</v>
      </c>
      <c r="K88" s="3"/>
    </row>
    <row r="89" spans="1:11" x14ac:dyDescent="0.25">
      <c r="A89" s="17">
        <v>45044</v>
      </c>
      <c r="B89" s="15" t="s">
        <v>100</v>
      </c>
      <c r="C89" s="15" t="s">
        <v>16</v>
      </c>
      <c r="D89" s="58" t="s">
        <v>19</v>
      </c>
      <c r="E89" s="44"/>
      <c r="F89" s="40">
        <f t="shared" si="2"/>
        <v>15985.779999999995</v>
      </c>
      <c r="G89" s="36"/>
      <c r="H89" s="33">
        <v>593.1</v>
      </c>
      <c r="I89" s="40">
        <f>Tableau1[[#This Row],[Ancien Soldes]]+Tableau1[[#This Row],[Entree]]-Tableau1[[#This Row],[Sortie]]</f>
        <v>15392.679999999995</v>
      </c>
      <c r="J89" s="28">
        <v>9</v>
      </c>
      <c r="K89" s="3"/>
    </row>
    <row r="90" spans="1:11" x14ac:dyDescent="0.25">
      <c r="A90" s="17">
        <v>45044</v>
      </c>
      <c r="B90" s="15" t="s">
        <v>101</v>
      </c>
      <c r="C90" s="15" t="s">
        <v>16</v>
      </c>
      <c r="D90" s="58" t="s">
        <v>24</v>
      </c>
      <c r="E90" s="44"/>
      <c r="F90" s="40">
        <f t="shared" si="2"/>
        <v>15392.679999999995</v>
      </c>
      <c r="G90" s="36"/>
      <c r="H90" s="33">
        <v>4.3</v>
      </c>
      <c r="I90" s="40">
        <f>Tableau1[[#This Row],[Ancien Soldes]]+Tableau1[[#This Row],[Entree]]-Tableau1[[#This Row],[Sortie]]</f>
        <v>15388.379999999996</v>
      </c>
      <c r="J90" s="28">
        <v>9</v>
      </c>
      <c r="K90" s="3"/>
    </row>
    <row r="91" spans="1:11" x14ac:dyDescent="0.25">
      <c r="A91" s="17">
        <v>45045</v>
      </c>
      <c r="B91" s="15" t="s">
        <v>102</v>
      </c>
      <c r="C91" s="15" t="s">
        <v>18</v>
      </c>
      <c r="D91" s="58" t="s">
        <v>33</v>
      </c>
      <c r="E91" s="44">
        <v>7888716</v>
      </c>
      <c r="F91" s="40">
        <f t="shared" si="2"/>
        <v>15388.379999999996</v>
      </c>
      <c r="G91" s="36"/>
      <c r="H91" s="33">
        <v>150</v>
      </c>
      <c r="I91" s="40">
        <f>Tableau1[[#This Row],[Ancien Soldes]]+Tableau1[[#This Row],[Entree]]-Tableau1[[#This Row],[Sortie]]</f>
        <v>15238.379999999996</v>
      </c>
      <c r="J91" s="28">
        <v>9</v>
      </c>
      <c r="K91" s="3"/>
    </row>
    <row r="92" spans="1:11" x14ac:dyDescent="0.25">
      <c r="A92" s="17">
        <v>45048</v>
      </c>
      <c r="B92" s="15" t="s">
        <v>103</v>
      </c>
      <c r="C92" s="15" t="s">
        <v>15</v>
      </c>
      <c r="D92" s="58" t="s">
        <v>33</v>
      </c>
      <c r="E92" s="44">
        <v>7888726</v>
      </c>
      <c r="F92" s="40">
        <f t="shared" si="2"/>
        <v>15238.379999999996</v>
      </c>
      <c r="G92" s="36"/>
      <c r="H92" s="33">
        <v>491.07</v>
      </c>
      <c r="I92" s="40">
        <f>Tableau1[[#This Row],[Ancien Soldes]]+Tableau1[[#This Row],[Entree]]-Tableau1[[#This Row],[Sortie]]</f>
        <v>14747.309999999996</v>
      </c>
      <c r="J92" s="28">
        <v>9</v>
      </c>
      <c r="K92" s="3"/>
    </row>
    <row r="93" spans="1:11" x14ac:dyDescent="0.25">
      <c r="A93" s="17">
        <v>45049</v>
      </c>
      <c r="B93" s="15" t="s">
        <v>104</v>
      </c>
      <c r="C93" s="15" t="s">
        <v>18</v>
      </c>
      <c r="D93" s="58" t="s">
        <v>33</v>
      </c>
      <c r="E93" s="44">
        <v>7888714</v>
      </c>
      <c r="F93" s="40">
        <f t="shared" si="2"/>
        <v>14747.309999999996</v>
      </c>
      <c r="G93" s="36"/>
      <c r="H93" s="33">
        <v>150</v>
      </c>
      <c r="I93" s="40">
        <f>Tableau1[[#This Row],[Ancien Soldes]]+Tableau1[[#This Row],[Entree]]-Tableau1[[#This Row],[Sortie]]</f>
        <v>14597.309999999996</v>
      </c>
      <c r="J93" s="28">
        <v>9</v>
      </c>
      <c r="K93" s="3"/>
    </row>
    <row r="94" spans="1:11" x14ac:dyDescent="0.25">
      <c r="A94" s="17">
        <v>45049</v>
      </c>
      <c r="B94" s="15" t="s">
        <v>105</v>
      </c>
      <c r="C94" s="15" t="s">
        <v>15</v>
      </c>
      <c r="D94" s="58" t="s">
        <v>33</v>
      </c>
      <c r="E94" s="44">
        <v>7888727</v>
      </c>
      <c r="F94" s="40">
        <f t="shared" si="2"/>
        <v>14597.309999999996</v>
      </c>
      <c r="G94" s="36"/>
      <c r="H94" s="33">
        <v>209.99</v>
      </c>
      <c r="I94" s="40">
        <f>Tableau1[[#This Row],[Ancien Soldes]]+Tableau1[[#This Row],[Entree]]-Tableau1[[#This Row],[Sortie]]</f>
        <v>14387.319999999996</v>
      </c>
      <c r="J94" s="28">
        <v>9</v>
      </c>
      <c r="K94" s="3"/>
    </row>
    <row r="95" spans="1:11" x14ac:dyDescent="0.25">
      <c r="A95" s="17">
        <v>45049</v>
      </c>
      <c r="B95" s="15" t="s">
        <v>106</v>
      </c>
      <c r="C95" s="15" t="s">
        <v>15</v>
      </c>
      <c r="D95" s="58" t="s">
        <v>33</v>
      </c>
      <c r="E95" s="44">
        <v>7888728</v>
      </c>
      <c r="F95" s="40">
        <f t="shared" si="2"/>
        <v>14387.319999999996</v>
      </c>
      <c r="G95" s="36"/>
      <c r="H95" s="33">
        <v>799.98</v>
      </c>
      <c r="I95" s="40">
        <f>Tableau1[[#This Row],[Ancien Soldes]]+Tableau1[[#This Row],[Entree]]-Tableau1[[#This Row],[Sortie]]</f>
        <v>13587.339999999997</v>
      </c>
      <c r="J95" s="28">
        <v>9</v>
      </c>
      <c r="K95" s="3"/>
    </row>
    <row r="96" spans="1:11" x14ac:dyDescent="0.25">
      <c r="A96" s="17">
        <v>45056</v>
      </c>
      <c r="B96" s="15" t="s">
        <v>107</v>
      </c>
      <c r="C96" s="15" t="s">
        <v>15</v>
      </c>
      <c r="D96" s="58" t="s">
        <v>33</v>
      </c>
      <c r="E96" s="44">
        <v>2695600</v>
      </c>
      <c r="F96" s="40">
        <f t="shared" si="2"/>
        <v>13587.339999999997</v>
      </c>
      <c r="G96" s="36"/>
      <c r="H96" s="33">
        <v>69.55</v>
      </c>
      <c r="I96" s="40">
        <f>Tableau1[[#This Row],[Ancien Soldes]]+Tableau1[[#This Row],[Entree]]-Tableau1[[#This Row],[Sortie]]</f>
        <v>13517.789999999997</v>
      </c>
      <c r="J96" s="28">
        <v>10</v>
      </c>
      <c r="K96" s="3"/>
    </row>
    <row r="97" spans="1:11" x14ac:dyDescent="0.25">
      <c r="A97" s="17"/>
      <c r="B97" s="15" t="s">
        <v>173</v>
      </c>
      <c r="C97" s="15" t="s">
        <v>134</v>
      </c>
      <c r="D97" s="58" t="s">
        <v>19</v>
      </c>
      <c r="E97" s="44"/>
      <c r="F97" s="40">
        <f t="shared" si="2"/>
        <v>13517.789999999997</v>
      </c>
      <c r="G97" s="36">
        <v>0.63</v>
      </c>
      <c r="H97" s="33"/>
      <c r="I97" s="40">
        <f>Tableau1[[#This Row],[Ancien Soldes]]+Tableau1[[#This Row],[Entree]]-Tableau1[[#This Row],[Sortie]]</f>
        <v>13518.419999999996</v>
      </c>
      <c r="J97" s="28">
        <v>10</v>
      </c>
      <c r="K97" s="3"/>
    </row>
    <row r="98" spans="1:11" x14ac:dyDescent="0.25">
      <c r="A98" s="17"/>
      <c r="B98" s="15" t="s">
        <v>172</v>
      </c>
      <c r="C98" s="15" t="s">
        <v>11</v>
      </c>
      <c r="D98" s="58" t="s">
        <v>20</v>
      </c>
      <c r="E98" s="44">
        <v>7294516</v>
      </c>
      <c r="F98" s="40">
        <f t="shared" si="2"/>
        <v>13518.419999999996</v>
      </c>
      <c r="G98" s="36">
        <v>282.29000000000002</v>
      </c>
      <c r="H98" s="33"/>
      <c r="I98" s="40">
        <f>Tableau1[[#This Row],[Ancien Soldes]]+Tableau1[[#This Row],[Entree]]-Tableau1[[#This Row],[Sortie]]</f>
        <v>13800.709999999997</v>
      </c>
      <c r="J98" s="28">
        <v>10</v>
      </c>
      <c r="K98" s="3"/>
    </row>
    <row r="99" spans="1:11" x14ac:dyDescent="0.25">
      <c r="A99" s="17"/>
      <c r="B99" s="15" t="s">
        <v>171</v>
      </c>
      <c r="C99" s="15" t="s">
        <v>12</v>
      </c>
      <c r="D99" s="58" t="s">
        <v>20</v>
      </c>
      <c r="E99" s="44">
        <v>9000973</v>
      </c>
      <c r="F99" s="40">
        <f t="shared" si="2"/>
        <v>13800.709999999997</v>
      </c>
      <c r="G99" s="36">
        <v>45</v>
      </c>
      <c r="H99" s="33"/>
      <c r="I99" s="40">
        <f>Tableau1[[#This Row],[Ancien Soldes]]+Tableau1[[#This Row],[Entree]]-Tableau1[[#This Row],[Sortie]]</f>
        <v>13845.709999999997</v>
      </c>
      <c r="J99" s="28">
        <v>10</v>
      </c>
      <c r="K99" s="3"/>
    </row>
    <row r="100" spans="1:11" x14ac:dyDescent="0.25">
      <c r="A100" s="17"/>
      <c r="B100" s="15" t="s">
        <v>170</v>
      </c>
      <c r="C100" s="15" t="s">
        <v>16</v>
      </c>
      <c r="D100" s="58" t="s">
        <v>20</v>
      </c>
      <c r="E100" s="44">
        <v>9000974</v>
      </c>
      <c r="F100" s="40">
        <f t="shared" ref="F100:F131" si="3">I99</f>
        <v>13845.709999999997</v>
      </c>
      <c r="G100" s="36">
        <v>70</v>
      </c>
      <c r="H100" s="33"/>
      <c r="I100" s="40">
        <f>Tableau1[[#This Row],[Ancien Soldes]]+Tableau1[[#This Row],[Entree]]-Tableau1[[#This Row],[Sortie]]</f>
        <v>13915.709999999997</v>
      </c>
      <c r="J100" s="28">
        <v>10</v>
      </c>
      <c r="K100" s="3"/>
    </row>
    <row r="101" spans="1:11" x14ac:dyDescent="0.25">
      <c r="A101" s="17"/>
      <c r="B101" s="15" t="s">
        <v>169</v>
      </c>
      <c r="C101" s="15" t="s">
        <v>16</v>
      </c>
      <c r="D101" s="58" t="s">
        <v>32</v>
      </c>
      <c r="E101" s="44">
        <v>3514807</v>
      </c>
      <c r="F101" s="40">
        <f t="shared" si="3"/>
        <v>13915.709999999997</v>
      </c>
      <c r="G101" s="36">
        <v>250</v>
      </c>
      <c r="H101" s="33"/>
      <c r="I101" s="40">
        <f>Tableau1[[#This Row],[Ancien Soldes]]+Tableau1[[#This Row],[Entree]]-Tableau1[[#This Row],[Sortie]]</f>
        <v>14165.709999999997</v>
      </c>
      <c r="J101" s="28">
        <v>10</v>
      </c>
      <c r="K101" s="3"/>
    </row>
    <row r="102" spans="1:11" x14ac:dyDescent="0.25">
      <c r="A102" s="17"/>
      <c r="B102" s="15" t="s">
        <v>168</v>
      </c>
      <c r="C102" s="15" t="s">
        <v>12</v>
      </c>
      <c r="D102" s="58" t="s">
        <v>20</v>
      </c>
      <c r="E102" s="44">
        <v>3564297</v>
      </c>
      <c r="F102" s="40">
        <f t="shared" si="3"/>
        <v>14165.709999999997</v>
      </c>
      <c r="G102" s="36">
        <v>25</v>
      </c>
      <c r="H102" s="33"/>
      <c r="I102" s="40">
        <f>Tableau1[[#This Row],[Ancien Soldes]]+Tableau1[[#This Row],[Entree]]-Tableau1[[#This Row],[Sortie]]</f>
        <v>14190.709999999997</v>
      </c>
      <c r="J102" s="28">
        <v>10</v>
      </c>
      <c r="K102" s="3"/>
    </row>
    <row r="103" spans="1:11" x14ac:dyDescent="0.25">
      <c r="A103" s="17"/>
      <c r="B103" s="15" t="s">
        <v>167</v>
      </c>
      <c r="C103" s="15" t="s">
        <v>12</v>
      </c>
      <c r="D103" s="58" t="s">
        <v>33</v>
      </c>
      <c r="E103" s="44">
        <v>7888724</v>
      </c>
      <c r="F103" s="40">
        <f t="shared" si="3"/>
        <v>14190.709999999997</v>
      </c>
      <c r="G103" s="36"/>
      <c r="H103" s="33">
        <v>257</v>
      </c>
      <c r="I103" s="40">
        <f>Tableau1[[#This Row],[Ancien Soldes]]+Tableau1[[#This Row],[Entree]]-Tableau1[[#This Row],[Sortie]]</f>
        <v>13933.709999999997</v>
      </c>
      <c r="J103" s="28">
        <v>10</v>
      </c>
      <c r="K103" s="3"/>
    </row>
    <row r="104" spans="1:11" x14ac:dyDescent="0.25">
      <c r="A104" s="17">
        <v>45069</v>
      </c>
      <c r="B104" s="15" t="s">
        <v>166</v>
      </c>
      <c r="C104" s="15" t="s">
        <v>12</v>
      </c>
      <c r="D104" s="58" t="s">
        <v>33</v>
      </c>
      <c r="E104" s="44">
        <v>2695599</v>
      </c>
      <c r="F104" s="40">
        <f t="shared" si="3"/>
        <v>13933.709999999997</v>
      </c>
      <c r="G104" s="36"/>
      <c r="H104" s="33">
        <v>420</v>
      </c>
      <c r="I104" s="40">
        <f>Tableau1[[#This Row],[Ancien Soldes]]+Tableau1[[#This Row],[Entree]]-Tableau1[[#This Row],[Sortie]]</f>
        <v>13513.709999999997</v>
      </c>
      <c r="J104" s="28">
        <v>10</v>
      </c>
      <c r="K104" s="3"/>
    </row>
    <row r="105" spans="1:11" x14ac:dyDescent="0.25">
      <c r="A105" s="17"/>
      <c r="B105" s="15" t="s">
        <v>165</v>
      </c>
      <c r="C105" s="15" t="s">
        <v>134</v>
      </c>
      <c r="D105" s="58" t="s">
        <v>24</v>
      </c>
      <c r="E105" s="44"/>
      <c r="F105" s="40">
        <f t="shared" si="3"/>
        <v>13513.709999999997</v>
      </c>
      <c r="G105" s="36"/>
      <c r="H105" s="33">
        <v>10</v>
      </c>
      <c r="I105" s="40">
        <f>Tableau1[[#This Row],[Ancien Soldes]]+Tableau1[[#This Row],[Entree]]-Tableau1[[#This Row],[Sortie]]</f>
        <v>13503.709999999997</v>
      </c>
      <c r="J105" s="28">
        <v>11</v>
      </c>
      <c r="K105" s="3"/>
    </row>
    <row r="106" spans="1:11" x14ac:dyDescent="0.25">
      <c r="A106" s="17"/>
      <c r="B106" s="15" t="s">
        <v>164</v>
      </c>
      <c r="C106" s="15" t="s">
        <v>11</v>
      </c>
      <c r="D106" s="58" t="s">
        <v>33</v>
      </c>
      <c r="E106" s="44">
        <v>2695602</v>
      </c>
      <c r="F106" s="40">
        <f t="shared" si="3"/>
        <v>13503.709999999997</v>
      </c>
      <c r="G106" s="36"/>
      <c r="H106" s="33">
        <v>547.26</v>
      </c>
      <c r="I106" s="40">
        <f>Tableau1[[#This Row],[Ancien Soldes]]+Tableau1[[#This Row],[Entree]]-Tableau1[[#This Row],[Sortie]]</f>
        <v>12956.449999999997</v>
      </c>
      <c r="J106" s="28">
        <v>11</v>
      </c>
      <c r="K106" s="3"/>
    </row>
    <row r="107" spans="1:11" x14ac:dyDescent="0.25">
      <c r="A107" s="17"/>
      <c r="B107" s="15" t="s">
        <v>163</v>
      </c>
      <c r="C107" s="15" t="s">
        <v>18</v>
      </c>
      <c r="D107" s="58" t="s">
        <v>33</v>
      </c>
      <c r="E107" s="44">
        <v>7888717</v>
      </c>
      <c r="F107" s="40">
        <f t="shared" si="3"/>
        <v>12956.449999999997</v>
      </c>
      <c r="G107" s="36"/>
      <c r="H107" s="33">
        <v>150</v>
      </c>
      <c r="I107" s="40">
        <f>Tableau1[[#This Row],[Ancien Soldes]]+Tableau1[[#This Row],[Entree]]-Tableau1[[#This Row],[Sortie]]</f>
        <v>12806.449999999997</v>
      </c>
      <c r="J107" s="28">
        <v>11</v>
      </c>
      <c r="K107" s="3"/>
    </row>
    <row r="108" spans="1:11" x14ac:dyDescent="0.25">
      <c r="A108" s="17"/>
      <c r="B108" s="15" t="s">
        <v>162</v>
      </c>
      <c r="C108" s="15" t="s">
        <v>18</v>
      </c>
      <c r="D108" s="58" t="s">
        <v>33</v>
      </c>
      <c r="E108" s="44">
        <v>4551848</v>
      </c>
      <c r="F108" s="40">
        <f t="shared" si="3"/>
        <v>12806.449999999997</v>
      </c>
      <c r="G108" s="36"/>
      <c r="H108" s="33">
        <v>150</v>
      </c>
      <c r="I108" s="40">
        <f>Tableau1[[#This Row],[Ancien Soldes]]+Tableau1[[#This Row],[Entree]]-Tableau1[[#This Row],[Sortie]]</f>
        <v>12656.449999999997</v>
      </c>
      <c r="J108" s="28">
        <v>11</v>
      </c>
      <c r="K108" s="3"/>
    </row>
    <row r="109" spans="1:11" x14ac:dyDescent="0.25">
      <c r="A109" s="17"/>
      <c r="B109" s="15" t="s">
        <v>161</v>
      </c>
      <c r="C109" s="15" t="s">
        <v>18</v>
      </c>
      <c r="D109" s="58" t="s">
        <v>33</v>
      </c>
      <c r="E109" s="44">
        <v>2695601</v>
      </c>
      <c r="F109" s="40">
        <f t="shared" si="3"/>
        <v>12656.449999999997</v>
      </c>
      <c r="G109" s="36"/>
      <c r="H109" s="33">
        <v>150</v>
      </c>
      <c r="I109" s="40">
        <f>Tableau1[[#This Row],[Ancien Soldes]]+Tableau1[[#This Row],[Entree]]-Tableau1[[#This Row],[Sortie]]</f>
        <v>12506.449999999997</v>
      </c>
      <c r="J109" s="28">
        <v>12</v>
      </c>
      <c r="K109" s="3"/>
    </row>
    <row r="110" spans="1:11" x14ac:dyDescent="0.25">
      <c r="A110" s="17"/>
      <c r="B110" s="15" t="s">
        <v>160</v>
      </c>
      <c r="C110" s="15" t="s">
        <v>15</v>
      </c>
      <c r="D110" s="58" t="s">
        <v>33</v>
      </c>
      <c r="E110" s="44">
        <v>7888729</v>
      </c>
      <c r="F110" s="40">
        <f t="shared" si="3"/>
        <v>12506.449999999997</v>
      </c>
      <c r="G110" s="36"/>
      <c r="H110" s="33">
        <v>126.3</v>
      </c>
      <c r="I110" s="40">
        <f>Tableau1[[#This Row],[Ancien Soldes]]+Tableau1[[#This Row],[Entree]]-Tableau1[[#This Row],[Sortie]]</f>
        <v>12380.149999999998</v>
      </c>
      <c r="J110" s="28">
        <v>12</v>
      </c>
      <c r="K110" s="3"/>
    </row>
    <row r="111" spans="1:11" x14ac:dyDescent="0.25">
      <c r="A111" s="17">
        <v>45104</v>
      </c>
      <c r="B111" s="15" t="s">
        <v>159</v>
      </c>
      <c r="C111" s="15" t="s">
        <v>18</v>
      </c>
      <c r="D111" s="58" t="s">
        <v>33</v>
      </c>
      <c r="E111" s="44">
        <v>7888720</v>
      </c>
      <c r="F111" s="40">
        <f t="shared" si="3"/>
        <v>12380.149999999998</v>
      </c>
      <c r="G111" s="36"/>
      <c r="H111" s="33">
        <v>150</v>
      </c>
      <c r="I111" s="40">
        <f>Tableau1[[#This Row],[Ancien Soldes]]+Tableau1[[#This Row],[Entree]]-Tableau1[[#This Row],[Sortie]]</f>
        <v>12230.149999999998</v>
      </c>
      <c r="J111" s="28">
        <v>13</v>
      </c>
      <c r="K111" s="3"/>
    </row>
    <row r="112" spans="1:11" x14ac:dyDescent="0.25">
      <c r="A112" s="17"/>
      <c r="B112" s="15" t="s">
        <v>90</v>
      </c>
      <c r="C112" s="15" t="s">
        <v>134</v>
      </c>
      <c r="D112" s="58" t="s">
        <v>24</v>
      </c>
      <c r="E112" s="44"/>
      <c r="F112" s="40">
        <f t="shared" si="3"/>
        <v>12230.149999999998</v>
      </c>
      <c r="G112" s="36"/>
      <c r="H112" s="33">
        <v>3.15</v>
      </c>
      <c r="I112" s="40">
        <f>Tableau1[[#This Row],[Ancien Soldes]]+Tableau1[[#This Row],[Entree]]-Tableau1[[#This Row],[Sortie]]</f>
        <v>12226.999999999998</v>
      </c>
      <c r="J112" s="28">
        <v>14</v>
      </c>
      <c r="K112" s="3"/>
    </row>
    <row r="113" spans="1:11" x14ac:dyDescent="0.25">
      <c r="A113" s="17"/>
      <c r="B113" s="15" t="s">
        <v>133</v>
      </c>
      <c r="C113" s="15" t="s">
        <v>11</v>
      </c>
      <c r="D113" s="58" t="s">
        <v>33</v>
      </c>
      <c r="E113" s="44">
        <v>4625379</v>
      </c>
      <c r="F113" s="40">
        <f t="shared" si="3"/>
        <v>12226.999999999998</v>
      </c>
      <c r="G113" s="36"/>
      <c r="H113" s="33">
        <v>1327.25</v>
      </c>
      <c r="I113" s="40">
        <f>Tableau1[[#This Row],[Ancien Soldes]]+Tableau1[[#This Row],[Entree]]-Tableau1[[#This Row],[Sortie]]</f>
        <v>10899.749999999998</v>
      </c>
      <c r="J113" s="28">
        <v>14</v>
      </c>
      <c r="K113" s="3"/>
    </row>
    <row r="114" spans="1:11" x14ac:dyDescent="0.25">
      <c r="A114" s="17"/>
      <c r="B114" s="15" t="s">
        <v>137</v>
      </c>
      <c r="C114" s="15" t="s">
        <v>14</v>
      </c>
      <c r="D114" s="58" t="s">
        <v>33</v>
      </c>
      <c r="E114" s="44">
        <v>2695604</v>
      </c>
      <c r="F114" s="40">
        <f t="shared" si="3"/>
        <v>10899.749999999998</v>
      </c>
      <c r="G114" s="36"/>
      <c r="H114" s="33">
        <v>52.9</v>
      </c>
      <c r="I114" s="40">
        <f>Tableau1[[#This Row],[Ancien Soldes]]+Tableau1[[#This Row],[Entree]]-Tableau1[[#This Row],[Sortie]]</f>
        <v>10846.849999999999</v>
      </c>
      <c r="J114" s="28">
        <v>15</v>
      </c>
      <c r="K114" s="3"/>
    </row>
    <row r="115" spans="1:11" x14ac:dyDescent="0.25">
      <c r="A115" s="17">
        <v>45135</v>
      </c>
      <c r="B115" s="15" t="s">
        <v>158</v>
      </c>
      <c r="C115" s="15" t="s">
        <v>14</v>
      </c>
      <c r="D115" s="58" t="s">
        <v>33</v>
      </c>
      <c r="E115" s="44">
        <v>4625380</v>
      </c>
      <c r="F115" s="40">
        <f t="shared" si="3"/>
        <v>10846.849999999999</v>
      </c>
      <c r="G115" s="36"/>
      <c r="H115" s="33">
        <v>76.88</v>
      </c>
      <c r="I115" s="40">
        <f>Tableau1[[#This Row],[Ancien Soldes]]+Tableau1[[#This Row],[Entree]]-Tableau1[[#This Row],[Sortie]]</f>
        <v>10769.97</v>
      </c>
      <c r="J115" s="28">
        <v>15</v>
      </c>
      <c r="K115" s="3"/>
    </row>
    <row r="116" spans="1:11" x14ac:dyDescent="0.25">
      <c r="A116" s="17">
        <v>45135</v>
      </c>
      <c r="B116" s="15" t="s">
        <v>157</v>
      </c>
      <c r="C116" s="15" t="s">
        <v>14</v>
      </c>
      <c r="D116" s="58" t="s">
        <v>156</v>
      </c>
      <c r="E116" s="44"/>
      <c r="F116" s="40">
        <f t="shared" si="3"/>
        <v>10769.97</v>
      </c>
      <c r="G116" s="36"/>
      <c r="H116" s="33">
        <v>150</v>
      </c>
      <c r="I116" s="40">
        <f>Tableau1[[#This Row],[Ancien Soldes]]+Tableau1[[#This Row],[Entree]]-Tableau1[[#This Row],[Sortie]]</f>
        <v>10619.97</v>
      </c>
      <c r="J116" s="28">
        <v>15</v>
      </c>
      <c r="K116" s="3"/>
    </row>
    <row r="117" spans="1:11" x14ac:dyDescent="0.25">
      <c r="A117" s="17"/>
      <c r="B117" s="15" t="s">
        <v>155</v>
      </c>
      <c r="C117" s="15" t="s">
        <v>14</v>
      </c>
      <c r="D117" s="58" t="s">
        <v>19</v>
      </c>
      <c r="E117" s="44"/>
      <c r="F117" s="40">
        <f t="shared" si="3"/>
        <v>10619.97</v>
      </c>
      <c r="G117" s="36">
        <v>1172.01</v>
      </c>
      <c r="H117" s="33"/>
      <c r="I117" s="40">
        <f>Tableau1[[#This Row],[Ancien Soldes]]+Tableau1[[#This Row],[Entree]]-Tableau1[[#This Row],[Sortie]]</f>
        <v>11791.98</v>
      </c>
      <c r="J117" s="28">
        <v>15</v>
      </c>
      <c r="K117" s="3"/>
    </row>
    <row r="118" spans="1:11" x14ac:dyDescent="0.25">
      <c r="A118" s="17"/>
      <c r="B118" s="15" t="s">
        <v>174</v>
      </c>
      <c r="C118" s="15" t="s">
        <v>16</v>
      </c>
      <c r="D118" s="58" t="s">
        <v>19</v>
      </c>
      <c r="E118" s="44"/>
      <c r="F118" s="40">
        <f t="shared" si="3"/>
        <v>11791.98</v>
      </c>
      <c r="G118" s="36">
        <v>70</v>
      </c>
      <c r="H118" s="33"/>
      <c r="I118" s="40">
        <f>Tableau1[[#This Row],[Ancien Soldes]]+Tableau1[[#This Row],[Entree]]-Tableau1[[#This Row],[Sortie]]</f>
        <v>11861.98</v>
      </c>
      <c r="J118" s="28">
        <v>15</v>
      </c>
      <c r="K118" s="3"/>
    </row>
    <row r="119" spans="1:11" x14ac:dyDescent="0.25">
      <c r="A119" s="17"/>
      <c r="B119" s="15" t="s">
        <v>151</v>
      </c>
      <c r="C119" s="15" t="s">
        <v>14</v>
      </c>
      <c r="D119" s="58" t="s">
        <v>20</v>
      </c>
      <c r="E119" s="44">
        <v>1979751</v>
      </c>
      <c r="F119" s="40">
        <f t="shared" si="3"/>
        <v>11861.98</v>
      </c>
      <c r="G119" s="36">
        <v>386</v>
      </c>
      <c r="H119" s="33"/>
      <c r="I119" s="40">
        <f>Tableau1[[#This Row],[Ancien Soldes]]+Tableau1[[#This Row],[Entree]]-Tableau1[[#This Row],[Sortie]]</f>
        <v>12247.98</v>
      </c>
      <c r="J119" s="28">
        <v>15</v>
      </c>
      <c r="K119" s="3"/>
    </row>
    <row r="120" spans="1:11" x14ac:dyDescent="0.25">
      <c r="A120" s="17"/>
      <c r="B120" s="15" t="s">
        <v>151</v>
      </c>
      <c r="C120" s="15" t="s">
        <v>14</v>
      </c>
      <c r="D120" s="58" t="s">
        <v>20</v>
      </c>
      <c r="E120" s="44">
        <v>1979753</v>
      </c>
      <c r="F120" s="40">
        <f t="shared" si="3"/>
        <v>12247.98</v>
      </c>
      <c r="G120" s="36">
        <v>124</v>
      </c>
      <c r="H120" s="33"/>
      <c r="I120" s="40">
        <f>Tableau1[[#This Row],[Ancien Soldes]]+Tableau1[[#This Row],[Entree]]-Tableau1[[#This Row],[Sortie]]</f>
        <v>12371.98</v>
      </c>
      <c r="J120" s="28">
        <v>15</v>
      </c>
      <c r="K120" s="3"/>
    </row>
    <row r="121" spans="1:11" x14ac:dyDescent="0.25">
      <c r="A121" s="17"/>
      <c r="B121" s="15" t="s">
        <v>151</v>
      </c>
      <c r="C121" s="15" t="s">
        <v>14</v>
      </c>
      <c r="D121" s="58" t="s">
        <v>20</v>
      </c>
      <c r="E121" s="44">
        <v>1979754</v>
      </c>
      <c r="F121" s="40">
        <f t="shared" si="3"/>
        <v>12371.98</v>
      </c>
      <c r="G121" s="36">
        <v>372</v>
      </c>
      <c r="H121" s="33"/>
      <c r="I121" s="40">
        <f>Tableau1[[#This Row],[Ancien Soldes]]+Tableau1[[#This Row],[Entree]]-Tableau1[[#This Row],[Sortie]]</f>
        <v>12743.98</v>
      </c>
      <c r="J121" s="28">
        <v>15</v>
      </c>
      <c r="K121" s="3"/>
    </row>
    <row r="122" spans="1:11" x14ac:dyDescent="0.25">
      <c r="A122" s="17"/>
      <c r="B122" s="15" t="s">
        <v>151</v>
      </c>
      <c r="C122" s="15" t="s">
        <v>14</v>
      </c>
      <c r="D122" s="58" t="s">
        <v>20</v>
      </c>
      <c r="E122" s="44">
        <v>1979755</v>
      </c>
      <c r="F122" s="40">
        <f t="shared" si="3"/>
        <v>12743.98</v>
      </c>
      <c r="G122" s="36">
        <v>332</v>
      </c>
      <c r="H122" s="33"/>
      <c r="I122" s="40">
        <f>Tableau1[[#This Row],[Ancien Soldes]]+Tableau1[[#This Row],[Entree]]-Tableau1[[#This Row],[Sortie]]</f>
        <v>13075.98</v>
      </c>
      <c r="J122" s="28">
        <v>15</v>
      </c>
      <c r="K122" s="3"/>
    </row>
    <row r="123" spans="1:11" x14ac:dyDescent="0.25">
      <c r="A123" s="17"/>
      <c r="B123" s="15" t="s">
        <v>151</v>
      </c>
      <c r="C123" s="15" t="s">
        <v>14</v>
      </c>
      <c r="D123" s="58" t="s">
        <v>20</v>
      </c>
      <c r="E123" s="44">
        <v>1979756</v>
      </c>
      <c r="F123" s="40">
        <f t="shared" si="3"/>
        <v>13075.98</v>
      </c>
      <c r="G123" s="36">
        <v>372</v>
      </c>
      <c r="H123" s="33"/>
      <c r="I123" s="40">
        <f>Tableau1[[#This Row],[Ancien Soldes]]+Tableau1[[#This Row],[Entree]]-Tableau1[[#This Row],[Sortie]]</f>
        <v>13447.98</v>
      </c>
      <c r="J123" s="28">
        <v>15</v>
      </c>
      <c r="K123" s="3"/>
    </row>
    <row r="124" spans="1:11" x14ac:dyDescent="0.25">
      <c r="A124" s="17"/>
      <c r="B124" s="15" t="s">
        <v>151</v>
      </c>
      <c r="C124" s="15" t="s">
        <v>14</v>
      </c>
      <c r="D124" s="58" t="s">
        <v>20</v>
      </c>
      <c r="E124" s="44">
        <v>1979757</v>
      </c>
      <c r="F124" s="40">
        <f t="shared" si="3"/>
        <v>13447.98</v>
      </c>
      <c r="G124" s="36">
        <v>224</v>
      </c>
      <c r="H124" s="33"/>
      <c r="I124" s="40">
        <f>Tableau1[[#This Row],[Ancien Soldes]]+Tableau1[[#This Row],[Entree]]-Tableau1[[#This Row],[Sortie]]</f>
        <v>13671.98</v>
      </c>
      <c r="J124" s="28">
        <v>15</v>
      </c>
      <c r="K124" s="3"/>
    </row>
    <row r="125" spans="1:11" x14ac:dyDescent="0.25">
      <c r="A125" s="17"/>
      <c r="B125" s="15" t="s">
        <v>151</v>
      </c>
      <c r="C125" s="15" t="s">
        <v>14</v>
      </c>
      <c r="D125" s="58" t="s">
        <v>20</v>
      </c>
      <c r="E125" s="44">
        <v>1979758</v>
      </c>
      <c r="F125" s="40">
        <f t="shared" si="3"/>
        <v>13671.98</v>
      </c>
      <c r="G125" s="36">
        <v>372</v>
      </c>
      <c r="H125" s="33"/>
      <c r="I125" s="40">
        <f>Tableau1[[#This Row],[Ancien Soldes]]+Tableau1[[#This Row],[Entree]]-Tableau1[[#This Row],[Sortie]]</f>
        <v>14043.98</v>
      </c>
      <c r="J125" s="28">
        <v>15</v>
      </c>
      <c r="K125" s="3"/>
    </row>
    <row r="126" spans="1:11" x14ac:dyDescent="0.25">
      <c r="A126" s="17"/>
      <c r="B126" s="15" t="s">
        <v>151</v>
      </c>
      <c r="C126" s="15" t="s">
        <v>14</v>
      </c>
      <c r="D126" s="58" t="s">
        <v>20</v>
      </c>
      <c r="E126" s="44">
        <v>1979759</v>
      </c>
      <c r="F126" s="40">
        <f t="shared" si="3"/>
        <v>14043.98</v>
      </c>
      <c r="G126" s="36">
        <v>288</v>
      </c>
      <c r="H126" s="33"/>
      <c r="I126" s="40">
        <f>Tableau1[[#This Row],[Ancien Soldes]]+Tableau1[[#This Row],[Entree]]-Tableau1[[#This Row],[Sortie]]</f>
        <v>14331.98</v>
      </c>
      <c r="J126" s="28">
        <v>15</v>
      </c>
      <c r="K126" s="3"/>
    </row>
    <row r="127" spans="1:11" x14ac:dyDescent="0.25">
      <c r="A127" s="17"/>
      <c r="B127" s="15" t="s">
        <v>151</v>
      </c>
      <c r="C127" s="15" t="s">
        <v>14</v>
      </c>
      <c r="D127" s="58" t="s">
        <v>20</v>
      </c>
      <c r="E127" s="44">
        <v>1979760</v>
      </c>
      <c r="F127" s="40">
        <f t="shared" si="3"/>
        <v>14331.98</v>
      </c>
      <c r="G127" s="36">
        <v>336</v>
      </c>
      <c r="H127" s="33"/>
      <c r="I127" s="40">
        <f>Tableau1[[#This Row],[Ancien Soldes]]+Tableau1[[#This Row],[Entree]]-Tableau1[[#This Row],[Sortie]]</f>
        <v>14667.98</v>
      </c>
      <c r="J127" s="28">
        <v>15</v>
      </c>
      <c r="K127" s="3"/>
    </row>
    <row r="128" spans="1:11" x14ac:dyDescent="0.25">
      <c r="A128" s="17"/>
      <c r="B128" s="15" t="s">
        <v>151</v>
      </c>
      <c r="C128" s="15" t="s">
        <v>14</v>
      </c>
      <c r="D128" s="58" t="s">
        <v>20</v>
      </c>
      <c r="E128" s="44">
        <v>1979761</v>
      </c>
      <c r="F128" s="40">
        <f t="shared" si="3"/>
        <v>14667.98</v>
      </c>
      <c r="G128" s="36">
        <v>256</v>
      </c>
      <c r="H128" s="33"/>
      <c r="I128" s="40">
        <f>Tableau1[[#This Row],[Ancien Soldes]]+Tableau1[[#This Row],[Entree]]-Tableau1[[#This Row],[Sortie]]</f>
        <v>14923.98</v>
      </c>
      <c r="J128" s="28">
        <v>15</v>
      </c>
      <c r="K128" s="3"/>
    </row>
    <row r="129" spans="1:11" x14ac:dyDescent="0.25">
      <c r="A129" s="17"/>
      <c r="B129" s="15" t="s">
        <v>151</v>
      </c>
      <c r="C129" s="15" t="s">
        <v>14</v>
      </c>
      <c r="D129" s="58" t="s">
        <v>20</v>
      </c>
      <c r="E129" s="44">
        <v>1979762</v>
      </c>
      <c r="F129" s="40">
        <f t="shared" si="3"/>
        <v>14923.98</v>
      </c>
      <c r="G129" s="36">
        <v>284</v>
      </c>
      <c r="H129" s="33"/>
      <c r="I129" s="40">
        <f>Tableau1[[#This Row],[Ancien Soldes]]+Tableau1[[#This Row],[Entree]]-Tableau1[[#This Row],[Sortie]]</f>
        <v>15207.98</v>
      </c>
      <c r="J129" s="28">
        <v>15</v>
      </c>
      <c r="K129" s="3"/>
    </row>
    <row r="130" spans="1:11" x14ac:dyDescent="0.25">
      <c r="A130" s="17"/>
      <c r="B130" s="15" t="s">
        <v>151</v>
      </c>
      <c r="C130" s="15" t="s">
        <v>14</v>
      </c>
      <c r="D130" s="58" t="s">
        <v>20</v>
      </c>
      <c r="E130" s="44">
        <v>1979763</v>
      </c>
      <c r="F130" s="40">
        <f t="shared" si="3"/>
        <v>15207.98</v>
      </c>
      <c r="G130" s="36">
        <v>140</v>
      </c>
      <c r="H130" s="33"/>
      <c r="I130" s="40">
        <f>Tableau1[[#This Row],[Ancien Soldes]]+Tableau1[[#This Row],[Entree]]-Tableau1[[#This Row],[Sortie]]</f>
        <v>15347.98</v>
      </c>
      <c r="J130" s="28">
        <v>15</v>
      </c>
      <c r="K130" s="3"/>
    </row>
    <row r="131" spans="1:11" x14ac:dyDescent="0.25">
      <c r="A131" s="17"/>
      <c r="B131" s="15" t="s">
        <v>151</v>
      </c>
      <c r="C131" s="15" t="s">
        <v>14</v>
      </c>
      <c r="D131" s="58" t="s">
        <v>20</v>
      </c>
      <c r="E131" s="44">
        <v>9000976</v>
      </c>
      <c r="F131" s="40">
        <f t="shared" si="3"/>
        <v>15347.98</v>
      </c>
      <c r="G131" s="36">
        <v>200</v>
      </c>
      <c r="H131" s="33"/>
      <c r="I131" s="40">
        <f>Tableau1[[#This Row],[Ancien Soldes]]+Tableau1[[#This Row],[Entree]]-Tableau1[[#This Row],[Sortie]]</f>
        <v>15547.98</v>
      </c>
      <c r="J131" s="28">
        <v>15</v>
      </c>
      <c r="K131" s="3"/>
    </row>
    <row r="132" spans="1:11" x14ac:dyDescent="0.25">
      <c r="A132" s="17"/>
      <c r="B132" s="15" t="s">
        <v>136</v>
      </c>
      <c r="C132" s="15" t="s">
        <v>14</v>
      </c>
      <c r="D132" s="58" t="s">
        <v>33</v>
      </c>
      <c r="E132" s="44">
        <v>2695605</v>
      </c>
      <c r="F132" s="40">
        <f t="shared" ref="F132:F163" si="4">I131</f>
        <v>15547.98</v>
      </c>
      <c r="G132" s="36"/>
      <c r="H132" s="33">
        <v>861.64</v>
      </c>
      <c r="I132" s="40">
        <f>Tableau1[[#This Row],[Ancien Soldes]]+Tableau1[[#This Row],[Entree]]-Tableau1[[#This Row],[Sortie]]</f>
        <v>14686.34</v>
      </c>
      <c r="J132" s="28">
        <v>15</v>
      </c>
      <c r="K132" s="3"/>
    </row>
    <row r="133" spans="1:11" x14ac:dyDescent="0.25">
      <c r="A133" s="17"/>
      <c r="B133" s="15" t="s">
        <v>154</v>
      </c>
      <c r="C133" s="15" t="s">
        <v>14</v>
      </c>
      <c r="D133" s="58" t="s">
        <v>33</v>
      </c>
      <c r="E133" s="44">
        <v>4625381</v>
      </c>
      <c r="F133" s="40">
        <f t="shared" si="4"/>
        <v>14686.34</v>
      </c>
      <c r="G133" s="36"/>
      <c r="H133" s="33">
        <v>120</v>
      </c>
      <c r="I133" s="40">
        <f>Tableau1[[#This Row],[Ancien Soldes]]+Tableau1[[#This Row],[Entree]]-Tableau1[[#This Row],[Sortie]]</f>
        <v>14566.34</v>
      </c>
      <c r="J133" s="28">
        <v>15</v>
      </c>
      <c r="K133" s="3"/>
    </row>
    <row r="134" spans="1:11" x14ac:dyDescent="0.25">
      <c r="A134" s="17"/>
      <c r="B134" s="15" t="s">
        <v>151</v>
      </c>
      <c r="C134" s="15" t="s">
        <v>14</v>
      </c>
      <c r="D134" s="58" t="s">
        <v>32</v>
      </c>
      <c r="E134" s="44">
        <v>80937570</v>
      </c>
      <c r="F134" s="40">
        <f t="shared" si="4"/>
        <v>14566.34</v>
      </c>
      <c r="G134" s="36">
        <v>325</v>
      </c>
      <c r="H134" s="33"/>
      <c r="I134" s="40">
        <f>Tableau1[[#This Row],[Ancien Soldes]]+Tableau1[[#This Row],[Entree]]-Tableau1[[#This Row],[Sortie]]</f>
        <v>14891.34</v>
      </c>
      <c r="J134" s="28">
        <v>15</v>
      </c>
      <c r="K134" s="3"/>
    </row>
    <row r="135" spans="1:11" x14ac:dyDescent="0.25">
      <c r="A135" s="17"/>
      <c r="B135" s="15" t="s">
        <v>151</v>
      </c>
      <c r="C135" s="15" t="s">
        <v>14</v>
      </c>
      <c r="D135" s="58" t="s">
        <v>32</v>
      </c>
      <c r="E135" s="44">
        <v>80937511</v>
      </c>
      <c r="F135" s="40">
        <f t="shared" si="4"/>
        <v>14891.34</v>
      </c>
      <c r="G135" s="36">
        <v>1300</v>
      </c>
      <c r="H135" s="33"/>
      <c r="I135" s="40">
        <f>Tableau1[[#This Row],[Ancien Soldes]]+Tableau1[[#This Row],[Entree]]-Tableau1[[#This Row],[Sortie]]</f>
        <v>16191.34</v>
      </c>
      <c r="J135" s="28">
        <v>15</v>
      </c>
      <c r="K135" s="3"/>
    </row>
    <row r="136" spans="1:11" x14ac:dyDescent="0.25">
      <c r="A136" s="17"/>
      <c r="B136" s="15" t="s">
        <v>151</v>
      </c>
      <c r="C136" s="15" t="s">
        <v>14</v>
      </c>
      <c r="D136" s="58" t="s">
        <v>32</v>
      </c>
      <c r="E136" s="44">
        <v>80937566</v>
      </c>
      <c r="F136" s="40">
        <f t="shared" si="4"/>
        <v>16191.34</v>
      </c>
      <c r="G136" s="36">
        <v>15</v>
      </c>
      <c r="H136" s="33"/>
      <c r="I136" s="40">
        <f>Tableau1[[#This Row],[Ancien Soldes]]+Tableau1[[#This Row],[Entree]]-Tableau1[[#This Row],[Sortie]]</f>
        <v>16206.34</v>
      </c>
      <c r="J136" s="28">
        <v>15</v>
      </c>
      <c r="K136" s="3"/>
    </row>
    <row r="137" spans="1:11" x14ac:dyDescent="0.25">
      <c r="A137" s="17"/>
      <c r="B137" s="15" t="s">
        <v>151</v>
      </c>
      <c r="C137" s="15" t="s">
        <v>14</v>
      </c>
      <c r="D137" s="58" t="s">
        <v>32</v>
      </c>
      <c r="E137" s="44">
        <v>80937533</v>
      </c>
      <c r="F137" s="40">
        <f t="shared" si="4"/>
        <v>16206.34</v>
      </c>
      <c r="G137" s="36">
        <v>860</v>
      </c>
      <c r="H137" s="33"/>
      <c r="I137" s="40">
        <f>Tableau1[[#This Row],[Ancien Soldes]]+Tableau1[[#This Row],[Entree]]-Tableau1[[#This Row],[Sortie]]</f>
        <v>17066.34</v>
      </c>
      <c r="J137" s="28">
        <v>15</v>
      </c>
      <c r="K137" s="3"/>
    </row>
    <row r="138" spans="1:11" x14ac:dyDescent="0.25">
      <c r="A138" s="17">
        <v>45142</v>
      </c>
      <c r="B138" s="15" t="s">
        <v>151</v>
      </c>
      <c r="C138" s="15" t="s">
        <v>14</v>
      </c>
      <c r="D138" s="58" t="s">
        <v>32</v>
      </c>
      <c r="E138" s="44">
        <v>80937544</v>
      </c>
      <c r="F138" s="40">
        <f t="shared" si="4"/>
        <v>17066.34</v>
      </c>
      <c r="G138" s="36">
        <v>2200</v>
      </c>
      <c r="H138" s="33"/>
      <c r="I138" s="40">
        <f>Tableau1[[#This Row],[Ancien Soldes]]+Tableau1[[#This Row],[Entree]]-Tableau1[[#This Row],[Sortie]]</f>
        <v>19266.34</v>
      </c>
      <c r="J138" s="28">
        <v>15</v>
      </c>
      <c r="K138" s="3"/>
    </row>
    <row r="139" spans="1:11" x14ac:dyDescent="0.25">
      <c r="A139" s="17">
        <v>45142</v>
      </c>
      <c r="B139" s="15" t="s">
        <v>151</v>
      </c>
      <c r="C139" s="15" t="s">
        <v>14</v>
      </c>
      <c r="D139" s="58" t="s">
        <v>32</v>
      </c>
      <c r="E139" s="44">
        <v>80937555</v>
      </c>
      <c r="F139" s="40">
        <f t="shared" si="4"/>
        <v>19266.34</v>
      </c>
      <c r="G139" s="36">
        <v>1160</v>
      </c>
      <c r="H139" s="33"/>
      <c r="I139" s="40">
        <f>Tableau1[[#This Row],[Ancien Soldes]]+Tableau1[[#This Row],[Entree]]-Tableau1[[#This Row],[Sortie]]</f>
        <v>20426.34</v>
      </c>
      <c r="J139" s="28">
        <v>15</v>
      </c>
      <c r="K139" s="3"/>
    </row>
    <row r="140" spans="1:11" x14ac:dyDescent="0.25">
      <c r="A140" s="17">
        <v>45148</v>
      </c>
      <c r="B140" s="15" t="s">
        <v>103</v>
      </c>
      <c r="C140" s="15" t="s">
        <v>108</v>
      </c>
      <c r="D140" s="58" t="s">
        <v>33</v>
      </c>
      <c r="E140" s="44">
        <v>7888730</v>
      </c>
      <c r="F140" s="40">
        <f t="shared" si="4"/>
        <v>20426.34</v>
      </c>
      <c r="G140" s="36"/>
      <c r="H140" s="33">
        <v>105.97</v>
      </c>
      <c r="I140" s="40">
        <f>Tableau1[[#This Row],[Ancien Soldes]]+Tableau1[[#This Row],[Entree]]-Tableau1[[#This Row],[Sortie]]</f>
        <v>20320.37</v>
      </c>
      <c r="J140" s="28">
        <v>16</v>
      </c>
      <c r="K140" s="3"/>
    </row>
    <row r="141" spans="1:11" x14ac:dyDescent="0.25">
      <c r="A141" s="17">
        <v>45162</v>
      </c>
      <c r="B141" s="15" t="s">
        <v>153</v>
      </c>
      <c r="C141" s="15" t="s">
        <v>14</v>
      </c>
      <c r="D141" s="58" t="s">
        <v>33</v>
      </c>
      <c r="E141" s="44">
        <v>2695607</v>
      </c>
      <c r="F141" s="40">
        <f t="shared" si="4"/>
        <v>20320.37</v>
      </c>
      <c r="G141" s="36"/>
      <c r="H141" s="33">
        <v>796.86</v>
      </c>
      <c r="I141" s="40">
        <f>Tableau1[[#This Row],[Ancien Soldes]]+Tableau1[[#This Row],[Entree]]-Tableau1[[#This Row],[Sortie]]</f>
        <v>19523.509999999998</v>
      </c>
      <c r="J141" s="28">
        <v>17</v>
      </c>
      <c r="K141" s="3"/>
    </row>
    <row r="142" spans="1:11" x14ac:dyDescent="0.25">
      <c r="A142" s="17">
        <v>45166</v>
      </c>
      <c r="B142" s="15" t="s">
        <v>130</v>
      </c>
      <c r="C142" s="15" t="s">
        <v>14</v>
      </c>
      <c r="D142" s="58" t="s">
        <v>33</v>
      </c>
      <c r="E142" s="44">
        <v>4625382</v>
      </c>
      <c r="F142" s="40">
        <f t="shared" si="4"/>
        <v>19523.509999999998</v>
      </c>
      <c r="G142" s="36"/>
      <c r="H142" s="33">
        <v>1603.37</v>
      </c>
      <c r="I142" s="40">
        <f>Tableau1[[#This Row],[Ancien Soldes]]+Tableau1[[#This Row],[Entree]]-Tableau1[[#This Row],[Sortie]]</f>
        <v>17920.14</v>
      </c>
      <c r="J142" s="28">
        <v>17</v>
      </c>
      <c r="K142" s="3"/>
    </row>
    <row r="143" spans="1:11" x14ac:dyDescent="0.25">
      <c r="A143" s="17">
        <v>45167</v>
      </c>
      <c r="B143" s="15" t="s">
        <v>137</v>
      </c>
      <c r="C143" s="15" t="s">
        <v>14</v>
      </c>
      <c r="D143" s="58" t="s">
        <v>33</v>
      </c>
      <c r="E143" s="44">
        <v>4625383</v>
      </c>
      <c r="F143" s="40">
        <f t="shared" si="4"/>
        <v>17920.14</v>
      </c>
      <c r="G143" s="36"/>
      <c r="H143" s="33">
        <v>257</v>
      </c>
      <c r="I143" s="40">
        <f>Tableau1[[#This Row],[Ancien Soldes]]+Tableau1[[#This Row],[Entree]]-Tableau1[[#This Row],[Sortie]]</f>
        <v>17663.14</v>
      </c>
      <c r="J143" s="28">
        <v>17</v>
      </c>
      <c r="K143" s="3"/>
    </row>
    <row r="144" spans="1:11" x14ac:dyDescent="0.25">
      <c r="A144" s="17">
        <v>45174</v>
      </c>
      <c r="B144" s="15" t="s">
        <v>152</v>
      </c>
      <c r="C144" s="15" t="s">
        <v>18</v>
      </c>
      <c r="D144" s="58" t="s">
        <v>33</v>
      </c>
      <c r="E144" s="44">
        <v>7888710</v>
      </c>
      <c r="F144" s="40">
        <f t="shared" si="4"/>
        <v>17663.14</v>
      </c>
      <c r="G144" s="36"/>
      <c r="H144" s="33">
        <v>150</v>
      </c>
      <c r="I144" s="40">
        <f>Tableau1[[#This Row],[Ancien Soldes]]+Tableau1[[#This Row],[Entree]]-Tableau1[[#This Row],[Sortie]]</f>
        <v>17513.14</v>
      </c>
      <c r="J144" s="28">
        <v>17</v>
      </c>
      <c r="K144" s="3"/>
    </row>
    <row r="145" spans="1:11" x14ac:dyDescent="0.25">
      <c r="A145" s="17">
        <v>45177</v>
      </c>
      <c r="B145" s="15" t="s">
        <v>151</v>
      </c>
      <c r="C145" s="15" t="s">
        <v>14</v>
      </c>
      <c r="D145" s="58" t="s">
        <v>20</v>
      </c>
      <c r="E145" s="44">
        <v>1363180</v>
      </c>
      <c r="F145" s="40">
        <f t="shared" si="4"/>
        <v>17513.14</v>
      </c>
      <c r="G145" s="36">
        <v>60</v>
      </c>
      <c r="H145" s="33"/>
      <c r="I145" s="40">
        <f>Tableau1[[#This Row],[Ancien Soldes]]+Tableau1[[#This Row],[Entree]]-Tableau1[[#This Row],[Sortie]]</f>
        <v>17573.14</v>
      </c>
      <c r="J145" s="28">
        <v>17</v>
      </c>
      <c r="K145" s="3"/>
    </row>
    <row r="146" spans="1:11" x14ac:dyDescent="0.25">
      <c r="A146" s="17">
        <v>45177</v>
      </c>
      <c r="B146" s="15" t="s">
        <v>109</v>
      </c>
      <c r="C146" s="15" t="s">
        <v>16</v>
      </c>
      <c r="D146" s="58" t="s">
        <v>20</v>
      </c>
      <c r="E146" s="44">
        <v>1363181</v>
      </c>
      <c r="F146" s="40">
        <f t="shared" si="4"/>
        <v>17573.14</v>
      </c>
      <c r="G146" s="36">
        <v>100</v>
      </c>
      <c r="H146" s="33"/>
      <c r="I146" s="40">
        <f>Tableau1[[#This Row],[Ancien Soldes]]+Tableau1[[#This Row],[Entree]]-Tableau1[[#This Row],[Sortie]]</f>
        <v>17673.14</v>
      </c>
      <c r="J146" s="28">
        <v>17</v>
      </c>
      <c r="K146" s="3"/>
    </row>
    <row r="147" spans="1:11" x14ac:dyDescent="0.25">
      <c r="A147" s="17"/>
      <c r="B147" s="15" t="s">
        <v>150</v>
      </c>
      <c r="C147" s="15" t="s">
        <v>22</v>
      </c>
      <c r="D147" s="58" t="s">
        <v>33</v>
      </c>
      <c r="E147" s="44">
        <v>4625386</v>
      </c>
      <c r="F147" s="40">
        <f t="shared" si="4"/>
        <v>17673.14</v>
      </c>
      <c r="G147" s="36"/>
      <c r="H147" s="33">
        <v>50</v>
      </c>
      <c r="I147" s="40">
        <f>Tableau1[[#This Row],[Ancien Soldes]]+Tableau1[[#This Row],[Entree]]-Tableau1[[#This Row],[Sortie]]</f>
        <v>17623.14</v>
      </c>
      <c r="J147" s="28">
        <v>18</v>
      </c>
      <c r="K147" s="3"/>
    </row>
    <row r="148" spans="1:11" x14ac:dyDescent="0.25">
      <c r="A148" s="17">
        <v>45183</v>
      </c>
      <c r="B148" s="15" t="s">
        <v>149</v>
      </c>
      <c r="C148" s="15" t="s">
        <v>14</v>
      </c>
      <c r="D148" s="58" t="s">
        <v>33</v>
      </c>
      <c r="E148" s="44">
        <v>4625385</v>
      </c>
      <c r="F148" s="40">
        <f t="shared" si="4"/>
        <v>17623.14</v>
      </c>
      <c r="G148" s="36"/>
      <c r="H148" s="33">
        <v>985.19</v>
      </c>
      <c r="I148" s="40">
        <f>Tableau1[[#This Row],[Ancien Soldes]]+Tableau1[[#This Row],[Entree]]-Tableau1[[#This Row],[Sortie]]</f>
        <v>16637.95</v>
      </c>
      <c r="J148" s="28">
        <v>18</v>
      </c>
      <c r="K148" s="3"/>
    </row>
    <row r="149" spans="1:11" x14ac:dyDescent="0.25">
      <c r="A149" s="17">
        <v>45183</v>
      </c>
      <c r="B149" s="15" t="s">
        <v>137</v>
      </c>
      <c r="C149" s="15" t="s">
        <v>108</v>
      </c>
      <c r="D149" s="58" t="s">
        <v>33</v>
      </c>
      <c r="E149" s="44">
        <v>4625384</v>
      </c>
      <c r="F149" s="40">
        <f t="shared" si="4"/>
        <v>16637.95</v>
      </c>
      <c r="G149" s="36"/>
      <c r="H149" s="33">
        <v>10.4</v>
      </c>
      <c r="I149" s="40">
        <f>Tableau1[[#This Row],[Ancien Soldes]]+Tableau1[[#This Row],[Entree]]-Tableau1[[#This Row],[Sortie]]</f>
        <v>16627.55</v>
      </c>
      <c r="J149" s="28">
        <v>18</v>
      </c>
      <c r="K149" s="3"/>
    </row>
    <row r="150" spans="1:11" x14ac:dyDescent="0.25">
      <c r="A150" s="17">
        <v>45190</v>
      </c>
      <c r="B150" s="15" t="s">
        <v>148</v>
      </c>
      <c r="C150" s="15" t="s">
        <v>18</v>
      </c>
      <c r="D150" s="58" t="s">
        <v>33</v>
      </c>
      <c r="E150" s="44">
        <v>4551847</v>
      </c>
      <c r="F150" s="40">
        <f t="shared" si="4"/>
        <v>16627.55</v>
      </c>
      <c r="G150" s="36"/>
      <c r="H150" s="33">
        <v>150</v>
      </c>
      <c r="I150" s="40">
        <f>Tableau1[[#This Row],[Ancien Soldes]]+Tableau1[[#This Row],[Entree]]-Tableau1[[#This Row],[Sortie]]</f>
        <v>16477.55</v>
      </c>
      <c r="J150" s="28">
        <v>18</v>
      </c>
      <c r="K150" s="3"/>
    </row>
    <row r="151" spans="1:11" x14ac:dyDescent="0.25">
      <c r="A151" s="17"/>
      <c r="B151" s="15" t="s">
        <v>147</v>
      </c>
      <c r="C151" s="15" t="s">
        <v>55</v>
      </c>
      <c r="D151" s="58" t="s">
        <v>20</v>
      </c>
      <c r="E151" s="44">
        <v>2401982</v>
      </c>
      <c r="F151" s="40">
        <f t="shared" si="4"/>
        <v>16477.55</v>
      </c>
      <c r="G151" s="36">
        <v>200</v>
      </c>
      <c r="H151" s="33"/>
      <c r="I151" s="40">
        <f>Tableau1[[#This Row],[Ancien Soldes]]+Tableau1[[#This Row],[Entree]]-Tableau1[[#This Row],[Sortie]]</f>
        <v>16677.55</v>
      </c>
      <c r="J151" s="28">
        <v>19</v>
      </c>
      <c r="K151" s="3"/>
    </row>
    <row r="152" spans="1:11" x14ac:dyDescent="0.25">
      <c r="A152" s="17">
        <v>45198</v>
      </c>
      <c r="B152" s="15" t="s">
        <v>110</v>
      </c>
      <c r="C152" s="15" t="s">
        <v>16</v>
      </c>
      <c r="D152" s="58" t="s">
        <v>20</v>
      </c>
      <c r="E152" s="44">
        <v>2401983</v>
      </c>
      <c r="F152" s="40">
        <f t="shared" si="4"/>
        <v>16677.55</v>
      </c>
      <c r="G152" s="36">
        <v>70</v>
      </c>
      <c r="H152" s="33"/>
      <c r="I152" s="40">
        <f>Tableau1[[#This Row],[Ancien Soldes]]+Tableau1[[#This Row],[Entree]]-Tableau1[[#This Row],[Sortie]]</f>
        <v>16747.55</v>
      </c>
      <c r="J152" s="28">
        <v>19</v>
      </c>
      <c r="K152" s="3"/>
    </row>
    <row r="153" spans="1:11" x14ac:dyDescent="0.25">
      <c r="A153" s="17">
        <v>45209</v>
      </c>
      <c r="B153" s="15" t="s">
        <v>90</v>
      </c>
      <c r="C153" s="15" t="s">
        <v>134</v>
      </c>
      <c r="D153" s="58" t="s">
        <v>24</v>
      </c>
      <c r="E153" s="44"/>
      <c r="F153" s="40">
        <f t="shared" si="4"/>
        <v>16747.55</v>
      </c>
      <c r="G153" s="36"/>
      <c r="H153" s="33">
        <v>3.15</v>
      </c>
      <c r="I153" s="40">
        <f>Tableau1[[#This Row],[Ancien Soldes]]+Tableau1[[#This Row],[Entree]]-Tableau1[[#This Row],[Sortie]]</f>
        <v>16744.399999999998</v>
      </c>
      <c r="J153" s="28">
        <v>20</v>
      </c>
      <c r="K153" s="3"/>
    </row>
    <row r="154" spans="1:11" x14ac:dyDescent="0.25">
      <c r="A154" s="17"/>
      <c r="B154" s="15" t="s">
        <v>146</v>
      </c>
      <c r="C154" s="15" t="s">
        <v>18</v>
      </c>
      <c r="D154" s="58" t="s">
        <v>33</v>
      </c>
      <c r="E154" s="44">
        <v>7888712</v>
      </c>
      <c r="F154" s="40">
        <f t="shared" si="4"/>
        <v>16744.399999999998</v>
      </c>
      <c r="G154" s="36"/>
      <c r="H154" s="33">
        <v>150</v>
      </c>
      <c r="I154" s="40">
        <f>Tableau1[[#This Row],[Ancien Soldes]]+Tableau1[[#This Row],[Entree]]-Tableau1[[#This Row],[Sortie]]</f>
        <v>16594.399999999998</v>
      </c>
      <c r="J154" s="28">
        <v>20</v>
      </c>
      <c r="K154" s="3"/>
    </row>
    <row r="155" spans="1:11" x14ac:dyDescent="0.25">
      <c r="A155" s="17"/>
      <c r="B155" s="15" t="s">
        <v>145</v>
      </c>
      <c r="C155" s="15" t="s">
        <v>16</v>
      </c>
      <c r="D155" s="58" t="s">
        <v>20</v>
      </c>
      <c r="E155" s="44">
        <v>2401974</v>
      </c>
      <c r="F155" s="40">
        <f t="shared" si="4"/>
        <v>16594.399999999998</v>
      </c>
      <c r="G155" s="36">
        <v>540</v>
      </c>
      <c r="H155" s="33"/>
      <c r="I155" s="40">
        <f>Tableau1[[#This Row],[Ancien Soldes]]+Tableau1[[#This Row],[Entree]]-Tableau1[[#This Row],[Sortie]]</f>
        <v>17134.399999999998</v>
      </c>
      <c r="J155" s="28">
        <v>20</v>
      </c>
      <c r="K155" s="3"/>
    </row>
    <row r="156" spans="1:11" x14ac:dyDescent="0.25">
      <c r="A156" s="17"/>
      <c r="B156" s="15" t="s">
        <v>144</v>
      </c>
      <c r="C156" s="15" t="s">
        <v>16</v>
      </c>
      <c r="D156" s="58" t="s">
        <v>20</v>
      </c>
      <c r="E156" s="44">
        <v>2401975</v>
      </c>
      <c r="F156" s="40">
        <f t="shared" si="4"/>
        <v>17134.399999999998</v>
      </c>
      <c r="G156" s="36">
        <v>505</v>
      </c>
      <c r="H156" s="33"/>
      <c r="I156" s="40">
        <f>Tableau1[[#This Row],[Ancien Soldes]]+Tableau1[[#This Row],[Entree]]-Tableau1[[#This Row],[Sortie]]</f>
        <v>17639.399999999998</v>
      </c>
      <c r="J156" s="28">
        <v>20</v>
      </c>
      <c r="K156" s="3"/>
    </row>
    <row r="157" spans="1:11" x14ac:dyDescent="0.25">
      <c r="A157" s="17"/>
      <c r="B157" s="15" t="s">
        <v>143</v>
      </c>
      <c r="C157" s="15" t="s">
        <v>16</v>
      </c>
      <c r="D157" s="58" t="s">
        <v>20</v>
      </c>
      <c r="E157" s="44">
        <v>2401976</v>
      </c>
      <c r="F157" s="40">
        <f t="shared" si="4"/>
        <v>17639.399999999998</v>
      </c>
      <c r="G157" s="36">
        <v>640</v>
      </c>
      <c r="H157" s="33"/>
      <c r="I157" s="40">
        <f>Tableau1[[#This Row],[Ancien Soldes]]+Tableau1[[#This Row],[Entree]]-Tableau1[[#This Row],[Sortie]]</f>
        <v>18279.399999999998</v>
      </c>
      <c r="J157" s="28">
        <v>20</v>
      </c>
      <c r="K157" s="3"/>
    </row>
    <row r="158" spans="1:11" x14ac:dyDescent="0.25">
      <c r="A158" s="17" t="s">
        <v>111</v>
      </c>
      <c r="B158" s="15" t="s">
        <v>142</v>
      </c>
      <c r="C158" s="15" t="s">
        <v>16</v>
      </c>
      <c r="D158" s="58" t="s">
        <v>20</v>
      </c>
      <c r="E158" s="44">
        <v>2401977</v>
      </c>
      <c r="F158" s="40">
        <f t="shared" si="4"/>
        <v>18279.399999999998</v>
      </c>
      <c r="G158" s="36">
        <v>95</v>
      </c>
      <c r="H158" s="33"/>
      <c r="I158" s="40">
        <f>Tableau1[[#This Row],[Ancien Soldes]]+Tableau1[[#This Row],[Entree]]-Tableau1[[#This Row],[Sortie]]</f>
        <v>18374.399999999998</v>
      </c>
      <c r="J158" s="28">
        <v>20</v>
      </c>
      <c r="K158" s="3"/>
    </row>
    <row r="159" spans="1:11" x14ac:dyDescent="0.25">
      <c r="A159" s="17"/>
      <c r="B159" s="15" t="s">
        <v>100</v>
      </c>
      <c r="C159" s="15" t="s">
        <v>16</v>
      </c>
      <c r="D159" s="58" t="s">
        <v>19</v>
      </c>
      <c r="E159" s="44"/>
      <c r="F159" s="40">
        <f t="shared" si="4"/>
        <v>18374.399999999998</v>
      </c>
      <c r="G159" s="36"/>
      <c r="H159" s="33">
        <v>632.1</v>
      </c>
      <c r="I159" s="40">
        <f>Tableau1[[#This Row],[Ancien Soldes]]+Tableau1[[#This Row],[Entree]]-Tableau1[[#This Row],[Sortie]]</f>
        <v>17742.3</v>
      </c>
      <c r="J159" s="28">
        <v>21</v>
      </c>
      <c r="K159" s="3"/>
    </row>
    <row r="160" spans="1:11" x14ac:dyDescent="0.25">
      <c r="A160" s="17">
        <v>45232</v>
      </c>
      <c r="B160" s="15" t="s">
        <v>101</v>
      </c>
      <c r="C160" s="15" t="s">
        <v>134</v>
      </c>
      <c r="D160" s="58" t="s">
        <v>24</v>
      </c>
      <c r="E160" s="44"/>
      <c r="F160" s="40">
        <f t="shared" si="4"/>
        <v>17742.3</v>
      </c>
      <c r="G160" s="36"/>
      <c r="H160" s="33">
        <v>4.3</v>
      </c>
      <c r="I160" s="40">
        <f>Tableau1[[#This Row],[Ancien Soldes]]+Tableau1[[#This Row],[Entree]]-Tableau1[[#This Row],[Sortie]]</f>
        <v>17738</v>
      </c>
      <c r="J160" s="28">
        <v>21</v>
      </c>
      <c r="K160" s="3"/>
    </row>
    <row r="161" spans="1:11" x14ac:dyDescent="0.25">
      <c r="A161" s="17">
        <v>45237</v>
      </c>
      <c r="B161" s="15" t="s">
        <v>112</v>
      </c>
      <c r="C161" s="15" t="s">
        <v>13</v>
      </c>
      <c r="D161" s="58" t="s">
        <v>33</v>
      </c>
      <c r="E161" s="44">
        <v>7888733</v>
      </c>
      <c r="F161" s="40">
        <f t="shared" si="4"/>
        <v>17738</v>
      </c>
      <c r="G161" s="36"/>
      <c r="H161" s="33">
        <v>2300</v>
      </c>
      <c r="I161" s="40">
        <f>Tableau1[[#This Row],[Ancien Soldes]]+Tableau1[[#This Row],[Entree]]-Tableau1[[#This Row],[Sortie]]</f>
        <v>15438</v>
      </c>
      <c r="J161" s="28">
        <v>22</v>
      </c>
      <c r="K161" s="3"/>
    </row>
    <row r="162" spans="1:11" x14ac:dyDescent="0.25">
      <c r="A162" s="17">
        <v>45257</v>
      </c>
      <c r="B162" s="15" t="s">
        <v>141</v>
      </c>
      <c r="C162" s="15" t="s">
        <v>16</v>
      </c>
      <c r="D162" s="58" t="s">
        <v>19</v>
      </c>
      <c r="E162" s="44"/>
      <c r="F162" s="40">
        <f t="shared" si="4"/>
        <v>15438</v>
      </c>
      <c r="G162" s="36">
        <v>70</v>
      </c>
      <c r="H162" s="33"/>
      <c r="I162" s="40">
        <f>Tableau1[[#This Row],[Ancien Soldes]]+Tableau1[[#This Row],[Entree]]-Tableau1[[#This Row],[Sortie]]</f>
        <v>15508</v>
      </c>
      <c r="J162" s="28">
        <v>23</v>
      </c>
      <c r="K162" s="3"/>
    </row>
    <row r="163" spans="1:11" x14ac:dyDescent="0.25">
      <c r="A163" s="17">
        <v>45265</v>
      </c>
      <c r="B163" s="15" t="s">
        <v>113</v>
      </c>
      <c r="C163" s="15" t="s">
        <v>55</v>
      </c>
      <c r="D163" s="58" t="s">
        <v>20</v>
      </c>
      <c r="E163" s="44">
        <v>998792</v>
      </c>
      <c r="F163" s="40">
        <f t="shared" si="4"/>
        <v>15508</v>
      </c>
      <c r="G163" s="36">
        <v>25</v>
      </c>
      <c r="H163" s="33"/>
      <c r="I163" s="40">
        <f>Tableau1[[#This Row],[Ancien Soldes]]+Tableau1[[#This Row],[Entree]]-Tableau1[[#This Row],[Sortie]]</f>
        <v>15533</v>
      </c>
      <c r="J163" s="28">
        <v>23</v>
      </c>
      <c r="K163" s="3"/>
    </row>
    <row r="164" spans="1:11" x14ac:dyDescent="0.25">
      <c r="A164" s="17"/>
      <c r="B164" s="15" t="s">
        <v>116</v>
      </c>
      <c r="C164" s="15" t="s">
        <v>13</v>
      </c>
      <c r="D164" s="58" t="s">
        <v>33</v>
      </c>
      <c r="E164" s="44">
        <v>2695608</v>
      </c>
      <c r="F164" s="40">
        <f t="shared" ref="F164:F195" si="5">I163</f>
        <v>15533</v>
      </c>
      <c r="G164" s="36"/>
      <c r="H164" s="33">
        <v>150</v>
      </c>
      <c r="I164" s="40">
        <f>Tableau1[[#This Row],[Ancien Soldes]]+Tableau1[[#This Row],[Entree]]-Tableau1[[#This Row],[Sortie]]</f>
        <v>15383</v>
      </c>
      <c r="J164" s="28">
        <v>24</v>
      </c>
      <c r="K164" s="3"/>
    </row>
    <row r="165" spans="1:11" x14ac:dyDescent="0.25">
      <c r="A165" s="17"/>
      <c r="B165" s="15" t="s">
        <v>56</v>
      </c>
      <c r="C165" s="15" t="s">
        <v>14</v>
      </c>
      <c r="D165" s="58" t="s">
        <v>33</v>
      </c>
      <c r="E165" s="44">
        <v>4625388</v>
      </c>
      <c r="F165" s="40">
        <f t="shared" si="5"/>
        <v>15383</v>
      </c>
      <c r="G165" s="36"/>
      <c r="H165" s="33">
        <v>113.96</v>
      </c>
      <c r="I165" s="40">
        <f>Tableau1[[#This Row],[Ancien Soldes]]+Tableau1[[#This Row],[Entree]]-Tableau1[[#This Row],[Sortie]]</f>
        <v>15269.04</v>
      </c>
      <c r="J165" s="28">
        <v>24</v>
      </c>
      <c r="K165" s="3"/>
    </row>
    <row r="166" spans="1:11" x14ac:dyDescent="0.25">
      <c r="A166" s="17">
        <v>45272</v>
      </c>
      <c r="B166" s="15" t="s">
        <v>140</v>
      </c>
      <c r="C166" s="15" t="s">
        <v>15</v>
      </c>
      <c r="D166" s="58" t="s">
        <v>33</v>
      </c>
      <c r="E166" s="44">
        <v>4625389</v>
      </c>
      <c r="F166" s="40">
        <f t="shared" si="5"/>
        <v>15269.04</v>
      </c>
      <c r="G166" s="36"/>
      <c r="H166" s="33">
        <v>581.09</v>
      </c>
      <c r="I166" s="40">
        <f>Tableau1[[#This Row],[Ancien Soldes]]+Tableau1[[#This Row],[Entree]]-Tableau1[[#This Row],[Sortie]]</f>
        <v>14687.95</v>
      </c>
      <c r="J166" s="28">
        <v>24</v>
      </c>
      <c r="K166" s="3"/>
    </row>
    <row r="167" spans="1:11" x14ac:dyDescent="0.25">
      <c r="A167" s="17">
        <v>45275</v>
      </c>
      <c r="B167" s="15" t="s">
        <v>114</v>
      </c>
      <c r="C167" s="15" t="s">
        <v>12</v>
      </c>
      <c r="D167" s="58" t="s">
        <v>33</v>
      </c>
      <c r="E167" s="44">
        <v>7888731</v>
      </c>
      <c r="F167" s="40">
        <f t="shared" si="5"/>
        <v>14687.95</v>
      </c>
      <c r="G167" s="36"/>
      <c r="H167" s="33">
        <v>120</v>
      </c>
      <c r="I167" s="40">
        <f>Tableau1[[#This Row],[Ancien Soldes]]+Tableau1[[#This Row],[Entree]]-Tableau1[[#This Row],[Sortie]]</f>
        <v>14567.95</v>
      </c>
      <c r="J167" s="28">
        <v>24</v>
      </c>
      <c r="K167" s="3"/>
    </row>
    <row r="168" spans="1:11" x14ac:dyDescent="0.25">
      <c r="A168" s="17"/>
      <c r="B168" s="15" t="s">
        <v>100</v>
      </c>
      <c r="C168" s="15" t="s">
        <v>16</v>
      </c>
      <c r="D168" s="58" t="s">
        <v>19</v>
      </c>
      <c r="E168" s="44"/>
      <c r="F168" s="40">
        <f t="shared" si="5"/>
        <v>14567.95</v>
      </c>
      <c r="G168" s="36"/>
      <c r="H168" s="33">
        <v>816.8</v>
      </c>
      <c r="I168" s="40">
        <f>Tableau1[[#This Row],[Ancien Soldes]]+Tableau1[[#This Row],[Entree]]-Tableau1[[#This Row],[Sortie]]</f>
        <v>13751.150000000001</v>
      </c>
      <c r="J168" s="28">
        <v>24</v>
      </c>
      <c r="K168" s="3"/>
    </row>
    <row r="169" spans="1:11" x14ac:dyDescent="0.25">
      <c r="A169" s="17">
        <v>45282</v>
      </c>
      <c r="B169" s="15" t="s">
        <v>115</v>
      </c>
      <c r="C169" s="15" t="s">
        <v>13</v>
      </c>
      <c r="D169" s="58" t="s">
        <v>33</v>
      </c>
      <c r="E169" s="44">
        <v>4625387</v>
      </c>
      <c r="F169" s="40">
        <f t="shared" si="5"/>
        <v>13751.150000000001</v>
      </c>
      <c r="G169" s="36"/>
      <c r="H169" s="33">
        <v>555</v>
      </c>
      <c r="I169" s="40">
        <f>Tableau1[[#This Row],[Ancien Soldes]]+Tableau1[[#This Row],[Entree]]-Tableau1[[#This Row],[Sortie]]</f>
        <v>13196.150000000001</v>
      </c>
      <c r="J169" s="28">
        <v>24</v>
      </c>
      <c r="K169" s="3"/>
    </row>
    <row r="170" spans="1:11" x14ac:dyDescent="0.25">
      <c r="A170" s="17">
        <v>45301</v>
      </c>
      <c r="B170" s="15" t="s">
        <v>138</v>
      </c>
      <c r="C170" s="15" t="s">
        <v>16</v>
      </c>
      <c r="D170" s="58" t="s">
        <v>20</v>
      </c>
      <c r="E170" s="44">
        <v>1367177</v>
      </c>
      <c r="F170" s="40">
        <f t="shared" si="5"/>
        <v>13196.150000000001</v>
      </c>
      <c r="G170" s="36">
        <v>60</v>
      </c>
      <c r="H170" s="33"/>
      <c r="I170" s="40">
        <f>Tableau1[[#This Row],[Ancien Soldes]]+Tableau1[[#This Row],[Entree]]-Tableau1[[#This Row],[Sortie]]</f>
        <v>13256.150000000001</v>
      </c>
      <c r="J170" s="28">
        <v>1</v>
      </c>
      <c r="K170" s="3"/>
    </row>
    <row r="171" spans="1:11" x14ac:dyDescent="0.25">
      <c r="A171" s="17"/>
      <c r="B171" s="15"/>
      <c r="C171" s="15" t="s">
        <v>134</v>
      </c>
      <c r="D171" s="58" t="s">
        <v>24</v>
      </c>
      <c r="E171" s="44"/>
      <c r="F171" s="40">
        <f t="shared" si="5"/>
        <v>13256.150000000001</v>
      </c>
      <c r="G171" s="36"/>
      <c r="H171" s="33">
        <v>3.15</v>
      </c>
      <c r="I171" s="40">
        <f>Tableau1[[#This Row],[Ancien Soldes]]+Tableau1[[#This Row],[Entree]]-Tableau1[[#This Row],[Sortie]]</f>
        <v>13253.000000000002</v>
      </c>
      <c r="J171" s="28">
        <v>1</v>
      </c>
      <c r="K171" s="3"/>
    </row>
    <row r="172" spans="1:11" x14ac:dyDescent="0.25">
      <c r="A172" s="17"/>
      <c r="B172" s="15" t="s">
        <v>137</v>
      </c>
      <c r="C172" s="15" t="s">
        <v>13</v>
      </c>
      <c r="D172" s="58" t="s">
        <v>33</v>
      </c>
      <c r="E172" s="44">
        <v>4625390</v>
      </c>
      <c r="F172" s="40">
        <f t="shared" si="5"/>
        <v>13253.000000000002</v>
      </c>
      <c r="G172" s="36"/>
      <c r="H172" s="33">
        <v>152.4</v>
      </c>
      <c r="I172" s="40">
        <f>Tableau1[[#This Row],[Ancien Soldes]]+Tableau1[[#This Row],[Entree]]-Tableau1[[#This Row],[Sortie]]</f>
        <v>13100.600000000002</v>
      </c>
      <c r="J172" s="28">
        <v>1</v>
      </c>
      <c r="K172" s="3"/>
    </row>
    <row r="173" spans="1:11" x14ac:dyDescent="0.25">
      <c r="A173" s="17"/>
      <c r="B173" s="15" t="s">
        <v>136</v>
      </c>
      <c r="C173" s="15" t="s">
        <v>13</v>
      </c>
      <c r="D173" s="58" t="s">
        <v>33</v>
      </c>
      <c r="E173" s="44">
        <v>7888735</v>
      </c>
      <c r="F173" s="40">
        <f t="shared" si="5"/>
        <v>13100.600000000002</v>
      </c>
      <c r="G173" s="36"/>
      <c r="H173" s="33">
        <v>281.02</v>
      </c>
      <c r="I173" s="40">
        <f>Tableau1[[#This Row],[Ancien Soldes]]+Tableau1[[#This Row],[Entree]]-Tableau1[[#This Row],[Sortie]]</f>
        <v>12819.580000000002</v>
      </c>
      <c r="J173" s="28">
        <v>1</v>
      </c>
      <c r="K173" s="3"/>
    </row>
    <row r="174" spans="1:11" x14ac:dyDescent="0.25">
      <c r="A174" s="17"/>
      <c r="B174" s="15" t="s">
        <v>99</v>
      </c>
      <c r="C174" s="15" t="s">
        <v>16</v>
      </c>
      <c r="D174" s="58" t="s">
        <v>33</v>
      </c>
      <c r="E174" s="44">
        <v>7888734</v>
      </c>
      <c r="F174" s="40">
        <f t="shared" si="5"/>
        <v>12819.580000000002</v>
      </c>
      <c r="G174" s="36"/>
      <c r="H174" s="33">
        <v>247</v>
      </c>
      <c r="I174" s="40">
        <f>Tableau1[[#This Row],[Ancien Soldes]]+Tableau1[[#This Row],[Entree]]-Tableau1[[#This Row],[Sortie]]</f>
        <v>12572.580000000002</v>
      </c>
      <c r="J174" s="28">
        <v>1</v>
      </c>
      <c r="K174" s="3"/>
    </row>
    <row r="175" spans="1:11" x14ac:dyDescent="0.25">
      <c r="A175" s="17">
        <v>45309</v>
      </c>
      <c r="B175" s="15" t="s">
        <v>117</v>
      </c>
      <c r="C175" s="15" t="s">
        <v>13</v>
      </c>
      <c r="D175" s="58" t="s">
        <v>33</v>
      </c>
      <c r="E175" s="44">
        <v>4625391</v>
      </c>
      <c r="F175" s="40">
        <f t="shared" si="5"/>
        <v>12572.580000000002</v>
      </c>
      <c r="G175" s="36"/>
      <c r="H175" s="33">
        <v>50.28</v>
      </c>
      <c r="I175" s="40">
        <f>Tableau1[[#This Row],[Ancien Soldes]]+Tableau1[[#This Row],[Entree]]-Tableau1[[#This Row],[Sortie]]</f>
        <v>12522.300000000001</v>
      </c>
      <c r="J175" s="28">
        <v>1</v>
      </c>
      <c r="K175" s="3"/>
    </row>
    <row r="176" spans="1:11" x14ac:dyDescent="0.25">
      <c r="A176" s="17"/>
      <c r="B176" s="15" t="s">
        <v>139</v>
      </c>
      <c r="C176" s="15" t="s">
        <v>135</v>
      </c>
      <c r="D176" s="58" t="s">
        <v>19</v>
      </c>
      <c r="E176" s="44"/>
      <c r="F176" s="40">
        <f t="shared" si="5"/>
        <v>12522.300000000001</v>
      </c>
      <c r="G176" s="36">
        <v>150</v>
      </c>
      <c r="H176" s="33"/>
      <c r="I176" s="40">
        <f>Tableau1[[#This Row],[Ancien Soldes]]+Tableau1[[#This Row],[Entree]]-Tableau1[[#This Row],[Sortie]]</f>
        <v>12672.300000000001</v>
      </c>
      <c r="J176" s="28">
        <v>2</v>
      </c>
      <c r="K176" s="3"/>
    </row>
    <row r="177" spans="1:11" x14ac:dyDescent="0.25">
      <c r="A177" s="17"/>
      <c r="B177" s="15" t="s">
        <v>133</v>
      </c>
      <c r="C177" s="15" t="s">
        <v>134</v>
      </c>
      <c r="D177" s="58"/>
      <c r="E177" s="44"/>
      <c r="F177" s="40">
        <f t="shared" si="5"/>
        <v>12672.300000000001</v>
      </c>
      <c r="G177" s="36">
        <v>1.67</v>
      </c>
      <c r="H177" s="33"/>
      <c r="I177" s="40">
        <f>Tableau1[[#This Row],[Ancien Soldes]]+Tableau1[[#This Row],[Entree]]-Tableau1[[#This Row],[Sortie]]</f>
        <v>12673.970000000001</v>
      </c>
      <c r="J177" s="28">
        <v>2</v>
      </c>
      <c r="K177" s="3"/>
    </row>
    <row r="178" spans="1:11" x14ac:dyDescent="0.25">
      <c r="A178" s="17">
        <v>45324</v>
      </c>
      <c r="B178" s="15" t="s">
        <v>132</v>
      </c>
      <c r="C178" s="15" t="s">
        <v>17</v>
      </c>
      <c r="D178" s="58" t="s">
        <v>33</v>
      </c>
      <c r="E178" s="44">
        <v>7888740</v>
      </c>
      <c r="F178" s="40">
        <f t="shared" si="5"/>
        <v>12673.970000000001</v>
      </c>
      <c r="G178" s="36"/>
      <c r="H178" s="33">
        <v>45.5</v>
      </c>
      <c r="I178" s="40">
        <f>Tableau1[[#This Row],[Ancien Soldes]]+Tableau1[[#This Row],[Entree]]-Tableau1[[#This Row],[Sortie]]</f>
        <v>12628.470000000001</v>
      </c>
      <c r="J178" s="28">
        <v>2</v>
      </c>
      <c r="K178" s="3"/>
    </row>
    <row r="179" spans="1:11" x14ac:dyDescent="0.25">
      <c r="A179" s="17">
        <v>45328</v>
      </c>
      <c r="B179" s="15" t="s">
        <v>131</v>
      </c>
      <c r="C179" s="15" t="s">
        <v>17</v>
      </c>
      <c r="D179" s="58" t="s">
        <v>33</v>
      </c>
      <c r="E179" s="44">
        <v>7888739</v>
      </c>
      <c r="F179" s="40">
        <f t="shared" si="5"/>
        <v>12628.470000000001</v>
      </c>
      <c r="G179" s="36"/>
      <c r="H179" s="33">
        <v>39.54</v>
      </c>
      <c r="I179" s="40">
        <f>Tableau1[[#This Row],[Ancien Soldes]]+Tableau1[[#This Row],[Entree]]-Tableau1[[#This Row],[Sortie]]</f>
        <v>12588.93</v>
      </c>
      <c r="J179" s="28">
        <v>2</v>
      </c>
      <c r="K179" s="3"/>
    </row>
    <row r="180" spans="1:11" x14ac:dyDescent="0.25">
      <c r="A180" s="17"/>
      <c r="B180" s="15" t="s">
        <v>130</v>
      </c>
      <c r="C180" s="15" t="s">
        <v>17</v>
      </c>
      <c r="D180" s="58" t="s">
        <v>33</v>
      </c>
      <c r="E180" s="44">
        <v>2695609</v>
      </c>
      <c r="F180" s="40">
        <f t="shared" si="5"/>
        <v>12588.93</v>
      </c>
      <c r="G180" s="36"/>
      <c r="H180" s="33">
        <v>164.57</v>
      </c>
      <c r="I180" s="40">
        <f>Tableau1[[#This Row],[Ancien Soldes]]+Tableau1[[#This Row],[Entree]]-Tableau1[[#This Row],[Sortie]]</f>
        <v>12424.36</v>
      </c>
      <c r="J180" s="28">
        <v>2</v>
      </c>
      <c r="K180" s="3"/>
    </row>
    <row r="181" spans="1:11" x14ac:dyDescent="0.25">
      <c r="A181" s="17">
        <v>45330</v>
      </c>
      <c r="B181" s="15" t="s">
        <v>118</v>
      </c>
      <c r="C181" s="15" t="s">
        <v>17</v>
      </c>
      <c r="D181" s="58" t="s">
        <v>33</v>
      </c>
      <c r="E181" s="44">
        <v>7888738</v>
      </c>
      <c r="F181" s="40">
        <f t="shared" si="5"/>
        <v>12424.36</v>
      </c>
      <c r="G181" s="36"/>
      <c r="H181" s="33">
        <v>59.9</v>
      </c>
      <c r="I181" s="40">
        <f>Tableau1[[#This Row],[Ancien Soldes]]+Tableau1[[#This Row],[Entree]]-Tableau1[[#This Row],[Sortie]]</f>
        <v>12364.460000000001</v>
      </c>
      <c r="J181" s="28">
        <v>2</v>
      </c>
      <c r="K181" s="3"/>
    </row>
    <row r="182" spans="1:11" x14ac:dyDescent="0.25">
      <c r="A182" s="17"/>
      <c r="B182" s="15"/>
      <c r="C182" s="15"/>
      <c r="D182" s="58"/>
      <c r="E182" s="44"/>
      <c r="F182" s="40">
        <f t="shared" si="5"/>
        <v>12364.460000000001</v>
      </c>
      <c r="G182" s="36">
        <v>3650</v>
      </c>
      <c r="H182" s="33"/>
      <c r="I182" s="40">
        <f>Tableau1[[#This Row],[Ancien Soldes]]+Tableau1[[#This Row],[Entree]]-Tableau1[[#This Row],[Sortie]]</f>
        <v>16014.460000000001</v>
      </c>
      <c r="J182" s="28"/>
      <c r="K182" s="3"/>
    </row>
    <row r="183" spans="1:11" x14ac:dyDescent="0.25">
      <c r="A183" s="17"/>
      <c r="B183" s="15"/>
      <c r="C183" s="15"/>
      <c r="D183" s="58"/>
      <c r="E183" s="44"/>
      <c r="F183" s="40">
        <f t="shared" si="5"/>
        <v>16014.460000000001</v>
      </c>
      <c r="G183" s="36">
        <v>195</v>
      </c>
      <c r="H183" s="33"/>
      <c r="I183" s="40">
        <f>Tableau1[[#This Row],[Ancien Soldes]]+Tableau1[[#This Row],[Entree]]-Tableau1[[#This Row],[Sortie]]</f>
        <v>16209.460000000001</v>
      </c>
      <c r="J183" s="28"/>
      <c r="K183" s="3"/>
    </row>
    <row r="184" spans="1:11" x14ac:dyDescent="0.25">
      <c r="A184" s="17"/>
      <c r="B184" s="15"/>
      <c r="C184" s="15"/>
      <c r="D184" s="58"/>
      <c r="E184" s="44"/>
      <c r="F184" s="40">
        <f t="shared" si="5"/>
        <v>16209.460000000001</v>
      </c>
      <c r="G184" s="36">
        <v>220</v>
      </c>
      <c r="H184" s="33"/>
      <c r="I184" s="40">
        <f>Tableau1[[#This Row],[Ancien Soldes]]+Tableau1[[#This Row],[Entree]]-Tableau1[[#This Row],[Sortie]]</f>
        <v>16429.46</v>
      </c>
      <c r="J184" s="28"/>
      <c r="K184" s="3"/>
    </row>
    <row r="185" spans="1:11" x14ac:dyDescent="0.25">
      <c r="A185" s="17"/>
      <c r="B185" s="15"/>
      <c r="C185" s="15"/>
      <c r="D185" s="58"/>
      <c r="E185" s="44"/>
      <c r="F185" s="40">
        <f t="shared" si="5"/>
        <v>16429.46</v>
      </c>
      <c r="G185" s="36">
        <v>85</v>
      </c>
      <c r="H185" s="33"/>
      <c r="I185" s="40">
        <f>Tableau1[[#This Row],[Ancien Soldes]]+Tableau1[[#This Row],[Entree]]-Tableau1[[#This Row],[Sortie]]</f>
        <v>16514.46</v>
      </c>
      <c r="J185" s="28"/>
      <c r="K185" s="3"/>
    </row>
    <row r="186" spans="1:11" x14ac:dyDescent="0.25">
      <c r="A186" s="17"/>
      <c r="B186" s="15"/>
      <c r="C186" s="15"/>
      <c r="D186" s="58"/>
      <c r="E186" s="44"/>
      <c r="F186" s="40">
        <f t="shared" si="5"/>
        <v>16514.46</v>
      </c>
      <c r="G186" s="36">
        <v>110</v>
      </c>
      <c r="H186" s="33"/>
      <c r="I186" s="40">
        <f>Tableau1[[#This Row],[Ancien Soldes]]+Tableau1[[#This Row],[Entree]]-Tableau1[[#This Row],[Sortie]]</f>
        <v>16624.46</v>
      </c>
      <c r="J186" s="28"/>
      <c r="K186" s="3"/>
    </row>
    <row r="187" spans="1:11" x14ac:dyDescent="0.25">
      <c r="A187" s="17"/>
      <c r="B187" s="15"/>
      <c r="C187" s="15"/>
      <c r="D187" s="58"/>
      <c r="E187" s="44"/>
      <c r="F187" s="40">
        <f t="shared" si="5"/>
        <v>16624.46</v>
      </c>
      <c r="G187" s="36">
        <v>40</v>
      </c>
      <c r="H187" s="33"/>
      <c r="I187" s="40">
        <f>Tableau1[[#This Row],[Ancien Soldes]]+Tableau1[[#This Row],[Entree]]-Tableau1[[#This Row],[Sortie]]</f>
        <v>16664.46</v>
      </c>
      <c r="J187" s="28"/>
      <c r="K187" s="3"/>
    </row>
    <row r="188" spans="1:11" x14ac:dyDescent="0.25">
      <c r="A188" s="17"/>
      <c r="B188" s="15"/>
      <c r="C188" s="15"/>
      <c r="D188" s="58"/>
      <c r="E188" s="44"/>
      <c r="F188" s="40">
        <f t="shared" si="5"/>
        <v>16664.46</v>
      </c>
      <c r="G188" s="36">
        <v>50</v>
      </c>
      <c r="H188" s="33"/>
      <c r="I188" s="40">
        <f>Tableau1[[#This Row],[Ancien Soldes]]+Tableau1[[#This Row],[Entree]]-Tableau1[[#This Row],[Sortie]]</f>
        <v>16714.46</v>
      </c>
      <c r="J188" s="28"/>
      <c r="K188" s="3"/>
    </row>
    <row r="189" spans="1:11" x14ac:dyDescent="0.25">
      <c r="A189" s="17"/>
      <c r="B189" s="15"/>
      <c r="C189" s="15"/>
      <c r="D189" s="58"/>
      <c r="E189" s="44"/>
      <c r="F189" s="40">
        <f t="shared" si="5"/>
        <v>16714.46</v>
      </c>
      <c r="G189" s="36">
        <v>280</v>
      </c>
      <c r="H189" s="33"/>
      <c r="I189" s="40">
        <f>Tableau1[[#This Row],[Ancien Soldes]]+Tableau1[[#This Row],[Entree]]-Tableau1[[#This Row],[Sortie]]</f>
        <v>16994.46</v>
      </c>
      <c r="J189" s="28"/>
      <c r="K189" s="3"/>
    </row>
    <row r="190" spans="1:11" x14ac:dyDescent="0.25">
      <c r="A190" s="17"/>
      <c r="B190" s="15"/>
      <c r="C190" s="15"/>
      <c r="D190" s="58"/>
      <c r="E190" s="44"/>
      <c r="F190" s="40">
        <f t="shared" si="5"/>
        <v>16994.46</v>
      </c>
      <c r="G190" s="36">
        <v>140</v>
      </c>
      <c r="H190" s="33"/>
      <c r="I190" s="40">
        <f>Tableau1[[#This Row],[Ancien Soldes]]+Tableau1[[#This Row],[Entree]]-Tableau1[[#This Row],[Sortie]]</f>
        <v>17134.46</v>
      </c>
      <c r="J190" s="28"/>
      <c r="K190" s="3"/>
    </row>
    <row r="191" spans="1:11" x14ac:dyDescent="0.25">
      <c r="A191" s="17"/>
      <c r="B191" s="15"/>
      <c r="C191" s="15"/>
      <c r="D191" s="58"/>
      <c r="E191" s="44"/>
      <c r="F191" s="40">
        <f t="shared" si="5"/>
        <v>17134.46</v>
      </c>
      <c r="G191" s="36">
        <v>225</v>
      </c>
      <c r="H191" s="33"/>
      <c r="I191" s="40">
        <f>Tableau1[[#This Row],[Ancien Soldes]]+Tableau1[[#This Row],[Entree]]-Tableau1[[#This Row],[Sortie]]</f>
        <v>17359.46</v>
      </c>
      <c r="J191" s="28"/>
      <c r="K191" s="3"/>
    </row>
    <row r="192" spans="1:11" x14ac:dyDescent="0.25">
      <c r="A192" s="17"/>
      <c r="B192" s="15"/>
      <c r="C192" s="15"/>
      <c r="D192" s="58"/>
      <c r="E192" s="44"/>
      <c r="F192" s="40">
        <f t="shared" si="5"/>
        <v>17359.46</v>
      </c>
      <c r="G192" s="36">
        <v>400</v>
      </c>
      <c r="H192" s="33"/>
      <c r="I192" s="40">
        <f>Tableau1[[#This Row],[Ancien Soldes]]+Tableau1[[#This Row],[Entree]]-Tableau1[[#This Row],[Sortie]]</f>
        <v>17759.46</v>
      </c>
      <c r="J192" s="28"/>
      <c r="K192" s="3"/>
    </row>
    <row r="193" spans="1:11" x14ac:dyDescent="0.25">
      <c r="A193" s="17"/>
      <c r="B193" s="15"/>
      <c r="C193" s="15"/>
      <c r="D193" s="58"/>
      <c r="E193" s="44"/>
      <c r="F193" s="40">
        <f t="shared" si="5"/>
        <v>17759.46</v>
      </c>
      <c r="G193" s="36">
        <v>185</v>
      </c>
      <c r="H193" s="33"/>
      <c r="I193" s="40">
        <f>Tableau1[[#This Row],[Ancien Soldes]]+Tableau1[[#This Row],[Entree]]-Tableau1[[#This Row],[Sortie]]</f>
        <v>17944.46</v>
      </c>
      <c r="J193" s="28"/>
      <c r="K193" s="3"/>
    </row>
    <row r="194" spans="1:11" x14ac:dyDescent="0.25">
      <c r="A194" s="17"/>
      <c r="B194" s="15"/>
      <c r="C194" s="15"/>
      <c r="D194" s="58"/>
      <c r="E194" s="44"/>
      <c r="F194" s="40">
        <f t="shared" si="5"/>
        <v>17944.46</v>
      </c>
      <c r="G194" s="36">
        <v>265</v>
      </c>
      <c r="H194" s="33"/>
      <c r="I194" s="40">
        <f>Tableau1[[#This Row],[Ancien Soldes]]+Tableau1[[#This Row],[Entree]]-Tableau1[[#This Row],[Sortie]]</f>
        <v>18209.46</v>
      </c>
      <c r="J194" s="28"/>
      <c r="K194" s="3"/>
    </row>
    <row r="195" spans="1:11" x14ac:dyDescent="0.25">
      <c r="A195" s="17"/>
      <c r="B195" s="15"/>
      <c r="C195" s="15"/>
      <c r="D195" s="58"/>
      <c r="E195" s="44"/>
      <c r="F195" s="40">
        <f t="shared" si="5"/>
        <v>18209.46</v>
      </c>
      <c r="G195" s="36">
        <v>270</v>
      </c>
      <c r="H195" s="33"/>
      <c r="I195" s="40">
        <f>Tableau1[[#This Row],[Ancien Soldes]]+Tableau1[[#This Row],[Entree]]-Tableau1[[#This Row],[Sortie]]</f>
        <v>18479.46</v>
      </c>
      <c r="J195" s="28"/>
      <c r="K195" s="3"/>
    </row>
    <row r="196" spans="1:11" x14ac:dyDescent="0.25">
      <c r="A196" s="17"/>
      <c r="B196" s="15"/>
      <c r="C196" s="15"/>
      <c r="D196" s="58"/>
      <c r="E196" s="44"/>
      <c r="F196" s="40">
        <f t="shared" ref="F196:F202" si="6">I195</f>
        <v>18479.46</v>
      </c>
      <c r="G196" s="36">
        <v>105</v>
      </c>
      <c r="H196" s="33"/>
      <c r="I196" s="40">
        <f>Tableau1[[#This Row],[Ancien Soldes]]+Tableau1[[#This Row],[Entree]]-Tableau1[[#This Row],[Sortie]]</f>
        <v>18584.46</v>
      </c>
      <c r="J196" s="28"/>
      <c r="K196" s="3"/>
    </row>
    <row r="197" spans="1:11" x14ac:dyDescent="0.25">
      <c r="A197" s="17"/>
      <c r="B197" s="15"/>
      <c r="C197" s="15"/>
      <c r="D197" s="58"/>
      <c r="E197" s="44"/>
      <c r="F197" s="40">
        <f t="shared" si="6"/>
        <v>18584.46</v>
      </c>
      <c r="G197" s="36">
        <v>160</v>
      </c>
      <c r="H197" s="33"/>
      <c r="I197" s="40">
        <f>Tableau1[[#This Row],[Ancien Soldes]]+Tableau1[[#This Row],[Entree]]-Tableau1[[#This Row],[Sortie]]</f>
        <v>18744.46</v>
      </c>
      <c r="J197" s="28"/>
      <c r="K197" s="3"/>
    </row>
    <row r="198" spans="1:11" x14ac:dyDescent="0.25">
      <c r="A198" s="17"/>
      <c r="B198" s="15"/>
      <c r="C198" s="15"/>
      <c r="D198" s="58"/>
      <c r="E198" s="44"/>
      <c r="F198" s="40">
        <f t="shared" si="6"/>
        <v>18744.46</v>
      </c>
      <c r="G198" s="36">
        <v>110</v>
      </c>
      <c r="H198" s="33"/>
      <c r="I198" s="40">
        <f>Tableau1[[#This Row],[Ancien Soldes]]+Tableau1[[#This Row],[Entree]]-Tableau1[[#This Row],[Sortie]]</f>
        <v>18854.46</v>
      </c>
      <c r="J198" s="28"/>
      <c r="K198" s="3"/>
    </row>
    <row r="199" spans="1:11" x14ac:dyDescent="0.25">
      <c r="A199" s="17"/>
      <c r="B199" s="15"/>
      <c r="C199" s="15"/>
      <c r="D199" s="58"/>
      <c r="E199" s="44"/>
      <c r="F199" s="40">
        <f t="shared" si="6"/>
        <v>18854.46</v>
      </c>
      <c r="G199" s="36">
        <v>85</v>
      </c>
      <c r="H199" s="33"/>
      <c r="I199" s="40">
        <f>Tableau1[[#This Row],[Ancien Soldes]]+Tableau1[[#This Row],[Entree]]-Tableau1[[#This Row],[Sortie]]</f>
        <v>18939.46</v>
      </c>
      <c r="J199" s="28"/>
      <c r="K199" s="3"/>
    </row>
    <row r="200" spans="1:11" x14ac:dyDescent="0.25">
      <c r="A200" s="17"/>
      <c r="B200" s="15"/>
      <c r="C200" s="15"/>
      <c r="D200" s="58"/>
      <c r="E200" s="44"/>
      <c r="F200" s="40">
        <f t="shared" si="6"/>
        <v>18939.46</v>
      </c>
      <c r="G200" s="36">
        <v>80</v>
      </c>
      <c r="H200" s="33"/>
      <c r="I200" s="40">
        <f>Tableau1[[#This Row],[Ancien Soldes]]+Tableau1[[#This Row],[Entree]]-Tableau1[[#This Row],[Sortie]]</f>
        <v>19019.46</v>
      </c>
      <c r="J200" s="28"/>
      <c r="K200" s="3"/>
    </row>
    <row r="201" spans="1:11" x14ac:dyDescent="0.25">
      <c r="A201" s="17"/>
      <c r="B201" s="15"/>
      <c r="C201" s="15"/>
      <c r="D201" s="58"/>
      <c r="E201" s="44"/>
      <c r="F201" s="40">
        <f t="shared" si="6"/>
        <v>19019.46</v>
      </c>
      <c r="G201" s="36">
        <v>125</v>
      </c>
      <c r="H201" s="33"/>
      <c r="I201" s="40">
        <f>Tableau1[[#This Row],[Ancien Soldes]]+Tableau1[[#This Row],[Entree]]-Tableau1[[#This Row],[Sortie]]</f>
        <v>19144.46</v>
      </c>
      <c r="J201" s="28"/>
      <c r="K201" s="3"/>
    </row>
    <row r="202" spans="1:11" x14ac:dyDescent="0.25">
      <c r="A202" s="18"/>
      <c r="B202" s="16"/>
      <c r="C202" s="15"/>
      <c r="D202" s="58"/>
      <c r="E202" s="45"/>
      <c r="F202" s="41">
        <f t="shared" si="6"/>
        <v>19144.46</v>
      </c>
      <c r="G202" s="37">
        <v>2910</v>
      </c>
      <c r="H202" s="34"/>
      <c r="I202" s="41">
        <f>Tableau1[[#This Row],[Ancien Soldes]]+Tableau1[[#This Row],[Entree]]-Tableau1[[#This Row],[Sortie]]</f>
        <v>22054.46</v>
      </c>
      <c r="J202" s="30"/>
      <c r="K202" s="3"/>
    </row>
    <row r="203" spans="1:11" x14ac:dyDescent="0.25">
      <c r="A203" s="17"/>
      <c r="B203" s="15"/>
      <c r="C203" s="15"/>
      <c r="D203" s="58"/>
      <c r="E203" s="44"/>
      <c r="F203" s="40">
        <f t="shared" ref="F203:F208" si="7">I202</f>
        <v>22054.46</v>
      </c>
      <c r="G203" s="36"/>
      <c r="H203" s="33"/>
      <c r="I203" s="40">
        <f>Tableau1[[#This Row],[Ancien Soldes]]+Tableau1[[#This Row],[Entree]]-Tableau1[[#This Row],[Sortie]]</f>
        <v>22054.46</v>
      </c>
      <c r="J203" s="28"/>
      <c r="K203" s="3"/>
    </row>
    <row r="204" spans="1:11" x14ac:dyDescent="0.25">
      <c r="A204" s="17"/>
      <c r="B204" s="15"/>
      <c r="C204" s="15"/>
      <c r="D204" s="58"/>
      <c r="E204" s="44"/>
      <c r="F204" s="40">
        <f t="shared" si="7"/>
        <v>22054.46</v>
      </c>
      <c r="G204" s="36"/>
      <c r="H204" s="33"/>
      <c r="I204" s="40">
        <f>Tableau1[[#This Row],[Ancien Soldes]]+Tableau1[[#This Row],[Entree]]-Tableau1[[#This Row],[Sortie]]</f>
        <v>22054.46</v>
      </c>
      <c r="J204" s="28"/>
      <c r="K204" s="3"/>
    </row>
    <row r="205" spans="1:11" x14ac:dyDescent="0.25">
      <c r="A205" s="17"/>
      <c r="B205" s="15"/>
      <c r="C205" s="15"/>
      <c r="D205" s="58"/>
      <c r="E205" s="44"/>
      <c r="F205" s="40">
        <f t="shared" si="7"/>
        <v>22054.46</v>
      </c>
      <c r="G205" s="36"/>
      <c r="H205" s="33"/>
      <c r="I205" s="40">
        <f>Tableau1[[#This Row],[Ancien Soldes]]+Tableau1[[#This Row],[Entree]]-Tableau1[[#This Row],[Sortie]]</f>
        <v>22054.46</v>
      </c>
      <c r="J205" s="28"/>
      <c r="K205" s="3"/>
    </row>
    <row r="206" spans="1:11" x14ac:dyDescent="0.25">
      <c r="A206" s="17"/>
      <c r="B206" s="15"/>
      <c r="C206" s="15"/>
      <c r="D206" s="58"/>
      <c r="E206" s="44"/>
      <c r="F206" s="40">
        <f t="shared" si="7"/>
        <v>22054.46</v>
      </c>
      <c r="G206" s="36"/>
      <c r="H206" s="33"/>
      <c r="I206" s="40">
        <f>Tableau1[[#This Row],[Ancien Soldes]]+Tableau1[[#This Row],[Entree]]-Tableau1[[#This Row],[Sortie]]</f>
        <v>22054.46</v>
      </c>
      <c r="J206" s="28"/>
      <c r="K206" s="3"/>
    </row>
    <row r="207" spans="1:11" x14ac:dyDescent="0.25">
      <c r="A207" s="17"/>
      <c r="B207" s="15"/>
      <c r="C207" s="15"/>
      <c r="D207" s="58"/>
      <c r="E207" s="44"/>
      <c r="F207" s="40">
        <f t="shared" si="7"/>
        <v>22054.46</v>
      </c>
      <c r="G207" s="36"/>
      <c r="H207" s="33"/>
      <c r="I207" s="40">
        <f>Tableau1[[#This Row],[Ancien Soldes]]+Tableau1[[#This Row],[Entree]]-Tableau1[[#This Row],[Sortie]]</f>
        <v>22054.46</v>
      </c>
      <c r="J207" s="28"/>
      <c r="K207" s="3"/>
    </row>
    <row r="208" spans="1:11" x14ac:dyDescent="0.25">
      <c r="A208" s="18"/>
      <c r="B208" s="16"/>
      <c r="C208" s="16"/>
      <c r="D208" s="59"/>
      <c r="E208" s="45"/>
      <c r="F208" s="41">
        <f t="shared" si="7"/>
        <v>22054.46</v>
      </c>
      <c r="G208" s="37"/>
      <c r="H208" s="34"/>
      <c r="I208" s="41">
        <f>Tableau1[[#This Row],[Ancien Soldes]]+Tableau1[[#This Row],[Entree]]-Tableau1[[#This Row],[Sortie]]</f>
        <v>22054.46</v>
      </c>
      <c r="J208" s="30"/>
      <c r="K208" s="3"/>
    </row>
    <row r="209" spans="1:11" x14ac:dyDescent="0.25">
      <c r="A209" s="17"/>
      <c r="B209" s="15"/>
      <c r="C209" s="15"/>
      <c r="D209" s="58"/>
      <c r="E209" s="44"/>
      <c r="F209" s="40">
        <f t="shared" ref="F209:F218" si="8">I208</f>
        <v>22054.46</v>
      </c>
      <c r="G209" s="36"/>
      <c r="H209" s="33"/>
      <c r="I209" s="40">
        <f>Tableau1[[#This Row],[Ancien Soldes]]+Tableau1[[#This Row],[Entree]]-Tableau1[[#This Row],[Sortie]]</f>
        <v>22054.46</v>
      </c>
      <c r="J209" s="47"/>
      <c r="K209" s="3"/>
    </row>
    <row r="210" spans="1:11" x14ac:dyDescent="0.25">
      <c r="A210" s="17"/>
      <c r="B210" s="15"/>
      <c r="C210" s="15"/>
      <c r="D210" s="58"/>
      <c r="E210" s="44"/>
      <c r="F210" s="40">
        <f t="shared" si="8"/>
        <v>22054.46</v>
      </c>
      <c r="G210" s="36"/>
      <c r="H210" s="33"/>
      <c r="I210" s="40">
        <f>Tableau1[[#This Row],[Ancien Soldes]]+Tableau1[[#This Row],[Entree]]-Tableau1[[#This Row],[Sortie]]</f>
        <v>22054.46</v>
      </c>
      <c r="J210" s="47"/>
      <c r="K210" s="3"/>
    </row>
    <row r="211" spans="1:11" x14ac:dyDescent="0.25">
      <c r="A211" s="17"/>
      <c r="B211" s="15"/>
      <c r="C211" s="15"/>
      <c r="D211" s="58"/>
      <c r="E211" s="44"/>
      <c r="F211" s="40">
        <f t="shared" si="8"/>
        <v>22054.46</v>
      </c>
      <c r="G211" s="36"/>
      <c r="H211" s="33"/>
      <c r="I211" s="40">
        <f>Tableau1[[#This Row],[Ancien Soldes]]+Tableau1[[#This Row],[Entree]]-Tableau1[[#This Row],[Sortie]]</f>
        <v>22054.46</v>
      </c>
      <c r="J211" s="47"/>
      <c r="K211" s="3"/>
    </row>
    <row r="212" spans="1:11" x14ac:dyDescent="0.25">
      <c r="A212" s="17"/>
      <c r="B212" s="15"/>
      <c r="C212" s="15"/>
      <c r="D212" s="58"/>
      <c r="E212" s="44"/>
      <c r="F212" s="40">
        <f t="shared" si="8"/>
        <v>22054.46</v>
      </c>
      <c r="G212" s="36"/>
      <c r="H212" s="33"/>
      <c r="I212" s="40">
        <f>Tableau1[[#This Row],[Ancien Soldes]]+Tableau1[[#This Row],[Entree]]-Tableau1[[#This Row],[Sortie]]</f>
        <v>22054.46</v>
      </c>
      <c r="J212" s="47"/>
      <c r="K212" s="3"/>
    </row>
    <row r="213" spans="1:11" x14ac:dyDescent="0.25">
      <c r="A213" s="17"/>
      <c r="B213" s="15"/>
      <c r="C213" s="15"/>
      <c r="D213" s="58"/>
      <c r="E213" s="44"/>
      <c r="F213" s="40">
        <f t="shared" si="8"/>
        <v>22054.46</v>
      </c>
      <c r="G213" s="36"/>
      <c r="H213" s="33"/>
      <c r="I213" s="40">
        <f>Tableau1[[#This Row],[Ancien Soldes]]+Tableau1[[#This Row],[Entree]]-Tableau1[[#This Row],[Sortie]]</f>
        <v>22054.46</v>
      </c>
      <c r="J213" s="47"/>
      <c r="K213" s="3"/>
    </row>
    <row r="214" spans="1:11" x14ac:dyDescent="0.25">
      <c r="A214" s="17"/>
      <c r="B214" s="15"/>
      <c r="C214" s="15"/>
      <c r="D214" s="58"/>
      <c r="E214" s="44"/>
      <c r="F214" s="40">
        <f t="shared" si="8"/>
        <v>22054.46</v>
      </c>
      <c r="G214" s="36"/>
      <c r="H214" s="33"/>
      <c r="I214" s="40">
        <f>Tableau1[[#This Row],[Ancien Soldes]]+Tableau1[[#This Row],[Entree]]-Tableau1[[#This Row],[Sortie]]</f>
        <v>22054.46</v>
      </c>
      <c r="J214" s="47"/>
      <c r="K214" s="3"/>
    </row>
    <row r="215" spans="1:11" x14ac:dyDescent="0.25">
      <c r="A215" s="17"/>
      <c r="B215" s="15"/>
      <c r="C215" s="15"/>
      <c r="D215" s="58"/>
      <c r="E215" s="44"/>
      <c r="F215" s="40">
        <f t="shared" si="8"/>
        <v>22054.46</v>
      </c>
      <c r="G215" s="36"/>
      <c r="H215" s="33"/>
      <c r="I215" s="40">
        <f>Tableau1[[#This Row],[Ancien Soldes]]+Tableau1[[#This Row],[Entree]]-Tableau1[[#This Row],[Sortie]]</f>
        <v>22054.46</v>
      </c>
      <c r="J215" s="47"/>
      <c r="K215" s="3"/>
    </row>
    <row r="216" spans="1:11" x14ac:dyDescent="0.25">
      <c r="A216" s="17"/>
      <c r="B216" s="15"/>
      <c r="C216" s="15"/>
      <c r="D216" s="58"/>
      <c r="E216" s="44"/>
      <c r="F216" s="40">
        <f t="shared" si="8"/>
        <v>22054.46</v>
      </c>
      <c r="G216" s="36"/>
      <c r="H216" s="33"/>
      <c r="I216" s="40">
        <f>Tableau1[[#This Row],[Ancien Soldes]]+Tableau1[[#This Row],[Entree]]-Tableau1[[#This Row],[Sortie]]</f>
        <v>22054.46</v>
      </c>
      <c r="J216" s="47"/>
      <c r="K216" s="3"/>
    </row>
    <row r="217" spans="1:11" x14ac:dyDescent="0.25">
      <c r="A217" s="17"/>
      <c r="B217" s="15"/>
      <c r="C217" s="15"/>
      <c r="D217" s="58"/>
      <c r="E217" s="44"/>
      <c r="F217" s="40">
        <f t="shared" si="8"/>
        <v>22054.46</v>
      </c>
      <c r="G217" s="36"/>
      <c r="H217" s="33"/>
      <c r="I217" s="40">
        <f>Tableau1[[#This Row],[Ancien Soldes]]+Tableau1[[#This Row],[Entree]]-Tableau1[[#This Row],[Sortie]]</f>
        <v>22054.46</v>
      </c>
      <c r="J217" s="47"/>
      <c r="K217" s="3"/>
    </row>
    <row r="218" spans="1:11" x14ac:dyDescent="0.25">
      <c r="A218" s="18"/>
      <c r="B218" s="16"/>
      <c r="C218" s="16"/>
      <c r="D218" s="59"/>
      <c r="E218" s="45"/>
      <c r="F218" s="41">
        <f t="shared" si="8"/>
        <v>22054.46</v>
      </c>
      <c r="G218" s="37"/>
      <c r="H218" s="34"/>
      <c r="I218" s="41">
        <f>Tableau1[[#This Row],[Ancien Soldes]]+Tableau1[[#This Row],[Entree]]-Tableau1[[#This Row],[Sortie]]</f>
        <v>22054.46</v>
      </c>
      <c r="J218" s="47"/>
      <c r="K218" s="3"/>
    </row>
    <row r="219" spans="1:11" x14ac:dyDescent="0.25">
      <c r="A219" s="17"/>
      <c r="B219" s="15"/>
      <c r="C219" s="15"/>
      <c r="D219" s="58"/>
      <c r="E219" s="44"/>
      <c r="F219" s="40">
        <f t="shared" ref="F219:F233" si="9">I218</f>
        <v>22054.46</v>
      </c>
      <c r="G219" s="36"/>
      <c r="H219" s="33"/>
      <c r="I219" s="40">
        <f>Tableau1[[#This Row],[Ancien Soldes]]+Tableau1[[#This Row],[Entree]]-Tableau1[[#This Row],[Sortie]]</f>
        <v>22054.46</v>
      </c>
      <c r="J219" s="47"/>
      <c r="K219" s="3"/>
    </row>
    <row r="220" spans="1:11" x14ac:dyDescent="0.25">
      <c r="A220" s="17"/>
      <c r="B220" s="15"/>
      <c r="C220" s="15"/>
      <c r="D220" s="58"/>
      <c r="E220" s="44"/>
      <c r="F220" s="40">
        <f t="shared" si="9"/>
        <v>22054.46</v>
      </c>
      <c r="G220" s="36"/>
      <c r="H220" s="33"/>
      <c r="I220" s="40">
        <f>Tableau1[[#This Row],[Ancien Soldes]]+Tableau1[[#This Row],[Entree]]-Tableau1[[#This Row],[Sortie]]</f>
        <v>22054.46</v>
      </c>
      <c r="J220" s="47"/>
      <c r="K220" s="3"/>
    </row>
    <row r="221" spans="1:11" x14ac:dyDescent="0.25">
      <c r="A221" s="17"/>
      <c r="B221" s="15"/>
      <c r="C221" s="15"/>
      <c r="D221" s="58"/>
      <c r="E221" s="44"/>
      <c r="F221" s="40">
        <f t="shared" si="9"/>
        <v>22054.46</v>
      </c>
      <c r="G221" s="36"/>
      <c r="H221" s="33"/>
      <c r="I221" s="40">
        <f>Tableau1[[#This Row],[Ancien Soldes]]+Tableau1[[#This Row],[Entree]]-Tableau1[[#This Row],[Sortie]]</f>
        <v>22054.46</v>
      </c>
      <c r="J221" s="47"/>
      <c r="K221" s="3"/>
    </row>
    <row r="222" spans="1:11" x14ac:dyDescent="0.25">
      <c r="A222" s="17"/>
      <c r="B222" s="15"/>
      <c r="C222" s="15"/>
      <c r="D222" s="58"/>
      <c r="E222" s="44"/>
      <c r="F222" s="40">
        <f t="shared" si="9"/>
        <v>22054.46</v>
      </c>
      <c r="G222" s="36"/>
      <c r="H222" s="33"/>
      <c r="I222" s="40">
        <f>Tableau1[[#This Row],[Ancien Soldes]]+Tableau1[[#This Row],[Entree]]-Tableau1[[#This Row],[Sortie]]</f>
        <v>22054.46</v>
      </c>
      <c r="J222" s="47"/>
      <c r="K222" s="3"/>
    </row>
    <row r="223" spans="1:11" x14ac:dyDescent="0.25">
      <c r="A223" s="17"/>
      <c r="B223" s="15"/>
      <c r="C223" s="15"/>
      <c r="D223" s="58"/>
      <c r="E223" s="44"/>
      <c r="F223" s="40">
        <f t="shared" si="9"/>
        <v>22054.46</v>
      </c>
      <c r="G223" s="36"/>
      <c r="H223" s="33"/>
      <c r="I223" s="40">
        <f>Tableau1[[#This Row],[Ancien Soldes]]+Tableau1[[#This Row],[Entree]]-Tableau1[[#This Row],[Sortie]]</f>
        <v>22054.46</v>
      </c>
      <c r="J223" s="47"/>
      <c r="K223" s="3"/>
    </row>
    <row r="224" spans="1:11" x14ac:dyDescent="0.25">
      <c r="A224" s="17"/>
      <c r="B224" s="15"/>
      <c r="C224" s="15"/>
      <c r="D224" s="58"/>
      <c r="E224" s="44"/>
      <c r="F224" s="40">
        <f t="shared" si="9"/>
        <v>22054.46</v>
      </c>
      <c r="G224" s="36"/>
      <c r="H224" s="33"/>
      <c r="I224" s="40">
        <f>Tableau1[[#This Row],[Ancien Soldes]]+Tableau1[[#This Row],[Entree]]-Tableau1[[#This Row],[Sortie]]</f>
        <v>22054.46</v>
      </c>
      <c r="J224" s="47"/>
      <c r="K224" s="3"/>
    </row>
    <row r="225" spans="1:11" x14ac:dyDescent="0.25">
      <c r="A225" s="17"/>
      <c r="B225" s="15"/>
      <c r="C225" s="15"/>
      <c r="D225" s="58"/>
      <c r="E225" s="44"/>
      <c r="F225" s="40">
        <f t="shared" si="9"/>
        <v>22054.46</v>
      </c>
      <c r="G225" s="36"/>
      <c r="H225" s="33"/>
      <c r="I225" s="40">
        <f>Tableau1[[#This Row],[Ancien Soldes]]+Tableau1[[#This Row],[Entree]]-Tableau1[[#This Row],[Sortie]]</f>
        <v>22054.46</v>
      </c>
      <c r="J225" s="47"/>
      <c r="K225" s="3"/>
    </row>
    <row r="226" spans="1:11" x14ac:dyDescent="0.25">
      <c r="A226" s="17"/>
      <c r="B226" s="15"/>
      <c r="C226" s="15"/>
      <c r="D226" s="58"/>
      <c r="E226" s="44"/>
      <c r="F226" s="40">
        <f t="shared" si="9"/>
        <v>22054.46</v>
      </c>
      <c r="G226" s="36"/>
      <c r="H226" s="33"/>
      <c r="I226" s="40">
        <f>Tableau1[[#This Row],[Ancien Soldes]]+Tableau1[[#This Row],[Entree]]-Tableau1[[#This Row],[Sortie]]</f>
        <v>22054.46</v>
      </c>
      <c r="J226" s="47"/>
      <c r="K226" s="3"/>
    </row>
    <row r="227" spans="1:11" x14ac:dyDescent="0.25">
      <c r="A227" s="17"/>
      <c r="B227" s="15"/>
      <c r="C227" s="15"/>
      <c r="D227" s="58"/>
      <c r="E227" s="44"/>
      <c r="F227" s="40">
        <f t="shared" si="9"/>
        <v>22054.46</v>
      </c>
      <c r="G227" s="36"/>
      <c r="H227" s="33"/>
      <c r="I227" s="40">
        <f>Tableau1[[#This Row],[Ancien Soldes]]+Tableau1[[#This Row],[Entree]]-Tableau1[[#This Row],[Sortie]]</f>
        <v>22054.46</v>
      </c>
      <c r="J227" s="47"/>
      <c r="K227" s="3"/>
    </row>
    <row r="228" spans="1:11" x14ac:dyDescent="0.25">
      <c r="A228" s="17"/>
      <c r="B228" s="15"/>
      <c r="C228" s="15"/>
      <c r="D228" s="58"/>
      <c r="E228" s="44"/>
      <c r="F228" s="40">
        <f t="shared" si="9"/>
        <v>22054.46</v>
      </c>
      <c r="G228" s="36"/>
      <c r="H228" s="33"/>
      <c r="I228" s="40">
        <f>Tableau1[[#This Row],[Ancien Soldes]]+Tableau1[[#This Row],[Entree]]-Tableau1[[#This Row],[Sortie]]</f>
        <v>22054.46</v>
      </c>
      <c r="J228" s="47"/>
      <c r="K228" s="3"/>
    </row>
    <row r="229" spans="1:11" x14ac:dyDescent="0.25">
      <c r="A229" s="17"/>
      <c r="B229" s="15"/>
      <c r="C229" s="15"/>
      <c r="D229" s="58"/>
      <c r="E229" s="44"/>
      <c r="F229" s="40">
        <f t="shared" si="9"/>
        <v>22054.46</v>
      </c>
      <c r="G229" s="36"/>
      <c r="H229" s="33"/>
      <c r="I229" s="40">
        <f>Tableau1[[#This Row],[Ancien Soldes]]+Tableau1[[#This Row],[Entree]]-Tableau1[[#This Row],[Sortie]]</f>
        <v>22054.46</v>
      </c>
      <c r="J229" s="47"/>
      <c r="K229" s="3"/>
    </row>
    <row r="230" spans="1:11" x14ac:dyDescent="0.25">
      <c r="A230" s="17"/>
      <c r="B230" s="15"/>
      <c r="C230" s="15"/>
      <c r="D230" s="58"/>
      <c r="E230" s="44"/>
      <c r="F230" s="40">
        <f t="shared" si="9"/>
        <v>22054.46</v>
      </c>
      <c r="G230" s="36"/>
      <c r="H230" s="33"/>
      <c r="I230" s="40">
        <f>Tableau1[[#This Row],[Ancien Soldes]]+Tableau1[[#This Row],[Entree]]-Tableau1[[#This Row],[Sortie]]</f>
        <v>22054.46</v>
      </c>
      <c r="J230" s="47"/>
      <c r="K230" s="3"/>
    </row>
    <row r="231" spans="1:11" x14ac:dyDescent="0.25">
      <c r="A231" s="17"/>
      <c r="B231" s="15"/>
      <c r="C231" s="15"/>
      <c r="D231" s="58"/>
      <c r="E231" s="44"/>
      <c r="F231" s="40">
        <f t="shared" si="9"/>
        <v>22054.46</v>
      </c>
      <c r="G231" s="36"/>
      <c r="H231" s="33"/>
      <c r="I231" s="40">
        <f>Tableau1[[#This Row],[Ancien Soldes]]+Tableau1[[#This Row],[Entree]]-Tableau1[[#This Row],[Sortie]]</f>
        <v>22054.46</v>
      </c>
      <c r="J231" s="47"/>
      <c r="K231" s="3"/>
    </row>
    <row r="232" spans="1:11" x14ac:dyDescent="0.25">
      <c r="A232" s="17"/>
      <c r="B232" s="15"/>
      <c r="C232" s="15"/>
      <c r="D232" s="58"/>
      <c r="E232" s="44"/>
      <c r="F232" s="40">
        <f t="shared" si="9"/>
        <v>22054.46</v>
      </c>
      <c r="G232" s="36"/>
      <c r="H232" s="33"/>
      <c r="I232" s="40">
        <f>Tableau1[[#This Row],[Ancien Soldes]]+Tableau1[[#This Row],[Entree]]-Tableau1[[#This Row],[Sortie]]</f>
        <v>22054.46</v>
      </c>
      <c r="J232" s="47"/>
      <c r="K232" s="3"/>
    </row>
    <row r="233" spans="1:11" x14ac:dyDescent="0.25">
      <c r="A233" s="18"/>
      <c r="B233" s="16"/>
      <c r="C233" s="16"/>
      <c r="D233" s="59"/>
      <c r="E233" s="45"/>
      <c r="F233" s="41">
        <f t="shared" si="9"/>
        <v>22054.46</v>
      </c>
      <c r="G233" s="37"/>
      <c r="H233" s="34"/>
      <c r="I233" s="41">
        <f>Tableau1[[#This Row],[Ancien Soldes]]+Tableau1[[#This Row],[Entree]]-Tableau1[[#This Row],[Sortie]]</f>
        <v>22054.46</v>
      </c>
      <c r="J233" s="47"/>
      <c r="K233" s="3"/>
    </row>
    <row r="234" spans="1:11" x14ac:dyDescent="0.25">
      <c r="A234" s="17"/>
      <c r="B234" s="15"/>
      <c r="C234" s="15"/>
      <c r="D234" s="58"/>
      <c r="E234" s="44"/>
      <c r="F234" s="40">
        <f t="shared" ref="F234:F248" si="10">I233</f>
        <v>22054.46</v>
      </c>
      <c r="G234" s="36"/>
      <c r="H234" s="33"/>
      <c r="I234" s="40">
        <f>Tableau1[[#This Row],[Ancien Soldes]]+Tableau1[[#This Row],[Entree]]-Tableau1[[#This Row],[Sortie]]</f>
        <v>22054.46</v>
      </c>
      <c r="J234" s="47"/>
      <c r="K234" s="3"/>
    </row>
    <row r="235" spans="1:11" x14ac:dyDescent="0.25">
      <c r="A235" s="17"/>
      <c r="B235" s="15"/>
      <c r="C235" s="15"/>
      <c r="D235" s="58"/>
      <c r="E235" s="44"/>
      <c r="F235" s="40">
        <f t="shared" si="10"/>
        <v>22054.46</v>
      </c>
      <c r="G235" s="36"/>
      <c r="H235" s="33"/>
      <c r="I235" s="40">
        <f>Tableau1[[#This Row],[Ancien Soldes]]+Tableau1[[#This Row],[Entree]]-Tableau1[[#This Row],[Sortie]]</f>
        <v>22054.46</v>
      </c>
      <c r="J235" s="47"/>
      <c r="K235" s="3"/>
    </row>
    <row r="236" spans="1:11" x14ac:dyDescent="0.25">
      <c r="A236" s="17"/>
      <c r="B236" s="15"/>
      <c r="C236" s="15"/>
      <c r="D236" s="58"/>
      <c r="E236" s="44"/>
      <c r="F236" s="40">
        <f t="shared" si="10"/>
        <v>22054.46</v>
      </c>
      <c r="G236" s="36"/>
      <c r="H236" s="33"/>
      <c r="I236" s="40">
        <f>Tableau1[[#This Row],[Ancien Soldes]]+Tableau1[[#This Row],[Entree]]-Tableau1[[#This Row],[Sortie]]</f>
        <v>22054.46</v>
      </c>
      <c r="J236" s="47"/>
      <c r="K236" s="3"/>
    </row>
    <row r="237" spans="1:11" x14ac:dyDescent="0.25">
      <c r="A237" s="17"/>
      <c r="B237" s="15"/>
      <c r="C237" s="15"/>
      <c r="D237" s="58"/>
      <c r="E237" s="44"/>
      <c r="F237" s="40">
        <f t="shared" si="10"/>
        <v>22054.46</v>
      </c>
      <c r="G237" s="36"/>
      <c r="H237" s="33"/>
      <c r="I237" s="40">
        <f>Tableau1[[#This Row],[Ancien Soldes]]+Tableau1[[#This Row],[Entree]]-Tableau1[[#This Row],[Sortie]]</f>
        <v>22054.46</v>
      </c>
      <c r="J237" s="47"/>
      <c r="K237" s="3"/>
    </row>
    <row r="238" spans="1:11" x14ac:dyDescent="0.25">
      <c r="A238" s="17"/>
      <c r="B238" s="15"/>
      <c r="C238" s="15"/>
      <c r="D238" s="58"/>
      <c r="E238" s="44"/>
      <c r="F238" s="40">
        <f t="shared" si="10"/>
        <v>22054.46</v>
      </c>
      <c r="G238" s="36"/>
      <c r="H238" s="33"/>
      <c r="I238" s="40">
        <f>Tableau1[[#This Row],[Ancien Soldes]]+Tableau1[[#This Row],[Entree]]-Tableau1[[#This Row],[Sortie]]</f>
        <v>22054.46</v>
      </c>
      <c r="J238" s="47"/>
      <c r="K238" s="3"/>
    </row>
    <row r="239" spans="1:11" x14ac:dyDescent="0.25">
      <c r="A239" s="17"/>
      <c r="B239" s="15"/>
      <c r="C239" s="15"/>
      <c r="D239" s="58"/>
      <c r="E239" s="44"/>
      <c r="F239" s="40">
        <f t="shared" si="10"/>
        <v>22054.46</v>
      </c>
      <c r="G239" s="36"/>
      <c r="H239" s="33"/>
      <c r="I239" s="40">
        <f>Tableau1[[#This Row],[Ancien Soldes]]+Tableau1[[#This Row],[Entree]]-Tableau1[[#This Row],[Sortie]]</f>
        <v>22054.46</v>
      </c>
      <c r="J239" s="47"/>
      <c r="K239" s="3"/>
    </row>
    <row r="240" spans="1:11" x14ac:dyDescent="0.25">
      <c r="A240" s="17"/>
      <c r="B240" s="15"/>
      <c r="C240" s="15"/>
      <c r="D240" s="58"/>
      <c r="E240" s="44"/>
      <c r="F240" s="40">
        <f t="shared" si="10"/>
        <v>22054.46</v>
      </c>
      <c r="G240" s="36"/>
      <c r="H240" s="33"/>
      <c r="I240" s="40">
        <f>Tableau1[[#This Row],[Ancien Soldes]]+Tableau1[[#This Row],[Entree]]-Tableau1[[#This Row],[Sortie]]</f>
        <v>22054.46</v>
      </c>
      <c r="J240" s="47"/>
      <c r="K240" s="3"/>
    </row>
    <row r="241" spans="1:11" x14ac:dyDescent="0.25">
      <c r="A241" s="17"/>
      <c r="B241" s="15"/>
      <c r="C241" s="15"/>
      <c r="D241" s="58"/>
      <c r="E241" s="44"/>
      <c r="F241" s="40">
        <f t="shared" si="10"/>
        <v>22054.46</v>
      </c>
      <c r="G241" s="36"/>
      <c r="H241" s="33"/>
      <c r="I241" s="40">
        <f>Tableau1[[#This Row],[Ancien Soldes]]+Tableau1[[#This Row],[Entree]]-Tableau1[[#This Row],[Sortie]]</f>
        <v>22054.46</v>
      </c>
      <c r="J241" s="47"/>
      <c r="K241" s="3"/>
    </row>
    <row r="242" spans="1:11" x14ac:dyDescent="0.25">
      <c r="A242" s="17"/>
      <c r="B242" s="15"/>
      <c r="C242" s="15"/>
      <c r="D242" s="58"/>
      <c r="E242" s="44"/>
      <c r="F242" s="40">
        <f t="shared" si="10"/>
        <v>22054.46</v>
      </c>
      <c r="G242" s="36"/>
      <c r="H242" s="33"/>
      <c r="I242" s="40">
        <f>Tableau1[[#This Row],[Ancien Soldes]]+Tableau1[[#This Row],[Entree]]-Tableau1[[#This Row],[Sortie]]</f>
        <v>22054.46</v>
      </c>
      <c r="J242" s="47"/>
      <c r="K242" s="3"/>
    </row>
    <row r="243" spans="1:11" x14ac:dyDescent="0.25">
      <c r="A243" s="17"/>
      <c r="B243" s="15"/>
      <c r="C243" s="15"/>
      <c r="D243" s="58"/>
      <c r="E243" s="44"/>
      <c r="F243" s="40">
        <f t="shared" si="10"/>
        <v>22054.46</v>
      </c>
      <c r="G243" s="36"/>
      <c r="H243" s="33"/>
      <c r="I243" s="40">
        <f>Tableau1[[#This Row],[Ancien Soldes]]+Tableau1[[#This Row],[Entree]]-Tableau1[[#This Row],[Sortie]]</f>
        <v>22054.46</v>
      </c>
      <c r="J243" s="47"/>
      <c r="K243" s="3"/>
    </row>
    <row r="244" spans="1:11" x14ac:dyDescent="0.25">
      <c r="A244" s="17"/>
      <c r="B244" s="15"/>
      <c r="C244" s="15"/>
      <c r="D244" s="58"/>
      <c r="E244" s="44"/>
      <c r="F244" s="40">
        <f t="shared" si="10"/>
        <v>22054.46</v>
      </c>
      <c r="G244" s="36"/>
      <c r="H244" s="33"/>
      <c r="I244" s="40">
        <f>Tableau1[[#This Row],[Ancien Soldes]]+Tableau1[[#This Row],[Entree]]-Tableau1[[#This Row],[Sortie]]</f>
        <v>22054.46</v>
      </c>
      <c r="J244" s="47"/>
      <c r="K244" s="3"/>
    </row>
    <row r="245" spans="1:11" x14ac:dyDescent="0.25">
      <c r="A245" s="17"/>
      <c r="B245" s="15"/>
      <c r="C245" s="15"/>
      <c r="D245" s="58"/>
      <c r="E245" s="44"/>
      <c r="F245" s="40">
        <f t="shared" si="10"/>
        <v>22054.46</v>
      </c>
      <c r="G245" s="36"/>
      <c r="H245" s="33"/>
      <c r="I245" s="40">
        <f>Tableau1[[#This Row],[Ancien Soldes]]+Tableau1[[#This Row],[Entree]]-Tableau1[[#This Row],[Sortie]]</f>
        <v>22054.46</v>
      </c>
      <c r="J245" s="47"/>
      <c r="K245" s="3"/>
    </row>
    <row r="246" spans="1:11" x14ac:dyDescent="0.25">
      <c r="A246" s="17"/>
      <c r="B246" s="15"/>
      <c r="C246" s="15"/>
      <c r="D246" s="58"/>
      <c r="E246" s="44"/>
      <c r="F246" s="40">
        <f t="shared" si="10"/>
        <v>22054.46</v>
      </c>
      <c r="G246" s="36"/>
      <c r="H246" s="33"/>
      <c r="I246" s="40">
        <f>Tableau1[[#This Row],[Ancien Soldes]]+Tableau1[[#This Row],[Entree]]-Tableau1[[#This Row],[Sortie]]</f>
        <v>22054.46</v>
      </c>
      <c r="J246" s="47"/>
      <c r="K246" s="3"/>
    </row>
    <row r="247" spans="1:11" x14ac:dyDescent="0.25">
      <c r="A247" s="17"/>
      <c r="B247" s="15"/>
      <c r="C247" s="15"/>
      <c r="D247" s="58"/>
      <c r="E247" s="44"/>
      <c r="F247" s="40">
        <f t="shared" si="10"/>
        <v>22054.46</v>
      </c>
      <c r="G247" s="36"/>
      <c r="H247" s="33"/>
      <c r="I247" s="40">
        <f>Tableau1[[#This Row],[Ancien Soldes]]+Tableau1[[#This Row],[Entree]]-Tableau1[[#This Row],[Sortie]]</f>
        <v>22054.46</v>
      </c>
      <c r="J247" s="47"/>
      <c r="K247" s="3"/>
    </row>
    <row r="248" spans="1:11" x14ac:dyDescent="0.25">
      <c r="A248" s="18"/>
      <c r="B248" s="16"/>
      <c r="C248" s="16"/>
      <c r="D248" s="59"/>
      <c r="E248" s="45"/>
      <c r="F248" s="41">
        <f t="shared" si="10"/>
        <v>22054.46</v>
      </c>
      <c r="G248" s="37"/>
      <c r="H248" s="34"/>
      <c r="I248" s="41">
        <f>Tableau1[[#This Row],[Ancien Soldes]]+Tableau1[[#This Row],[Entree]]-Tableau1[[#This Row],[Sortie]]</f>
        <v>22054.46</v>
      </c>
      <c r="J248" s="47"/>
      <c r="K248" s="3"/>
    </row>
    <row r="249" spans="1:11" x14ac:dyDescent="0.25">
      <c r="A249" s="17"/>
      <c r="B249" s="15"/>
      <c r="C249" s="15"/>
      <c r="D249" s="58"/>
      <c r="E249" s="44"/>
      <c r="F249" s="40">
        <f t="shared" ref="F249:F260" si="11">I248</f>
        <v>22054.46</v>
      </c>
      <c r="G249" s="36"/>
      <c r="H249" s="33"/>
      <c r="I249" s="40">
        <f>Tableau1[[#This Row],[Ancien Soldes]]+Tableau1[[#This Row],[Entree]]-Tableau1[[#This Row],[Sortie]]</f>
        <v>22054.46</v>
      </c>
      <c r="J249" s="47"/>
      <c r="K249" s="3"/>
    </row>
    <row r="250" spans="1:11" x14ac:dyDescent="0.25">
      <c r="A250" s="17"/>
      <c r="B250" s="15"/>
      <c r="C250" s="15"/>
      <c r="D250" s="58"/>
      <c r="E250" s="44"/>
      <c r="F250" s="40">
        <f t="shared" si="11"/>
        <v>22054.46</v>
      </c>
      <c r="G250" s="36"/>
      <c r="H250" s="33"/>
      <c r="I250" s="40">
        <f>Tableau1[[#This Row],[Ancien Soldes]]+Tableau1[[#This Row],[Entree]]-Tableau1[[#This Row],[Sortie]]</f>
        <v>22054.46</v>
      </c>
      <c r="J250" s="47"/>
      <c r="K250" s="3"/>
    </row>
    <row r="251" spans="1:11" x14ac:dyDescent="0.25">
      <c r="A251" s="17"/>
      <c r="B251" s="15"/>
      <c r="C251" s="15"/>
      <c r="D251" s="58"/>
      <c r="E251" s="44"/>
      <c r="F251" s="40">
        <f t="shared" si="11"/>
        <v>22054.46</v>
      </c>
      <c r="G251" s="36"/>
      <c r="H251" s="33"/>
      <c r="I251" s="40">
        <f>Tableau1[[#This Row],[Ancien Soldes]]+Tableau1[[#This Row],[Entree]]-Tableau1[[#This Row],[Sortie]]</f>
        <v>22054.46</v>
      </c>
      <c r="J251" s="47"/>
      <c r="K251" s="3"/>
    </row>
    <row r="252" spans="1:11" x14ac:dyDescent="0.25">
      <c r="A252" s="17"/>
      <c r="B252" s="15"/>
      <c r="C252" s="15"/>
      <c r="D252" s="58"/>
      <c r="E252" s="44"/>
      <c r="F252" s="40">
        <f t="shared" si="11"/>
        <v>22054.46</v>
      </c>
      <c r="G252" s="36"/>
      <c r="H252" s="33"/>
      <c r="I252" s="40">
        <f>Tableau1[[#This Row],[Ancien Soldes]]+Tableau1[[#This Row],[Entree]]-Tableau1[[#This Row],[Sortie]]</f>
        <v>22054.46</v>
      </c>
      <c r="J252" s="47"/>
      <c r="K252" s="3"/>
    </row>
    <row r="253" spans="1:11" x14ac:dyDescent="0.25">
      <c r="A253" s="17"/>
      <c r="B253" s="15"/>
      <c r="C253" s="15"/>
      <c r="D253" s="58"/>
      <c r="E253" s="44"/>
      <c r="F253" s="40">
        <f t="shared" si="11"/>
        <v>22054.46</v>
      </c>
      <c r="G253" s="36"/>
      <c r="H253" s="33"/>
      <c r="I253" s="40">
        <f>Tableau1[[#This Row],[Ancien Soldes]]+Tableau1[[#This Row],[Entree]]-Tableau1[[#This Row],[Sortie]]</f>
        <v>22054.46</v>
      </c>
      <c r="J253" s="47"/>
      <c r="K253" s="3"/>
    </row>
    <row r="254" spans="1:11" x14ac:dyDescent="0.25">
      <c r="A254" s="17"/>
      <c r="B254" s="15"/>
      <c r="C254" s="15"/>
      <c r="D254" s="58"/>
      <c r="E254" s="44"/>
      <c r="F254" s="40">
        <f t="shared" si="11"/>
        <v>22054.46</v>
      </c>
      <c r="G254" s="36"/>
      <c r="H254" s="33"/>
      <c r="I254" s="40">
        <f>Tableau1[[#This Row],[Ancien Soldes]]+Tableau1[[#This Row],[Entree]]-Tableau1[[#This Row],[Sortie]]</f>
        <v>22054.46</v>
      </c>
      <c r="J254" s="47"/>
      <c r="K254" s="3"/>
    </row>
    <row r="255" spans="1:11" x14ac:dyDescent="0.25">
      <c r="A255" s="17"/>
      <c r="B255" s="15"/>
      <c r="C255" s="15"/>
      <c r="D255" s="58"/>
      <c r="E255" s="44"/>
      <c r="F255" s="40">
        <f t="shared" si="11"/>
        <v>22054.46</v>
      </c>
      <c r="G255" s="36"/>
      <c r="H255" s="33"/>
      <c r="I255" s="40">
        <f>Tableau1[[#This Row],[Ancien Soldes]]+Tableau1[[#This Row],[Entree]]-Tableau1[[#This Row],[Sortie]]</f>
        <v>22054.46</v>
      </c>
      <c r="J255" s="47"/>
      <c r="K255" s="3"/>
    </row>
    <row r="256" spans="1:11" x14ac:dyDescent="0.25">
      <c r="A256" s="17"/>
      <c r="B256" s="15"/>
      <c r="C256" s="15"/>
      <c r="D256" s="58"/>
      <c r="E256" s="44"/>
      <c r="F256" s="40">
        <f t="shared" si="11"/>
        <v>22054.46</v>
      </c>
      <c r="G256" s="36"/>
      <c r="H256" s="33"/>
      <c r="I256" s="40">
        <f>Tableau1[[#This Row],[Ancien Soldes]]+Tableau1[[#This Row],[Entree]]-Tableau1[[#This Row],[Sortie]]</f>
        <v>22054.46</v>
      </c>
      <c r="J256" s="47"/>
      <c r="K256" s="3"/>
    </row>
    <row r="257" spans="1:11" x14ac:dyDescent="0.25">
      <c r="A257" s="17"/>
      <c r="B257" s="15"/>
      <c r="C257" s="15"/>
      <c r="D257" s="58"/>
      <c r="E257" s="44"/>
      <c r="F257" s="40">
        <f t="shared" si="11"/>
        <v>22054.46</v>
      </c>
      <c r="G257" s="36"/>
      <c r="H257" s="33"/>
      <c r="I257" s="40">
        <f>Tableau1[[#This Row],[Ancien Soldes]]+Tableau1[[#This Row],[Entree]]-Tableau1[[#This Row],[Sortie]]</f>
        <v>22054.46</v>
      </c>
      <c r="J257" s="47"/>
      <c r="K257" s="3"/>
    </row>
    <row r="258" spans="1:11" x14ac:dyDescent="0.25">
      <c r="A258" s="17"/>
      <c r="B258" s="15"/>
      <c r="C258" s="15"/>
      <c r="D258" s="58"/>
      <c r="E258" s="44"/>
      <c r="F258" s="40">
        <f t="shared" si="11"/>
        <v>22054.46</v>
      </c>
      <c r="G258" s="36"/>
      <c r="H258" s="33"/>
      <c r="I258" s="40">
        <f>Tableau1[[#This Row],[Ancien Soldes]]+Tableau1[[#This Row],[Entree]]-Tableau1[[#This Row],[Sortie]]</f>
        <v>22054.46</v>
      </c>
      <c r="J258" s="47"/>
      <c r="K258" s="3"/>
    </row>
    <row r="259" spans="1:11" x14ac:dyDescent="0.25">
      <c r="A259" s="17"/>
      <c r="B259" s="15"/>
      <c r="C259" s="15"/>
      <c r="D259" s="58"/>
      <c r="E259" s="44"/>
      <c r="F259" s="40">
        <f t="shared" si="11"/>
        <v>22054.46</v>
      </c>
      <c r="G259" s="36"/>
      <c r="H259" s="33"/>
      <c r="I259" s="40">
        <f>Tableau1[[#This Row],[Ancien Soldes]]+Tableau1[[#This Row],[Entree]]-Tableau1[[#This Row],[Sortie]]</f>
        <v>22054.46</v>
      </c>
      <c r="J259" s="47"/>
      <c r="K259" s="3"/>
    </row>
    <row r="260" spans="1:11" x14ac:dyDescent="0.25">
      <c r="A260" s="18"/>
      <c r="B260" s="16"/>
      <c r="C260" s="16"/>
      <c r="D260" s="59"/>
      <c r="E260" s="45"/>
      <c r="F260" s="41">
        <f t="shared" si="11"/>
        <v>22054.46</v>
      </c>
      <c r="G260" s="37"/>
      <c r="H260" s="34"/>
      <c r="I260" s="41">
        <f>Tableau1[[#This Row],[Ancien Soldes]]+Tableau1[[#This Row],[Entree]]-Tableau1[[#This Row],[Sortie]]</f>
        <v>22054.46</v>
      </c>
      <c r="J260" s="47"/>
      <c r="K260" s="3"/>
    </row>
    <row r="261" spans="1:11" x14ac:dyDescent="0.25">
      <c r="A261" s="17"/>
      <c r="B261" s="15"/>
      <c r="C261" s="15"/>
      <c r="D261" s="58"/>
      <c r="E261" s="44"/>
      <c r="F261" s="40">
        <f t="shared" ref="F261:F274" si="12">I260</f>
        <v>22054.46</v>
      </c>
      <c r="G261" s="36"/>
      <c r="H261" s="33"/>
      <c r="I261" s="40">
        <f>Tableau1[[#This Row],[Ancien Soldes]]+Tableau1[[#This Row],[Entree]]-Tableau1[[#This Row],[Sortie]]</f>
        <v>22054.46</v>
      </c>
      <c r="J261" s="47"/>
      <c r="K261" s="3"/>
    </row>
    <row r="262" spans="1:11" x14ac:dyDescent="0.25">
      <c r="A262" s="17"/>
      <c r="B262" s="15"/>
      <c r="C262" s="15"/>
      <c r="D262" s="58"/>
      <c r="E262" s="44"/>
      <c r="F262" s="40">
        <f t="shared" si="12"/>
        <v>22054.46</v>
      </c>
      <c r="G262" s="36"/>
      <c r="H262" s="33"/>
      <c r="I262" s="40">
        <f>Tableau1[[#This Row],[Ancien Soldes]]+Tableau1[[#This Row],[Entree]]-Tableau1[[#This Row],[Sortie]]</f>
        <v>22054.46</v>
      </c>
      <c r="J262" s="47"/>
      <c r="K262" s="3"/>
    </row>
    <row r="263" spans="1:11" x14ac:dyDescent="0.25">
      <c r="A263" s="17"/>
      <c r="B263" s="15"/>
      <c r="C263" s="15"/>
      <c r="D263" s="58"/>
      <c r="E263" s="44"/>
      <c r="F263" s="40">
        <f t="shared" si="12"/>
        <v>22054.46</v>
      </c>
      <c r="G263" s="36"/>
      <c r="H263" s="33"/>
      <c r="I263" s="40">
        <f>Tableau1[[#This Row],[Ancien Soldes]]+Tableau1[[#This Row],[Entree]]-Tableau1[[#This Row],[Sortie]]</f>
        <v>22054.46</v>
      </c>
      <c r="J263" s="47"/>
      <c r="K263" s="3"/>
    </row>
    <row r="264" spans="1:11" x14ac:dyDescent="0.25">
      <c r="A264" s="17"/>
      <c r="B264" s="15"/>
      <c r="C264" s="15"/>
      <c r="D264" s="58"/>
      <c r="E264" s="44"/>
      <c r="F264" s="40">
        <f t="shared" si="12"/>
        <v>22054.46</v>
      </c>
      <c r="G264" s="36"/>
      <c r="H264" s="33"/>
      <c r="I264" s="40">
        <f>Tableau1[[#This Row],[Ancien Soldes]]+Tableau1[[#This Row],[Entree]]-Tableau1[[#This Row],[Sortie]]</f>
        <v>22054.46</v>
      </c>
      <c r="J264" s="47"/>
      <c r="K264" s="3"/>
    </row>
    <row r="265" spans="1:11" x14ac:dyDescent="0.25">
      <c r="A265" s="17"/>
      <c r="B265" s="15"/>
      <c r="C265" s="15"/>
      <c r="D265" s="58"/>
      <c r="E265" s="44"/>
      <c r="F265" s="40">
        <f t="shared" si="12"/>
        <v>22054.46</v>
      </c>
      <c r="G265" s="36"/>
      <c r="H265" s="33"/>
      <c r="I265" s="40">
        <f>Tableau1[[#This Row],[Ancien Soldes]]+Tableau1[[#This Row],[Entree]]-Tableau1[[#This Row],[Sortie]]</f>
        <v>22054.46</v>
      </c>
      <c r="J265" s="47"/>
      <c r="K265" s="3"/>
    </row>
    <row r="266" spans="1:11" x14ac:dyDescent="0.25">
      <c r="A266" s="17"/>
      <c r="B266" s="15"/>
      <c r="C266" s="15"/>
      <c r="D266" s="58"/>
      <c r="E266" s="44"/>
      <c r="F266" s="40">
        <f t="shared" si="12"/>
        <v>22054.46</v>
      </c>
      <c r="G266" s="36"/>
      <c r="H266" s="33"/>
      <c r="I266" s="40">
        <f>Tableau1[[#This Row],[Ancien Soldes]]+Tableau1[[#This Row],[Entree]]-Tableau1[[#This Row],[Sortie]]</f>
        <v>22054.46</v>
      </c>
      <c r="J266" s="47"/>
      <c r="K266" s="3"/>
    </row>
    <row r="267" spans="1:11" x14ac:dyDescent="0.25">
      <c r="A267" s="17"/>
      <c r="B267" s="15"/>
      <c r="C267" s="15"/>
      <c r="D267" s="58"/>
      <c r="E267" s="44"/>
      <c r="F267" s="40">
        <f t="shared" si="12"/>
        <v>22054.46</v>
      </c>
      <c r="G267" s="36"/>
      <c r="H267" s="33"/>
      <c r="I267" s="40">
        <f>Tableau1[[#This Row],[Ancien Soldes]]+Tableau1[[#This Row],[Entree]]-Tableau1[[#This Row],[Sortie]]</f>
        <v>22054.46</v>
      </c>
      <c r="J267" s="47"/>
      <c r="K267" s="3"/>
    </row>
    <row r="268" spans="1:11" x14ac:dyDescent="0.25">
      <c r="A268" s="17"/>
      <c r="B268" s="15"/>
      <c r="C268" s="15"/>
      <c r="D268" s="58"/>
      <c r="E268" s="44"/>
      <c r="F268" s="40">
        <f t="shared" si="12"/>
        <v>22054.46</v>
      </c>
      <c r="G268" s="36"/>
      <c r="H268" s="33"/>
      <c r="I268" s="40">
        <f>Tableau1[[#This Row],[Ancien Soldes]]+Tableau1[[#This Row],[Entree]]-Tableau1[[#This Row],[Sortie]]</f>
        <v>22054.46</v>
      </c>
      <c r="J268" s="47"/>
      <c r="K268" s="3"/>
    </row>
    <row r="269" spans="1:11" x14ac:dyDescent="0.25">
      <c r="A269" s="17"/>
      <c r="B269" s="15"/>
      <c r="C269" s="15"/>
      <c r="D269" s="58"/>
      <c r="E269" s="44"/>
      <c r="F269" s="40">
        <f t="shared" si="12"/>
        <v>22054.46</v>
      </c>
      <c r="G269" s="36"/>
      <c r="H269" s="33"/>
      <c r="I269" s="40">
        <f>Tableau1[[#This Row],[Ancien Soldes]]+Tableau1[[#This Row],[Entree]]-Tableau1[[#This Row],[Sortie]]</f>
        <v>22054.46</v>
      </c>
      <c r="J269" s="47"/>
      <c r="K269" s="3"/>
    </row>
    <row r="270" spans="1:11" x14ac:dyDescent="0.25">
      <c r="A270" s="17"/>
      <c r="B270" s="15"/>
      <c r="C270" s="15"/>
      <c r="D270" s="58"/>
      <c r="E270" s="44"/>
      <c r="F270" s="40">
        <f t="shared" si="12"/>
        <v>22054.46</v>
      </c>
      <c r="G270" s="36"/>
      <c r="H270" s="33"/>
      <c r="I270" s="40">
        <f>Tableau1[[#This Row],[Ancien Soldes]]+Tableau1[[#This Row],[Entree]]-Tableau1[[#This Row],[Sortie]]</f>
        <v>22054.46</v>
      </c>
      <c r="J270" s="47"/>
      <c r="K270" s="3"/>
    </row>
    <row r="271" spans="1:11" x14ac:dyDescent="0.25">
      <c r="A271" s="17"/>
      <c r="B271" s="15"/>
      <c r="C271" s="15"/>
      <c r="D271" s="58"/>
      <c r="E271" s="44"/>
      <c r="F271" s="40">
        <f t="shared" si="12"/>
        <v>22054.46</v>
      </c>
      <c r="G271" s="36"/>
      <c r="H271" s="33"/>
      <c r="I271" s="40">
        <f>Tableau1[[#This Row],[Ancien Soldes]]+Tableau1[[#This Row],[Entree]]-Tableau1[[#This Row],[Sortie]]</f>
        <v>22054.46</v>
      </c>
      <c r="J271" s="47"/>
      <c r="K271" s="3"/>
    </row>
    <row r="272" spans="1:11" x14ac:dyDescent="0.25">
      <c r="A272" s="17"/>
      <c r="B272" s="15"/>
      <c r="C272" s="15"/>
      <c r="D272" s="58"/>
      <c r="E272" s="44"/>
      <c r="F272" s="40">
        <f t="shared" si="12"/>
        <v>22054.46</v>
      </c>
      <c r="G272" s="36"/>
      <c r="H272" s="33"/>
      <c r="I272" s="40">
        <f>Tableau1[[#This Row],[Ancien Soldes]]+Tableau1[[#This Row],[Entree]]-Tableau1[[#This Row],[Sortie]]</f>
        <v>22054.46</v>
      </c>
      <c r="J272" s="47"/>
      <c r="K272" s="3"/>
    </row>
    <row r="273" spans="1:11" x14ac:dyDescent="0.25">
      <c r="A273" s="17"/>
      <c r="B273" s="15"/>
      <c r="C273" s="15"/>
      <c r="D273" s="58"/>
      <c r="E273" s="44"/>
      <c r="F273" s="40">
        <f t="shared" si="12"/>
        <v>22054.46</v>
      </c>
      <c r="G273" s="36"/>
      <c r="H273" s="33"/>
      <c r="I273" s="40">
        <f>Tableau1[[#This Row],[Ancien Soldes]]+Tableau1[[#This Row],[Entree]]-Tableau1[[#This Row],[Sortie]]</f>
        <v>22054.46</v>
      </c>
      <c r="J273" s="47"/>
      <c r="K273" s="3"/>
    </row>
    <row r="274" spans="1:11" x14ac:dyDescent="0.25">
      <c r="A274" s="18"/>
      <c r="B274" s="16"/>
      <c r="C274" s="16"/>
      <c r="D274" s="59"/>
      <c r="E274" s="45"/>
      <c r="F274" s="41">
        <f t="shared" si="12"/>
        <v>22054.46</v>
      </c>
      <c r="G274" s="37"/>
      <c r="H274" s="34"/>
      <c r="I274" s="41">
        <f>Tableau1[[#This Row],[Ancien Soldes]]+Tableau1[[#This Row],[Entree]]-Tableau1[[#This Row],[Sortie]]</f>
        <v>22054.46</v>
      </c>
      <c r="J274" s="47"/>
      <c r="K274" s="3"/>
    </row>
    <row r="275" spans="1:11" x14ac:dyDescent="0.25">
      <c r="A275" s="17"/>
      <c r="B275" s="15"/>
      <c r="C275" s="15"/>
      <c r="D275" s="58"/>
      <c r="E275" s="44"/>
      <c r="F275" s="40">
        <f t="shared" ref="F275:F293" si="13">I274</f>
        <v>22054.46</v>
      </c>
      <c r="G275" s="36"/>
      <c r="H275" s="33"/>
      <c r="I275" s="40">
        <f>Tableau1[[#This Row],[Ancien Soldes]]+Tableau1[[#This Row],[Entree]]-Tableau1[[#This Row],[Sortie]]</f>
        <v>22054.46</v>
      </c>
      <c r="J275" s="28"/>
      <c r="K275" s="3"/>
    </row>
    <row r="276" spans="1:11" x14ac:dyDescent="0.25">
      <c r="A276" s="17"/>
      <c r="B276" s="15"/>
      <c r="C276" s="15"/>
      <c r="D276" s="58"/>
      <c r="E276" s="44"/>
      <c r="F276" s="40">
        <f t="shared" si="13"/>
        <v>22054.46</v>
      </c>
      <c r="G276" s="36"/>
      <c r="H276" s="33"/>
      <c r="I276" s="40">
        <f>Tableau1[[#This Row],[Ancien Soldes]]+Tableau1[[#This Row],[Entree]]-Tableau1[[#This Row],[Sortie]]</f>
        <v>22054.46</v>
      </c>
      <c r="J276" s="28"/>
      <c r="K276" s="3"/>
    </row>
    <row r="277" spans="1:11" x14ac:dyDescent="0.25">
      <c r="A277" s="17"/>
      <c r="B277" s="15"/>
      <c r="C277" s="15"/>
      <c r="D277" s="58"/>
      <c r="E277" s="44"/>
      <c r="F277" s="40">
        <f t="shared" si="13"/>
        <v>22054.46</v>
      </c>
      <c r="G277" s="36"/>
      <c r="H277" s="33"/>
      <c r="I277" s="40">
        <f>Tableau1[[#This Row],[Ancien Soldes]]+Tableau1[[#This Row],[Entree]]-Tableau1[[#This Row],[Sortie]]</f>
        <v>22054.46</v>
      </c>
      <c r="J277" s="28"/>
      <c r="K277" s="3"/>
    </row>
    <row r="278" spans="1:11" x14ac:dyDescent="0.25">
      <c r="A278" s="17"/>
      <c r="B278" s="15"/>
      <c r="C278" s="15"/>
      <c r="D278" s="58"/>
      <c r="E278" s="44"/>
      <c r="F278" s="40">
        <f t="shared" si="13"/>
        <v>22054.46</v>
      </c>
      <c r="G278" s="36"/>
      <c r="H278" s="33"/>
      <c r="I278" s="40">
        <f>Tableau1[[#This Row],[Ancien Soldes]]+Tableau1[[#This Row],[Entree]]-Tableau1[[#This Row],[Sortie]]</f>
        <v>22054.46</v>
      </c>
      <c r="J278" s="28"/>
      <c r="K278" s="3"/>
    </row>
    <row r="279" spans="1:11" x14ac:dyDescent="0.25">
      <c r="A279" s="17"/>
      <c r="B279" s="15"/>
      <c r="C279" s="15"/>
      <c r="D279" s="58"/>
      <c r="E279" s="44"/>
      <c r="F279" s="40">
        <f t="shared" si="13"/>
        <v>22054.46</v>
      </c>
      <c r="G279" s="36"/>
      <c r="H279" s="33"/>
      <c r="I279" s="40">
        <f>Tableau1[[#This Row],[Ancien Soldes]]+Tableau1[[#This Row],[Entree]]-Tableau1[[#This Row],[Sortie]]</f>
        <v>22054.46</v>
      </c>
      <c r="J279" s="28"/>
      <c r="K279" s="3"/>
    </row>
    <row r="280" spans="1:11" x14ac:dyDescent="0.25">
      <c r="A280" s="17"/>
      <c r="B280" s="15"/>
      <c r="C280" s="15"/>
      <c r="D280" s="58"/>
      <c r="E280" s="44"/>
      <c r="F280" s="40">
        <f t="shared" si="13"/>
        <v>22054.46</v>
      </c>
      <c r="G280" s="36"/>
      <c r="H280" s="33"/>
      <c r="I280" s="40">
        <f>Tableau1[[#This Row],[Ancien Soldes]]+Tableau1[[#This Row],[Entree]]-Tableau1[[#This Row],[Sortie]]</f>
        <v>22054.46</v>
      </c>
      <c r="J280" s="28"/>
      <c r="K280" s="3"/>
    </row>
    <row r="281" spans="1:11" x14ac:dyDescent="0.25">
      <c r="A281" s="17"/>
      <c r="B281" s="15"/>
      <c r="C281" s="15"/>
      <c r="D281" s="58"/>
      <c r="E281" s="44"/>
      <c r="F281" s="40">
        <f t="shared" si="13"/>
        <v>22054.46</v>
      </c>
      <c r="G281" s="36"/>
      <c r="H281" s="33"/>
      <c r="I281" s="40">
        <f>Tableau1[[#This Row],[Ancien Soldes]]+Tableau1[[#This Row],[Entree]]-Tableau1[[#This Row],[Sortie]]</f>
        <v>22054.46</v>
      </c>
      <c r="J281" s="28"/>
      <c r="K281" s="3"/>
    </row>
    <row r="282" spans="1:11" x14ac:dyDescent="0.25">
      <c r="A282" s="17"/>
      <c r="B282" s="15"/>
      <c r="C282" s="15"/>
      <c r="D282" s="58"/>
      <c r="E282" s="44"/>
      <c r="F282" s="40">
        <f t="shared" si="13"/>
        <v>22054.46</v>
      </c>
      <c r="G282" s="36"/>
      <c r="H282" s="33"/>
      <c r="I282" s="40">
        <f>Tableau1[[#This Row],[Ancien Soldes]]+Tableau1[[#This Row],[Entree]]-Tableau1[[#This Row],[Sortie]]</f>
        <v>22054.46</v>
      </c>
      <c r="J282" s="28"/>
      <c r="K282" s="3"/>
    </row>
    <row r="283" spans="1:11" x14ac:dyDescent="0.25">
      <c r="A283" s="17"/>
      <c r="B283" s="15"/>
      <c r="C283" s="15"/>
      <c r="D283" s="58"/>
      <c r="E283" s="44"/>
      <c r="F283" s="40">
        <f t="shared" si="13"/>
        <v>22054.46</v>
      </c>
      <c r="G283" s="36"/>
      <c r="H283" s="33"/>
      <c r="I283" s="40">
        <f>Tableau1[[#This Row],[Ancien Soldes]]+Tableau1[[#This Row],[Entree]]-Tableau1[[#This Row],[Sortie]]</f>
        <v>22054.46</v>
      </c>
      <c r="J283" s="28"/>
      <c r="K283" s="3"/>
    </row>
    <row r="284" spans="1:11" x14ac:dyDescent="0.25">
      <c r="A284" s="17"/>
      <c r="B284" s="15"/>
      <c r="C284" s="15"/>
      <c r="D284" s="58"/>
      <c r="E284" s="44"/>
      <c r="F284" s="40">
        <f t="shared" si="13"/>
        <v>22054.46</v>
      </c>
      <c r="G284" s="36"/>
      <c r="H284" s="33"/>
      <c r="I284" s="40">
        <f>Tableau1[[#This Row],[Ancien Soldes]]+Tableau1[[#This Row],[Entree]]-Tableau1[[#This Row],[Sortie]]</f>
        <v>22054.46</v>
      </c>
      <c r="J284" s="28"/>
      <c r="K284" s="3"/>
    </row>
    <row r="285" spans="1:11" x14ac:dyDescent="0.25">
      <c r="A285" s="17"/>
      <c r="B285" s="15"/>
      <c r="C285" s="15"/>
      <c r="D285" s="58"/>
      <c r="E285" s="44"/>
      <c r="F285" s="40">
        <f t="shared" si="13"/>
        <v>22054.46</v>
      </c>
      <c r="G285" s="36"/>
      <c r="H285" s="33"/>
      <c r="I285" s="40">
        <f>Tableau1[[#This Row],[Ancien Soldes]]+Tableau1[[#This Row],[Entree]]-Tableau1[[#This Row],[Sortie]]</f>
        <v>22054.46</v>
      </c>
      <c r="J285" s="28"/>
      <c r="K285" s="3"/>
    </row>
    <row r="286" spans="1:11" x14ac:dyDescent="0.25">
      <c r="A286" s="17"/>
      <c r="B286" s="15"/>
      <c r="C286" s="15"/>
      <c r="D286" s="58"/>
      <c r="E286" s="44"/>
      <c r="F286" s="40">
        <f t="shared" si="13"/>
        <v>22054.46</v>
      </c>
      <c r="G286" s="36"/>
      <c r="H286" s="33"/>
      <c r="I286" s="40">
        <f>Tableau1[[#This Row],[Ancien Soldes]]+Tableau1[[#This Row],[Entree]]-Tableau1[[#This Row],[Sortie]]</f>
        <v>22054.46</v>
      </c>
      <c r="J286" s="28"/>
      <c r="K286" s="3"/>
    </row>
    <row r="287" spans="1:11" x14ac:dyDescent="0.25">
      <c r="A287" s="17"/>
      <c r="B287" s="15"/>
      <c r="C287" s="15"/>
      <c r="D287" s="58"/>
      <c r="E287" s="44"/>
      <c r="F287" s="40">
        <f t="shared" si="13"/>
        <v>22054.46</v>
      </c>
      <c r="G287" s="36"/>
      <c r="H287" s="33"/>
      <c r="I287" s="40">
        <f>Tableau1[[#This Row],[Ancien Soldes]]+Tableau1[[#This Row],[Entree]]-Tableau1[[#This Row],[Sortie]]</f>
        <v>22054.46</v>
      </c>
      <c r="J287" s="28"/>
      <c r="K287" s="3"/>
    </row>
    <row r="288" spans="1:11" x14ac:dyDescent="0.25">
      <c r="A288" s="17"/>
      <c r="B288" s="15"/>
      <c r="C288" s="15"/>
      <c r="D288" s="58"/>
      <c r="E288" s="44"/>
      <c r="F288" s="40">
        <f t="shared" si="13"/>
        <v>22054.46</v>
      </c>
      <c r="G288" s="36"/>
      <c r="H288" s="33"/>
      <c r="I288" s="40">
        <f>Tableau1[[#This Row],[Ancien Soldes]]+Tableau1[[#This Row],[Entree]]-Tableau1[[#This Row],[Sortie]]</f>
        <v>22054.46</v>
      </c>
      <c r="J288" s="28"/>
      <c r="K288" s="3"/>
    </row>
    <row r="289" spans="1:11" x14ac:dyDescent="0.25">
      <c r="A289" s="17"/>
      <c r="B289" s="15"/>
      <c r="C289" s="15"/>
      <c r="D289" s="58"/>
      <c r="E289" s="44"/>
      <c r="F289" s="40">
        <f t="shared" si="13"/>
        <v>22054.46</v>
      </c>
      <c r="G289" s="36"/>
      <c r="H289" s="33"/>
      <c r="I289" s="40">
        <f>Tableau1[[#This Row],[Ancien Soldes]]+Tableau1[[#This Row],[Entree]]-Tableau1[[#This Row],[Sortie]]</f>
        <v>22054.46</v>
      </c>
      <c r="J289" s="28"/>
      <c r="K289" s="3"/>
    </row>
    <row r="290" spans="1:11" x14ac:dyDescent="0.25">
      <c r="A290" s="17"/>
      <c r="B290" s="15"/>
      <c r="C290" s="15"/>
      <c r="D290" s="58"/>
      <c r="E290" s="44"/>
      <c r="F290" s="40">
        <f t="shared" si="13"/>
        <v>22054.46</v>
      </c>
      <c r="G290" s="36"/>
      <c r="H290" s="33"/>
      <c r="I290" s="40">
        <f>Tableau1[[#This Row],[Ancien Soldes]]+Tableau1[[#This Row],[Entree]]-Tableau1[[#This Row],[Sortie]]</f>
        <v>22054.46</v>
      </c>
      <c r="J290" s="28"/>
      <c r="K290" s="3"/>
    </row>
    <row r="291" spans="1:11" x14ac:dyDescent="0.25">
      <c r="A291" s="17"/>
      <c r="B291" s="15"/>
      <c r="C291" s="15"/>
      <c r="D291" s="58"/>
      <c r="E291" s="44"/>
      <c r="F291" s="40">
        <f t="shared" si="13"/>
        <v>22054.46</v>
      </c>
      <c r="G291" s="36"/>
      <c r="H291" s="33"/>
      <c r="I291" s="40">
        <f>Tableau1[[#This Row],[Ancien Soldes]]+Tableau1[[#This Row],[Entree]]-Tableau1[[#This Row],[Sortie]]</f>
        <v>22054.46</v>
      </c>
      <c r="J291" s="28"/>
      <c r="K291" s="3"/>
    </row>
    <row r="292" spans="1:11" x14ac:dyDescent="0.25">
      <c r="A292" s="17"/>
      <c r="B292" s="15"/>
      <c r="C292" s="15"/>
      <c r="D292" s="58"/>
      <c r="E292" s="44"/>
      <c r="F292" s="40">
        <f t="shared" si="13"/>
        <v>22054.46</v>
      </c>
      <c r="G292" s="36"/>
      <c r="H292" s="33"/>
      <c r="I292" s="40">
        <f>Tableau1[[#This Row],[Ancien Soldes]]+Tableau1[[#This Row],[Entree]]-Tableau1[[#This Row],[Sortie]]</f>
        <v>22054.46</v>
      </c>
      <c r="J292" s="28"/>
      <c r="K292" s="3"/>
    </row>
    <row r="293" spans="1:11" x14ac:dyDescent="0.25">
      <c r="A293" s="18"/>
      <c r="B293" s="16"/>
      <c r="C293" s="16"/>
      <c r="D293" s="59"/>
      <c r="E293" s="45"/>
      <c r="F293" s="41">
        <f t="shared" si="13"/>
        <v>22054.46</v>
      </c>
      <c r="G293" s="37"/>
      <c r="H293" s="34"/>
      <c r="I293" s="41">
        <f>Tableau1[[#This Row],[Ancien Soldes]]+Tableau1[[#This Row],[Entree]]-Tableau1[[#This Row],[Sortie]]</f>
        <v>22054.46</v>
      </c>
      <c r="J293" s="30"/>
      <c r="K293" s="5"/>
    </row>
  </sheetData>
  <mergeCells count="1">
    <mergeCell ref="A1:K1"/>
  </mergeCells>
  <dataValidations count="2">
    <dataValidation type="list" allowBlank="1" showInputMessage="1" showErrorMessage="1" sqref="C3:C293">
      <formula1>Categories</formula1>
    </dataValidation>
    <dataValidation type="list" allowBlank="1" showInputMessage="1" showErrorMessage="1" sqref="D3:D293">
      <formula1>Modes</formula1>
    </dataValidation>
  </dataValidation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8" r:id="rId3" name="Check Box 4">
              <controlPr defaultSize="0" autoFill="0" autoLine="0" autoPict="0">
                <anchor moveWithCells="1">
                  <from>
                    <xdr:col>10</xdr:col>
                    <xdr:colOff>142875</xdr:colOff>
                    <xdr:row>2</xdr:row>
                    <xdr:rowOff>0</xdr:rowOff>
                  </from>
                  <to>
                    <xdr:col>10</xdr:col>
                    <xdr:colOff>390525</xdr:colOff>
                    <xdr:row>2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9" r:id="rId4" name="Check Box 5">
              <controlPr defaultSize="0" autoFill="0" autoLine="0" autoPict="0">
                <anchor moveWithCells="1">
                  <from>
                    <xdr:col>10</xdr:col>
                    <xdr:colOff>142875</xdr:colOff>
                    <xdr:row>4</xdr:row>
                    <xdr:rowOff>0</xdr:rowOff>
                  </from>
                  <to>
                    <xdr:col>10</xdr:col>
                    <xdr:colOff>390525</xdr:colOff>
                    <xdr:row>4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0" r:id="rId5" name="Check Box 6">
              <controlPr defaultSize="0" autoFill="0" autoLine="0" autoPict="0">
                <anchor moveWithCells="1">
                  <from>
                    <xdr:col>10</xdr:col>
                    <xdr:colOff>142875</xdr:colOff>
                    <xdr:row>5</xdr:row>
                    <xdr:rowOff>0</xdr:rowOff>
                  </from>
                  <to>
                    <xdr:col>10</xdr:col>
                    <xdr:colOff>390525</xdr:colOff>
                    <xdr:row>5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1" r:id="rId6" name="Check Box 7">
              <controlPr defaultSize="0" autoFill="0" autoLine="0" autoPict="0">
                <anchor moveWithCells="1">
                  <from>
                    <xdr:col>10</xdr:col>
                    <xdr:colOff>142875</xdr:colOff>
                    <xdr:row>6</xdr:row>
                    <xdr:rowOff>0</xdr:rowOff>
                  </from>
                  <to>
                    <xdr:col>10</xdr:col>
                    <xdr:colOff>390525</xdr:colOff>
                    <xdr:row>6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2" r:id="rId7" name="Check Box 8">
              <controlPr defaultSize="0" autoFill="0" autoLine="0" autoPict="0">
                <anchor moveWithCells="1">
                  <from>
                    <xdr:col>10</xdr:col>
                    <xdr:colOff>142875</xdr:colOff>
                    <xdr:row>7</xdr:row>
                    <xdr:rowOff>0</xdr:rowOff>
                  </from>
                  <to>
                    <xdr:col>10</xdr:col>
                    <xdr:colOff>390525</xdr:colOff>
                    <xdr:row>7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3" r:id="rId8" name="Check Box 9">
              <controlPr defaultSize="0" autoFill="0" autoLine="0" autoPict="0">
                <anchor moveWithCells="1">
                  <from>
                    <xdr:col>10</xdr:col>
                    <xdr:colOff>142875</xdr:colOff>
                    <xdr:row>8</xdr:row>
                    <xdr:rowOff>0</xdr:rowOff>
                  </from>
                  <to>
                    <xdr:col>10</xdr:col>
                    <xdr:colOff>390525</xdr:colOff>
                    <xdr:row>8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4" r:id="rId9" name="Check Box 10">
              <controlPr defaultSize="0" autoFill="0" autoLine="0" autoPict="0">
                <anchor moveWithCells="1">
                  <from>
                    <xdr:col>10</xdr:col>
                    <xdr:colOff>142875</xdr:colOff>
                    <xdr:row>9</xdr:row>
                    <xdr:rowOff>0</xdr:rowOff>
                  </from>
                  <to>
                    <xdr:col>10</xdr:col>
                    <xdr:colOff>390525</xdr:colOff>
                    <xdr:row>9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5" r:id="rId10" name="Check Box 11">
              <controlPr defaultSize="0" autoFill="0" autoLine="0" autoPict="0">
                <anchor moveWithCells="1">
                  <from>
                    <xdr:col>10</xdr:col>
                    <xdr:colOff>142875</xdr:colOff>
                    <xdr:row>10</xdr:row>
                    <xdr:rowOff>0</xdr:rowOff>
                  </from>
                  <to>
                    <xdr:col>10</xdr:col>
                    <xdr:colOff>390525</xdr:colOff>
                    <xdr:row>10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6" r:id="rId11" name="Check Box 12">
              <controlPr defaultSize="0" autoFill="0" autoLine="0" autoPict="0">
                <anchor moveWithCells="1">
                  <from>
                    <xdr:col>10</xdr:col>
                    <xdr:colOff>142875</xdr:colOff>
                    <xdr:row>11</xdr:row>
                    <xdr:rowOff>0</xdr:rowOff>
                  </from>
                  <to>
                    <xdr:col>10</xdr:col>
                    <xdr:colOff>390525</xdr:colOff>
                    <xdr:row>11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7" r:id="rId12" name="Check Box 13">
              <controlPr defaultSize="0" autoFill="0" autoLine="0" autoPict="0">
                <anchor moveWithCells="1">
                  <from>
                    <xdr:col>10</xdr:col>
                    <xdr:colOff>142875</xdr:colOff>
                    <xdr:row>12</xdr:row>
                    <xdr:rowOff>0</xdr:rowOff>
                  </from>
                  <to>
                    <xdr:col>10</xdr:col>
                    <xdr:colOff>390525</xdr:colOff>
                    <xdr:row>12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8" r:id="rId13" name="Check Box 14">
              <controlPr defaultSize="0" autoFill="0" autoLine="0" autoPict="0">
                <anchor moveWithCells="1">
                  <from>
                    <xdr:col>10</xdr:col>
                    <xdr:colOff>142875</xdr:colOff>
                    <xdr:row>13</xdr:row>
                    <xdr:rowOff>0</xdr:rowOff>
                  </from>
                  <to>
                    <xdr:col>10</xdr:col>
                    <xdr:colOff>390525</xdr:colOff>
                    <xdr:row>13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9" r:id="rId14" name="Check Box 15">
              <controlPr defaultSize="0" autoFill="0" autoLine="0" autoPict="0">
                <anchor moveWithCells="1">
                  <from>
                    <xdr:col>10</xdr:col>
                    <xdr:colOff>142875</xdr:colOff>
                    <xdr:row>14</xdr:row>
                    <xdr:rowOff>0</xdr:rowOff>
                  </from>
                  <to>
                    <xdr:col>10</xdr:col>
                    <xdr:colOff>390525</xdr:colOff>
                    <xdr:row>14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0" r:id="rId15" name="Check Box 16">
              <controlPr defaultSize="0" autoFill="0" autoLine="0" autoPict="0">
                <anchor moveWithCells="1">
                  <from>
                    <xdr:col>10</xdr:col>
                    <xdr:colOff>142875</xdr:colOff>
                    <xdr:row>15</xdr:row>
                    <xdr:rowOff>0</xdr:rowOff>
                  </from>
                  <to>
                    <xdr:col>10</xdr:col>
                    <xdr:colOff>390525</xdr:colOff>
                    <xdr:row>15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1" r:id="rId16" name="Check Box 17">
              <controlPr defaultSize="0" autoFill="0" autoLine="0" autoPict="0">
                <anchor moveWithCells="1">
                  <from>
                    <xdr:col>10</xdr:col>
                    <xdr:colOff>142875</xdr:colOff>
                    <xdr:row>16</xdr:row>
                    <xdr:rowOff>0</xdr:rowOff>
                  </from>
                  <to>
                    <xdr:col>10</xdr:col>
                    <xdr:colOff>390525</xdr:colOff>
                    <xdr:row>16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2" r:id="rId17" name="Check Box 18">
              <controlPr defaultSize="0" autoFill="0" autoLine="0" autoPict="0">
                <anchor moveWithCells="1">
                  <from>
                    <xdr:col>10</xdr:col>
                    <xdr:colOff>142875</xdr:colOff>
                    <xdr:row>17</xdr:row>
                    <xdr:rowOff>0</xdr:rowOff>
                  </from>
                  <to>
                    <xdr:col>10</xdr:col>
                    <xdr:colOff>390525</xdr:colOff>
                    <xdr:row>17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3" r:id="rId18" name="Check Box 19">
              <controlPr defaultSize="0" autoFill="0" autoLine="0" autoPict="0">
                <anchor moveWithCells="1">
                  <from>
                    <xdr:col>10</xdr:col>
                    <xdr:colOff>142875</xdr:colOff>
                    <xdr:row>18</xdr:row>
                    <xdr:rowOff>0</xdr:rowOff>
                  </from>
                  <to>
                    <xdr:col>10</xdr:col>
                    <xdr:colOff>390525</xdr:colOff>
                    <xdr:row>18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4" r:id="rId19" name="Check Box 20">
              <controlPr defaultSize="0" autoFill="0" autoLine="0" autoPict="0">
                <anchor moveWithCells="1">
                  <from>
                    <xdr:col>10</xdr:col>
                    <xdr:colOff>142875</xdr:colOff>
                    <xdr:row>19</xdr:row>
                    <xdr:rowOff>0</xdr:rowOff>
                  </from>
                  <to>
                    <xdr:col>10</xdr:col>
                    <xdr:colOff>390525</xdr:colOff>
                    <xdr:row>19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5" r:id="rId20" name="Check Box 21">
              <controlPr defaultSize="0" autoFill="0" autoLine="0" autoPict="0">
                <anchor moveWithCells="1">
                  <from>
                    <xdr:col>10</xdr:col>
                    <xdr:colOff>142875</xdr:colOff>
                    <xdr:row>20</xdr:row>
                    <xdr:rowOff>0</xdr:rowOff>
                  </from>
                  <to>
                    <xdr:col>10</xdr:col>
                    <xdr:colOff>390525</xdr:colOff>
                    <xdr:row>20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6" r:id="rId21" name="Check Box 22">
              <controlPr defaultSize="0" autoFill="0" autoLine="0" autoPict="0">
                <anchor moveWithCells="1">
                  <from>
                    <xdr:col>10</xdr:col>
                    <xdr:colOff>142875</xdr:colOff>
                    <xdr:row>21</xdr:row>
                    <xdr:rowOff>0</xdr:rowOff>
                  </from>
                  <to>
                    <xdr:col>10</xdr:col>
                    <xdr:colOff>390525</xdr:colOff>
                    <xdr:row>21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7" r:id="rId22" name="Check Box 23">
              <controlPr defaultSize="0" autoFill="0" autoLine="0" autoPict="0">
                <anchor moveWithCells="1">
                  <from>
                    <xdr:col>10</xdr:col>
                    <xdr:colOff>142875</xdr:colOff>
                    <xdr:row>22</xdr:row>
                    <xdr:rowOff>0</xdr:rowOff>
                  </from>
                  <to>
                    <xdr:col>10</xdr:col>
                    <xdr:colOff>390525</xdr:colOff>
                    <xdr:row>22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8" r:id="rId23" name="Check Box 24">
              <controlPr defaultSize="0" autoFill="0" autoLine="0" autoPict="0">
                <anchor moveWithCells="1">
                  <from>
                    <xdr:col>10</xdr:col>
                    <xdr:colOff>142875</xdr:colOff>
                    <xdr:row>23</xdr:row>
                    <xdr:rowOff>0</xdr:rowOff>
                  </from>
                  <to>
                    <xdr:col>10</xdr:col>
                    <xdr:colOff>390525</xdr:colOff>
                    <xdr:row>23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9" r:id="rId24" name="Check Box 25">
              <controlPr defaultSize="0" autoFill="0" autoLine="0" autoPict="0">
                <anchor moveWithCells="1">
                  <from>
                    <xdr:col>10</xdr:col>
                    <xdr:colOff>142875</xdr:colOff>
                    <xdr:row>24</xdr:row>
                    <xdr:rowOff>0</xdr:rowOff>
                  </from>
                  <to>
                    <xdr:col>10</xdr:col>
                    <xdr:colOff>390525</xdr:colOff>
                    <xdr:row>24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0" r:id="rId25" name="Check Box 26">
              <controlPr defaultSize="0" autoFill="0" autoLine="0" autoPict="0">
                <anchor moveWithCells="1">
                  <from>
                    <xdr:col>10</xdr:col>
                    <xdr:colOff>142875</xdr:colOff>
                    <xdr:row>25</xdr:row>
                    <xdr:rowOff>0</xdr:rowOff>
                  </from>
                  <to>
                    <xdr:col>10</xdr:col>
                    <xdr:colOff>390525</xdr:colOff>
                    <xdr:row>25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1" r:id="rId26" name="Check Box 27">
              <controlPr defaultSize="0" autoFill="0" autoLine="0" autoPict="0">
                <anchor moveWithCells="1">
                  <from>
                    <xdr:col>10</xdr:col>
                    <xdr:colOff>142875</xdr:colOff>
                    <xdr:row>26</xdr:row>
                    <xdr:rowOff>0</xdr:rowOff>
                  </from>
                  <to>
                    <xdr:col>10</xdr:col>
                    <xdr:colOff>390525</xdr:colOff>
                    <xdr:row>26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2" r:id="rId27" name="Check Box 28">
              <controlPr defaultSize="0" autoFill="0" autoLine="0" autoPict="0">
                <anchor moveWithCells="1">
                  <from>
                    <xdr:col>10</xdr:col>
                    <xdr:colOff>142875</xdr:colOff>
                    <xdr:row>27</xdr:row>
                    <xdr:rowOff>0</xdr:rowOff>
                  </from>
                  <to>
                    <xdr:col>10</xdr:col>
                    <xdr:colOff>390525</xdr:colOff>
                    <xdr:row>27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3" r:id="rId28" name="Check Box 29">
              <controlPr defaultSize="0" autoFill="0" autoLine="0" autoPict="0">
                <anchor moveWithCells="1">
                  <from>
                    <xdr:col>10</xdr:col>
                    <xdr:colOff>142875</xdr:colOff>
                    <xdr:row>28</xdr:row>
                    <xdr:rowOff>0</xdr:rowOff>
                  </from>
                  <to>
                    <xdr:col>10</xdr:col>
                    <xdr:colOff>390525</xdr:colOff>
                    <xdr:row>28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4" r:id="rId29" name="Check Box 30">
              <controlPr defaultSize="0" autoFill="0" autoLine="0" autoPict="0">
                <anchor moveWithCells="1">
                  <from>
                    <xdr:col>10</xdr:col>
                    <xdr:colOff>142875</xdr:colOff>
                    <xdr:row>29</xdr:row>
                    <xdr:rowOff>0</xdr:rowOff>
                  </from>
                  <to>
                    <xdr:col>10</xdr:col>
                    <xdr:colOff>390525</xdr:colOff>
                    <xdr:row>29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5" r:id="rId30" name="Check Box 31">
              <controlPr defaultSize="0" autoFill="0" autoLine="0" autoPict="0">
                <anchor moveWithCells="1">
                  <from>
                    <xdr:col>10</xdr:col>
                    <xdr:colOff>142875</xdr:colOff>
                    <xdr:row>30</xdr:row>
                    <xdr:rowOff>0</xdr:rowOff>
                  </from>
                  <to>
                    <xdr:col>10</xdr:col>
                    <xdr:colOff>390525</xdr:colOff>
                    <xdr:row>30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6" r:id="rId31" name="Check Box 32">
              <controlPr defaultSize="0" autoFill="0" autoLine="0" autoPict="0">
                <anchor moveWithCells="1">
                  <from>
                    <xdr:col>10</xdr:col>
                    <xdr:colOff>142875</xdr:colOff>
                    <xdr:row>31</xdr:row>
                    <xdr:rowOff>0</xdr:rowOff>
                  </from>
                  <to>
                    <xdr:col>10</xdr:col>
                    <xdr:colOff>390525</xdr:colOff>
                    <xdr:row>31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7" r:id="rId32" name="Check Box 33">
              <controlPr defaultSize="0" autoFill="0" autoLine="0" autoPict="0">
                <anchor moveWithCells="1">
                  <from>
                    <xdr:col>10</xdr:col>
                    <xdr:colOff>142875</xdr:colOff>
                    <xdr:row>33</xdr:row>
                    <xdr:rowOff>0</xdr:rowOff>
                  </from>
                  <to>
                    <xdr:col>10</xdr:col>
                    <xdr:colOff>390525</xdr:colOff>
                    <xdr:row>33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8" r:id="rId33" name="Check Box 34">
              <controlPr defaultSize="0" autoFill="0" autoLine="0" autoPict="0">
                <anchor moveWithCells="1">
                  <from>
                    <xdr:col>10</xdr:col>
                    <xdr:colOff>142875</xdr:colOff>
                    <xdr:row>34</xdr:row>
                    <xdr:rowOff>0</xdr:rowOff>
                  </from>
                  <to>
                    <xdr:col>10</xdr:col>
                    <xdr:colOff>390525</xdr:colOff>
                    <xdr:row>34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9" r:id="rId34" name="Check Box 35">
              <controlPr defaultSize="0" autoFill="0" autoLine="0" autoPict="0">
                <anchor moveWithCells="1">
                  <from>
                    <xdr:col>10</xdr:col>
                    <xdr:colOff>142875</xdr:colOff>
                    <xdr:row>35</xdr:row>
                    <xdr:rowOff>0</xdr:rowOff>
                  </from>
                  <to>
                    <xdr:col>10</xdr:col>
                    <xdr:colOff>390525</xdr:colOff>
                    <xdr:row>35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0" r:id="rId35" name="Check Box 36">
              <controlPr defaultSize="0" autoFill="0" autoLine="0" autoPict="0">
                <anchor moveWithCells="1">
                  <from>
                    <xdr:col>10</xdr:col>
                    <xdr:colOff>142875</xdr:colOff>
                    <xdr:row>36</xdr:row>
                    <xdr:rowOff>0</xdr:rowOff>
                  </from>
                  <to>
                    <xdr:col>10</xdr:col>
                    <xdr:colOff>390525</xdr:colOff>
                    <xdr:row>36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1" r:id="rId36" name="Check Box 37">
              <controlPr defaultSize="0" autoFill="0" autoLine="0" autoPict="0">
                <anchor moveWithCells="1">
                  <from>
                    <xdr:col>10</xdr:col>
                    <xdr:colOff>142875</xdr:colOff>
                    <xdr:row>37</xdr:row>
                    <xdr:rowOff>0</xdr:rowOff>
                  </from>
                  <to>
                    <xdr:col>10</xdr:col>
                    <xdr:colOff>390525</xdr:colOff>
                    <xdr:row>37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2" r:id="rId37" name="Check Box 38">
              <controlPr defaultSize="0" autoFill="0" autoLine="0" autoPict="0">
                <anchor moveWithCells="1">
                  <from>
                    <xdr:col>10</xdr:col>
                    <xdr:colOff>142875</xdr:colOff>
                    <xdr:row>38</xdr:row>
                    <xdr:rowOff>0</xdr:rowOff>
                  </from>
                  <to>
                    <xdr:col>10</xdr:col>
                    <xdr:colOff>390525</xdr:colOff>
                    <xdr:row>38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3" r:id="rId38" name="Check Box 39">
              <controlPr defaultSize="0" autoFill="0" autoLine="0" autoPict="0">
                <anchor moveWithCells="1">
                  <from>
                    <xdr:col>10</xdr:col>
                    <xdr:colOff>142875</xdr:colOff>
                    <xdr:row>39</xdr:row>
                    <xdr:rowOff>0</xdr:rowOff>
                  </from>
                  <to>
                    <xdr:col>10</xdr:col>
                    <xdr:colOff>390525</xdr:colOff>
                    <xdr:row>39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4" r:id="rId39" name="Check Box 40">
              <controlPr defaultSize="0" autoFill="0" autoLine="0" autoPict="0">
                <anchor moveWithCells="1">
                  <from>
                    <xdr:col>10</xdr:col>
                    <xdr:colOff>142875</xdr:colOff>
                    <xdr:row>40</xdr:row>
                    <xdr:rowOff>0</xdr:rowOff>
                  </from>
                  <to>
                    <xdr:col>10</xdr:col>
                    <xdr:colOff>390525</xdr:colOff>
                    <xdr:row>40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5" r:id="rId40" name="Check Box 41">
              <controlPr defaultSize="0" autoFill="0" autoLine="0" autoPict="0">
                <anchor moveWithCells="1">
                  <from>
                    <xdr:col>10</xdr:col>
                    <xdr:colOff>142875</xdr:colOff>
                    <xdr:row>41</xdr:row>
                    <xdr:rowOff>0</xdr:rowOff>
                  </from>
                  <to>
                    <xdr:col>10</xdr:col>
                    <xdr:colOff>390525</xdr:colOff>
                    <xdr:row>41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6" r:id="rId41" name="Check Box 42">
              <controlPr defaultSize="0" autoFill="0" autoLine="0" autoPict="0">
                <anchor moveWithCells="1">
                  <from>
                    <xdr:col>10</xdr:col>
                    <xdr:colOff>142875</xdr:colOff>
                    <xdr:row>42</xdr:row>
                    <xdr:rowOff>0</xdr:rowOff>
                  </from>
                  <to>
                    <xdr:col>10</xdr:col>
                    <xdr:colOff>390525</xdr:colOff>
                    <xdr:row>42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7" r:id="rId42" name="Check Box 43">
              <controlPr defaultSize="0" autoFill="0" autoLine="0" autoPict="0">
                <anchor moveWithCells="1">
                  <from>
                    <xdr:col>10</xdr:col>
                    <xdr:colOff>142875</xdr:colOff>
                    <xdr:row>43</xdr:row>
                    <xdr:rowOff>0</xdr:rowOff>
                  </from>
                  <to>
                    <xdr:col>10</xdr:col>
                    <xdr:colOff>390525</xdr:colOff>
                    <xdr:row>43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8" r:id="rId43" name="Check Box 44">
              <controlPr defaultSize="0" autoFill="0" autoLine="0" autoPict="0">
                <anchor moveWithCells="1">
                  <from>
                    <xdr:col>10</xdr:col>
                    <xdr:colOff>142875</xdr:colOff>
                    <xdr:row>44</xdr:row>
                    <xdr:rowOff>0</xdr:rowOff>
                  </from>
                  <to>
                    <xdr:col>10</xdr:col>
                    <xdr:colOff>390525</xdr:colOff>
                    <xdr:row>44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9" r:id="rId44" name="Check Box 45">
              <controlPr defaultSize="0" autoFill="0" autoLine="0" autoPict="0">
                <anchor moveWithCells="1">
                  <from>
                    <xdr:col>10</xdr:col>
                    <xdr:colOff>142875</xdr:colOff>
                    <xdr:row>45</xdr:row>
                    <xdr:rowOff>0</xdr:rowOff>
                  </from>
                  <to>
                    <xdr:col>10</xdr:col>
                    <xdr:colOff>390525</xdr:colOff>
                    <xdr:row>45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0" r:id="rId45" name="Check Box 46">
              <controlPr defaultSize="0" autoFill="0" autoLine="0" autoPict="0">
                <anchor moveWithCells="1">
                  <from>
                    <xdr:col>10</xdr:col>
                    <xdr:colOff>142875</xdr:colOff>
                    <xdr:row>46</xdr:row>
                    <xdr:rowOff>0</xdr:rowOff>
                  </from>
                  <to>
                    <xdr:col>10</xdr:col>
                    <xdr:colOff>390525</xdr:colOff>
                    <xdr:row>46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1" r:id="rId46" name="Check Box 47">
              <controlPr defaultSize="0" autoFill="0" autoLine="0" autoPict="0">
                <anchor moveWithCells="1">
                  <from>
                    <xdr:col>10</xdr:col>
                    <xdr:colOff>142875</xdr:colOff>
                    <xdr:row>47</xdr:row>
                    <xdr:rowOff>0</xdr:rowOff>
                  </from>
                  <to>
                    <xdr:col>10</xdr:col>
                    <xdr:colOff>390525</xdr:colOff>
                    <xdr:row>47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2" r:id="rId47" name="Check Box 48">
              <controlPr defaultSize="0" autoFill="0" autoLine="0" autoPict="0">
                <anchor moveWithCells="1">
                  <from>
                    <xdr:col>10</xdr:col>
                    <xdr:colOff>142875</xdr:colOff>
                    <xdr:row>48</xdr:row>
                    <xdr:rowOff>0</xdr:rowOff>
                  </from>
                  <to>
                    <xdr:col>10</xdr:col>
                    <xdr:colOff>390525</xdr:colOff>
                    <xdr:row>48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3" r:id="rId48" name="Check Box 49">
              <controlPr defaultSize="0" autoFill="0" autoLine="0" autoPict="0">
                <anchor moveWithCells="1">
                  <from>
                    <xdr:col>10</xdr:col>
                    <xdr:colOff>142875</xdr:colOff>
                    <xdr:row>49</xdr:row>
                    <xdr:rowOff>0</xdr:rowOff>
                  </from>
                  <to>
                    <xdr:col>10</xdr:col>
                    <xdr:colOff>390525</xdr:colOff>
                    <xdr:row>49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4" r:id="rId49" name="Check Box 50">
              <controlPr defaultSize="0" autoFill="0" autoLine="0" autoPict="0">
                <anchor moveWithCells="1">
                  <from>
                    <xdr:col>10</xdr:col>
                    <xdr:colOff>142875</xdr:colOff>
                    <xdr:row>50</xdr:row>
                    <xdr:rowOff>0</xdr:rowOff>
                  </from>
                  <to>
                    <xdr:col>10</xdr:col>
                    <xdr:colOff>390525</xdr:colOff>
                    <xdr:row>50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5" r:id="rId50" name="Check Box 51">
              <controlPr defaultSize="0" autoFill="0" autoLine="0" autoPict="0">
                <anchor moveWithCells="1">
                  <from>
                    <xdr:col>10</xdr:col>
                    <xdr:colOff>142875</xdr:colOff>
                    <xdr:row>51</xdr:row>
                    <xdr:rowOff>0</xdr:rowOff>
                  </from>
                  <to>
                    <xdr:col>10</xdr:col>
                    <xdr:colOff>390525</xdr:colOff>
                    <xdr:row>51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6" r:id="rId51" name="Check Box 52">
              <controlPr defaultSize="0" autoFill="0" autoLine="0" autoPict="0">
                <anchor moveWithCells="1">
                  <from>
                    <xdr:col>10</xdr:col>
                    <xdr:colOff>142875</xdr:colOff>
                    <xdr:row>52</xdr:row>
                    <xdr:rowOff>0</xdr:rowOff>
                  </from>
                  <to>
                    <xdr:col>10</xdr:col>
                    <xdr:colOff>390525</xdr:colOff>
                    <xdr:row>52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7" r:id="rId52" name="Check Box 53">
              <controlPr defaultSize="0" autoFill="0" autoLine="0" autoPict="0">
                <anchor moveWithCells="1">
                  <from>
                    <xdr:col>10</xdr:col>
                    <xdr:colOff>142875</xdr:colOff>
                    <xdr:row>53</xdr:row>
                    <xdr:rowOff>0</xdr:rowOff>
                  </from>
                  <to>
                    <xdr:col>10</xdr:col>
                    <xdr:colOff>390525</xdr:colOff>
                    <xdr:row>53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8" r:id="rId53" name="Check Box 54">
              <controlPr defaultSize="0" autoFill="0" autoLine="0" autoPict="0">
                <anchor moveWithCells="1">
                  <from>
                    <xdr:col>10</xdr:col>
                    <xdr:colOff>142875</xdr:colOff>
                    <xdr:row>54</xdr:row>
                    <xdr:rowOff>0</xdr:rowOff>
                  </from>
                  <to>
                    <xdr:col>10</xdr:col>
                    <xdr:colOff>390525</xdr:colOff>
                    <xdr:row>54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9" r:id="rId54" name="Check Box 55">
              <controlPr defaultSize="0" autoFill="0" autoLine="0" autoPict="0">
                <anchor moveWithCells="1">
                  <from>
                    <xdr:col>10</xdr:col>
                    <xdr:colOff>142875</xdr:colOff>
                    <xdr:row>55</xdr:row>
                    <xdr:rowOff>0</xdr:rowOff>
                  </from>
                  <to>
                    <xdr:col>10</xdr:col>
                    <xdr:colOff>390525</xdr:colOff>
                    <xdr:row>55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0" r:id="rId55" name="Check Box 56">
              <controlPr defaultSize="0" autoFill="0" autoLine="0" autoPict="0">
                <anchor moveWithCells="1">
                  <from>
                    <xdr:col>10</xdr:col>
                    <xdr:colOff>142875</xdr:colOff>
                    <xdr:row>56</xdr:row>
                    <xdr:rowOff>0</xdr:rowOff>
                  </from>
                  <to>
                    <xdr:col>10</xdr:col>
                    <xdr:colOff>390525</xdr:colOff>
                    <xdr:row>56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1" r:id="rId56" name="Check Box 57">
              <controlPr defaultSize="0" autoFill="0" autoLine="0" autoPict="0">
                <anchor moveWithCells="1">
                  <from>
                    <xdr:col>10</xdr:col>
                    <xdr:colOff>142875</xdr:colOff>
                    <xdr:row>57</xdr:row>
                    <xdr:rowOff>0</xdr:rowOff>
                  </from>
                  <to>
                    <xdr:col>10</xdr:col>
                    <xdr:colOff>390525</xdr:colOff>
                    <xdr:row>57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2" r:id="rId57" name="Check Box 58">
              <controlPr defaultSize="0" autoFill="0" autoLine="0" autoPict="0">
                <anchor moveWithCells="1">
                  <from>
                    <xdr:col>10</xdr:col>
                    <xdr:colOff>142875</xdr:colOff>
                    <xdr:row>58</xdr:row>
                    <xdr:rowOff>0</xdr:rowOff>
                  </from>
                  <to>
                    <xdr:col>10</xdr:col>
                    <xdr:colOff>390525</xdr:colOff>
                    <xdr:row>58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3" r:id="rId58" name="Check Box 59">
              <controlPr defaultSize="0" autoFill="0" autoLine="0" autoPict="0">
                <anchor moveWithCells="1">
                  <from>
                    <xdr:col>10</xdr:col>
                    <xdr:colOff>142875</xdr:colOff>
                    <xdr:row>59</xdr:row>
                    <xdr:rowOff>0</xdr:rowOff>
                  </from>
                  <to>
                    <xdr:col>10</xdr:col>
                    <xdr:colOff>390525</xdr:colOff>
                    <xdr:row>59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4" r:id="rId59" name="Check Box 60">
              <controlPr defaultSize="0" autoFill="0" autoLine="0" autoPict="0">
                <anchor moveWithCells="1">
                  <from>
                    <xdr:col>10</xdr:col>
                    <xdr:colOff>142875</xdr:colOff>
                    <xdr:row>60</xdr:row>
                    <xdr:rowOff>0</xdr:rowOff>
                  </from>
                  <to>
                    <xdr:col>10</xdr:col>
                    <xdr:colOff>390525</xdr:colOff>
                    <xdr:row>60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5" r:id="rId60" name="Check Box 61">
              <controlPr defaultSize="0" autoFill="0" autoLine="0" autoPict="0">
                <anchor moveWithCells="1">
                  <from>
                    <xdr:col>10</xdr:col>
                    <xdr:colOff>142875</xdr:colOff>
                    <xdr:row>61</xdr:row>
                    <xdr:rowOff>0</xdr:rowOff>
                  </from>
                  <to>
                    <xdr:col>10</xdr:col>
                    <xdr:colOff>390525</xdr:colOff>
                    <xdr:row>61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6" r:id="rId61" name="Check Box 62">
              <controlPr defaultSize="0" autoFill="0" autoLine="0" autoPict="0">
                <anchor moveWithCells="1">
                  <from>
                    <xdr:col>10</xdr:col>
                    <xdr:colOff>142875</xdr:colOff>
                    <xdr:row>62</xdr:row>
                    <xdr:rowOff>0</xdr:rowOff>
                  </from>
                  <to>
                    <xdr:col>10</xdr:col>
                    <xdr:colOff>390525</xdr:colOff>
                    <xdr:row>62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7" r:id="rId62" name="Check Box 63">
              <controlPr defaultSize="0" autoFill="0" autoLine="0" autoPict="0">
                <anchor moveWithCells="1">
                  <from>
                    <xdr:col>10</xdr:col>
                    <xdr:colOff>142875</xdr:colOff>
                    <xdr:row>63</xdr:row>
                    <xdr:rowOff>0</xdr:rowOff>
                  </from>
                  <to>
                    <xdr:col>10</xdr:col>
                    <xdr:colOff>390525</xdr:colOff>
                    <xdr:row>63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8" r:id="rId63" name="Check Box 64">
              <controlPr defaultSize="0" autoFill="0" autoLine="0" autoPict="0">
                <anchor moveWithCells="1">
                  <from>
                    <xdr:col>10</xdr:col>
                    <xdr:colOff>142875</xdr:colOff>
                    <xdr:row>64</xdr:row>
                    <xdr:rowOff>0</xdr:rowOff>
                  </from>
                  <to>
                    <xdr:col>10</xdr:col>
                    <xdr:colOff>390525</xdr:colOff>
                    <xdr:row>64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9" r:id="rId64" name="Check Box 65">
              <controlPr defaultSize="0" autoFill="0" autoLine="0" autoPict="0">
                <anchor moveWithCells="1">
                  <from>
                    <xdr:col>10</xdr:col>
                    <xdr:colOff>142875</xdr:colOff>
                    <xdr:row>65</xdr:row>
                    <xdr:rowOff>0</xdr:rowOff>
                  </from>
                  <to>
                    <xdr:col>10</xdr:col>
                    <xdr:colOff>390525</xdr:colOff>
                    <xdr:row>65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0" r:id="rId65" name="Check Box 66">
              <controlPr defaultSize="0" autoFill="0" autoLine="0" autoPict="0">
                <anchor moveWithCells="1">
                  <from>
                    <xdr:col>10</xdr:col>
                    <xdr:colOff>142875</xdr:colOff>
                    <xdr:row>66</xdr:row>
                    <xdr:rowOff>0</xdr:rowOff>
                  </from>
                  <to>
                    <xdr:col>10</xdr:col>
                    <xdr:colOff>390525</xdr:colOff>
                    <xdr:row>66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1" r:id="rId66" name="Check Box 67">
              <controlPr defaultSize="0" autoFill="0" autoLine="0" autoPict="0">
                <anchor moveWithCells="1">
                  <from>
                    <xdr:col>10</xdr:col>
                    <xdr:colOff>142875</xdr:colOff>
                    <xdr:row>67</xdr:row>
                    <xdr:rowOff>0</xdr:rowOff>
                  </from>
                  <to>
                    <xdr:col>10</xdr:col>
                    <xdr:colOff>390525</xdr:colOff>
                    <xdr:row>67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2" r:id="rId67" name="Check Box 68">
              <controlPr defaultSize="0" autoFill="0" autoLine="0" autoPict="0">
                <anchor moveWithCells="1">
                  <from>
                    <xdr:col>10</xdr:col>
                    <xdr:colOff>142875</xdr:colOff>
                    <xdr:row>68</xdr:row>
                    <xdr:rowOff>0</xdr:rowOff>
                  </from>
                  <to>
                    <xdr:col>10</xdr:col>
                    <xdr:colOff>390525</xdr:colOff>
                    <xdr:row>68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3" r:id="rId68" name="Check Box 69">
              <controlPr defaultSize="0" autoFill="0" autoLine="0" autoPict="0">
                <anchor moveWithCells="1">
                  <from>
                    <xdr:col>10</xdr:col>
                    <xdr:colOff>142875</xdr:colOff>
                    <xdr:row>69</xdr:row>
                    <xdr:rowOff>0</xdr:rowOff>
                  </from>
                  <to>
                    <xdr:col>10</xdr:col>
                    <xdr:colOff>390525</xdr:colOff>
                    <xdr:row>69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4" r:id="rId69" name="Check Box 70">
              <controlPr defaultSize="0" autoFill="0" autoLine="0" autoPict="0">
                <anchor moveWithCells="1">
                  <from>
                    <xdr:col>10</xdr:col>
                    <xdr:colOff>142875</xdr:colOff>
                    <xdr:row>70</xdr:row>
                    <xdr:rowOff>0</xdr:rowOff>
                  </from>
                  <to>
                    <xdr:col>10</xdr:col>
                    <xdr:colOff>390525</xdr:colOff>
                    <xdr:row>70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5" r:id="rId70" name="Check Box 71">
              <controlPr defaultSize="0" autoFill="0" autoLine="0" autoPict="0">
                <anchor moveWithCells="1">
                  <from>
                    <xdr:col>10</xdr:col>
                    <xdr:colOff>142875</xdr:colOff>
                    <xdr:row>71</xdr:row>
                    <xdr:rowOff>0</xdr:rowOff>
                  </from>
                  <to>
                    <xdr:col>10</xdr:col>
                    <xdr:colOff>390525</xdr:colOff>
                    <xdr:row>71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6" r:id="rId71" name="Check Box 72">
              <controlPr defaultSize="0" autoFill="0" autoLine="0" autoPict="0">
                <anchor moveWithCells="1">
                  <from>
                    <xdr:col>10</xdr:col>
                    <xdr:colOff>142875</xdr:colOff>
                    <xdr:row>72</xdr:row>
                    <xdr:rowOff>0</xdr:rowOff>
                  </from>
                  <to>
                    <xdr:col>10</xdr:col>
                    <xdr:colOff>390525</xdr:colOff>
                    <xdr:row>72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7" r:id="rId72" name="Check Box 73">
              <controlPr defaultSize="0" autoFill="0" autoLine="0" autoPict="0">
                <anchor moveWithCells="1">
                  <from>
                    <xdr:col>10</xdr:col>
                    <xdr:colOff>142875</xdr:colOff>
                    <xdr:row>73</xdr:row>
                    <xdr:rowOff>0</xdr:rowOff>
                  </from>
                  <to>
                    <xdr:col>10</xdr:col>
                    <xdr:colOff>390525</xdr:colOff>
                    <xdr:row>73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8" r:id="rId73" name="Check Box 74">
              <controlPr defaultSize="0" autoFill="0" autoLine="0" autoPict="0">
                <anchor moveWithCells="1">
                  <from>
                    <xdr:col>10</xdr:col>
                    <xdr:colOff>142875</xdr:colOff>
                    <xdr:row>74</xdr:row>
                    <xdr:rowOff>0</xdr:rowOff>
                  </from>
                  <to>
                    <xdr:col>10</xdr:col>
                    <xdr:colOff>390525</xdr:colOff>
                    <xdr:row>74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9" r:id="rId74" name="Check Box 75">
              <controlPr defaultSize="0" autoFill="0" autoLine="0" autoPict="0">
                <anchor moveWithCells="1">
                  <from>
                    <xdr:col>10</xdr:col>
                    <xdr:colOff>142875</xdr:colOff>
                    <xdr:row>80</xdr:row>
                    <xdr:rowOff>0</xdr:rowOff>
                  </from>
                  <to>
                    <xdr:col>10</xdr:col>
                    <xdr:colOff>390525</xdr:colOff>
                    <xdr:row>80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0" r:id="rId75" name="Check Box 76">
              <controlPr defaultSize="0" autoFill="0" autoLine="0" autoPict="0">
                <anchor moveWithCells="1">
                  <from>
                    <xdr:col>10</xdr:col>
                    <xdr:colOff>142875</xdr:colOff>
                    <xdr:row>79</xdr:row>
                    <xdr:rowOff>0</xdr:rowOff>
                  </from>
                  <to>
                    <xdr:col>10</xdr:col>
                    <xdr:colOff>390525</xdr:colOff>
                    <xdr:row>79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1" r:id="rId76" name="Check Box 77">
              <controlPr defaultSize="0" autoFill="0" autoLine="0" autoPict="0">
                <anchor moveWithCells="1">
                  <from>
                    <xdr:col>10</xdr:col>
                    <xdr:colOff>142875</xdr:colOff>
                    <xdr:row>75</xdr:row>
                    <xdr:rowOff>0</xdr:rowOff>
                  </from>
                  <to>
                    <xdr:col>10</xdr:col>
                    <xdr:colOff>390525</xdr:colOff>
                    <xdr:row>75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2" r:id="rId77" name="Check Box 78">
              <controlPr defaultSize="0" autoFill="0" autoLine="0" autoPict="0">
                <anchor moveWithCells="1">
                  <from>
                    <xdr:col>10</xdr:col>
                    <xdr:colOff>142875</xdr:colOff>
                    <xdr:row>76</xdr:row>
                    <xdr:rowOff>0</xdr:rowOff>
                  </from>
                  <to>
                    <xdr:col>10</xdr:col>
                    <xdr:colOff>390525</xdr:colOff>
                    <xdr:row>76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3" r:id="rId78" name="Check Box 79">
              <controlPr defaultSize="0" autoFill="0" autoLine="0" autoPict="0">
                <anchor moveWithCells="1">
                  <from>
                    <xdr:col>10</xdr:col>
                    <xdr:colOff>142875</xdr:colOff>
                    <xdr:row>77</xdr:row>
                    <xdr:rowOff>0</xdr:rowOff>
                  </from>
                  <to>
                    <xdr:col>10</xdr:col>
                    <xdr:colOff>390525</xdr:colOff>
                    <xdr:row>77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4" r:id="rId79" name="Check Box 80">
              <controlPr defaultSize="0" autoFill="0" autoLine="0" autoPict="0">
                <anchor moveWithCells="1">
                  <from>
                    <xdr:col>10</xdr:col>
                    <xdr:colOff>142875</xdr:colOff>
                    <xdr:row>78</xdr:row>
                    <xdr:rowOff>0</xdr:rowOff>
                  </from>
                  <to>
                    <xdr:col>10</xdr:col>
                    <xdr:colOff>390525</xdr:colOff>
                    <xdr:row>78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5" r:id="rId80" name="Check Box 81">
              <controlPr defaultSize="0" autoFill="0" autoLine="0" autoPict="0">
                <anchor moveWithCells="1">
                  <from>
                    <xdr:col>10</xdr:col>
                    <xdr:colOff>142875</xdr:colOff>
                    <xdr:row>81</xdr:row>
                    <xdr:rowOff>0</xdr:rowOff>
                  </from>
                  <to>
                    <xdr:col>10</xdr:col>
                    <xdr:colOff>390525</xdr:colOff>
                    <xdr:row>81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6" r:id="rId81" name="Check Box 82">
              <controlPr defaultSize="0" autoFill="0" autoLine="0" autoPict="0">
                <anchor moveWithCells="1">
                  <from>
                    <xdr:col>10</xdr:col>
                    <xdr:colOff>142875</xdr:colOff>
                    <xdr:row>82</xdr:row>
                    <xdr:rowOff>0</xdr:rowOff>
                  </from>
                  <to>
                    <xdr:col>10</xdr:col>
                    <xdr:colOff>390525</xdr:colOff>
                    <xdr:row>82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7" r:id="rId82" name="Check Box 83">
              <controlPr defaultSize="0" autoFill="0" autoLine="0" autoPict="0">
                <anchor moveWithCells="1">
                  <from>
                    <xdr:col>10</xdr:col>
                    <xdr:colOff>142875</xdr:colOff>
                    <xdr:row>83</xdr:row>
                    <xdr:rowOff>0</xdr:rowOff>
                  </from>
                  <to>
                    <xdr:col>10</xdr:col>
                    <xdr:colOff>390525</xdr:colOff>
                    <xdr:row>83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8" r:id="rId83" name="Check Box 84">
              <controlPr defaultSize="0" autoFill="0" autoLine="0" autoPict="0">
                <anchor moveWithCells="1">
                  <from>
                    <xdr:col>10</xdr:col>
                    <xdr:colOff>142875</xdr:colOff>
                    <xdr:row>84</xdr:row>
                    <xdr:rowOff>0</xdr:rowOff>
                  </from>
                  <to>
                    <xdr:col>10</xdr:col>
                    <xdr:colOff>390525</xdr:colOff>
                    <xdr:row>84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9" r:id="rId84" name="Check Box 85">
              <controlPr defaultSize="0" autoFill="0" autoLine="0" autoPict="0">
                <anchor moveWithCells="1">
                  <from>
                    <xdr:col>10</xdr:col>
                    <xdr:colOff>142875</xdr:colOff>
                    <xdr:row>85</xdr:row>
                    <xdr:rowOff>0</xdr:rowOff>
                  </from>
                  <to>
                    <xdr:col>10</xdr:col>
                    <xdr:colOff>390525</xdr:colOff>
                    <xdr:row>85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0" r:id="rId85" name="Check Box 86">
              <controlPr defaultSize="0" autoFill="0" autoLine="0" autoPict="0">
                <anchor moveWithCells="1">
                  <from>
                    <xdr:col>10</xdr:col>
                    <xdr:colOff>142875</xdr:colOff>
                    <xdr:row>86</xdr:row>
                    <xdr:rowOff>0</xdr:rowOff>
                  </from>
                  <to>
                    <xdr:col>10</xdr:col>
                    <xdr:colOff>390525</xdr:colOff>
                    <xdr:row>86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1" r:id="rId86" name="Check Box 87">
              <controlPr defaultSize="0" autoFill="0" autoLine="0" autoPict="0">
                <anchor moveWithCells="1">
                  <from>
                    <xdr:col>10</xdr:col>
                    <xdr:colOff>142875</xdr:colOff>
                    <xdr:row>87</xdr:row>
                    <xdr:rowOff>0</xdr:rowOff>
                  </from>
                  <to>
                    <xdr:col>10</xdr:col>
                    <xdr:colOff>390525</xdr:colOff>
                    <xdr:row>87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2" r:id="rId87" name="Check Box 88">
              <controlPr defaultSize="0" autoFill="0" autoLine="0" autoPict="0">
                <anchor moveWithCells="1">
                  <from>
                    <xdr:col>10</xdr:col>
                    <xdr:colOff>142875</xdr:colOff>
                    <xdr:row>88</xdr:row>
                    <xdr:rowOff>0</xdr:rowOff>
                  </from>
                  <to>
                    <xdr:col>10</xdr:col>
                    <xdr:colOff>390525</xdr:colOff>
                    <xdr:row>88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3" r:id="rId88" name="Check Box 89">
              <controlPr defaultSize="0" autoFill="0" autoLine="0" autoPict="0">
                <anchor moveWithCells="1">
                  <from>
                    <xdr:col>10</xdr:col>
                    <xdr:colOff>142875</xdr:colOff>
                    <xdr:row>89</xdr:row>
                    <xdr:rowOff>0</xdr:rowOff>
                  </from>
                  <to>
                    <xdr:col>10</xdr:col>
                    <xdr:colOff>390525</xdr:colOff>
                    <xdr:row>89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4" r:id="rId89" name="Check Box 90">
              <controlPr defaultSize="0" autoFill="0" autoLine="0" autoPict="0">
                <anchor moveWithCells="1">
                  <from>
                    <xdr:col>10</xdr:col>
                    <xdr:colOff>142875</xdr:colOff>
                    <xdr:row>90</xdr:row>
                    <xdr:rowOff>0</xdr:rowOff>
                  </from>
                  <to>
                    <xdr:col>10</xdr:col>
                    <xdr:colOff>390525</xdr:colOff>
                    <xdr:row>90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5" r:id="rId90" name="Check Box 91">
              <controlPr defaultSize="0" autoFill="0" autoLine="0" autoPict="0">
                <anchor moveWithCells="1">
                  <from>
                    <xdr:col>10</xdr:col>
                    <xdr:colOff>142875</xdr:colOff>
                    <xdr:row>91</xdr:row>
                    <xdr:rowOff>0</xdr:rowOff>
                  </from>
                  <to>
                    <xdr:col>10</xdr:col>
                    <xdr:colOff>390525</xdr:colOff>
                    <xdr:row>91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6" r:id="rId91" name="Check Box 92">
              <controlPr defaultSize="0" autoFill="0" autoLine="0" autoPict="0">
                <anchor moveWithCells="1">
                  <from>
                    <xdr:col>10</xdr:col>
                    <xdr:colOff>142875</xdr:colOff>
                    <xdr:row>92</xdr:row>
                    <xdr:rowOff>0</xdr:rowOff>
                  </from>
                  <to>
                    <xdr:col>10</xdr:col>
                    <xdr:colOff>390525</xdr:colOff>
                    <xdr:row>92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7" r:id="rId92" name="Check Box 93">
              <controlPr defaultSize="0" autoFill="0" autoLine="0" autoPict="0">
                <anchor moveWithCells="1">
                  <from>
                    <xdr:col>10</xdr:col>
                    <xdr:colOff>142875</xdr:colOff>
                    <xdr:row>93</xdr:row>
                    <xdr:rowOff>0</xdr:rowOff>
                  </from>
                  <to>
                    <xdr:col>10</xdr:col>
                    <xdr:colOff>390525</xdr:colOff>
                    <xdr:row>93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8" r:id="rId93" name="Check Box 94">
              <controlPr defaultSize="0" autoFill="0" autoLine="0" autoPict="0">
                <anchor moveWithCells="1">
                  <from>
                    <xdr:col>10</xdr:col>
                    <xdr:colOff>142875</xdr:colOff>
                    <xdr:row>94</xdr:row>
                    <xdr:rowOff>0</xdr:rowOff>
                  </from>
                  <to>
                    <xdr:col>10</xdr:col>
                    <xdr:colOff>390525</xdr:colOff>
                    <xdr:row>94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9" r:id="rId94" name="Check Box 95">
              <controlPr defaultSize="0" autoFill="0" autoLine="0" autoPict="0">
                <anchor moveWithCells="1">
                  <from>
                    <xdr:col>10</xdr:col>
                    <xdr:colOff>142875</xdr:colOff>
                    <xdr:row>95</xdr:row>
                    <xdr:rowOff>0</xdr:rowOff>
                  </from>
                  <to>
                    <xdr:col>10</xdr:col>
                    <xdr:colOff>390525</xdr:colOff>
                    <xdr:row>95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0" r:id="rId95" name="Check Box 96">
              <controlPr defaultSize="0" autoFill="0" autoLine="0" autoPict="0">
                <anchor moveWithCells="1">
                  <from>
                    <xdr:col>10</xdr:col>
                    <xdr:colOff>142875</xdr:colOff>
                    <xdr:row>96</xdr:row>
                    <xdr:rowOff>0</xdr:rowOff>
                  </from>
                  <to>
                    <xdr:col>10</xdr:col>
                    <xdr:colOff>390525</xdr:colOff>
                    <xdr:row>96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1" r:id="rId96" name="Check Box 97">
              <controlPr defaultSize="0" autoFill="0" autoLine="0" autoPict="0">
                <anchor moveWithCells="1">
                  <from>
                    <xdr:col>10</xdr:col>
                    <xdr:colOff>142875</xdr:colOff>
                    <xdr:row>97</xdr:row>
                    <xdr:rowOff>0</xdr:rowOff>
                  </from>
                  <to>
                    <xdr:col>10</xdr:col>
                    <xdr:colOff>390525</xdr:colOff>
                    <xdr:row>97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2" r:id="rId97" name="Check Box 98">
              <controlPr defaultSize="0" autoFill="0" autoLine="0" autoPict="0">
                <anchor moveWithCells="1">
                  <from>
                    <xdr:col>10</xdr:col>
                    <xdr:colOff>142875</xdr:colOff>
                    <xdr:row>98</xdr:row>
                    <xdr:rowOff>0</xdr:rowOff>
                  </from>
                  <to>
                    <xdr:col>10</xdr:col>
                    <xdr:colOff>390525</xdr:colOff>
                    <xdr:row>98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3" r:id="rId98" name="Check Box 99">
              <controlPr defaultSize="0" autoFill="0" autoLine="0" autoPict="0">
                <anchor moveWithCells="1">
                  <from>
                    <xdr:col>10</xdr:col>
                    <xdr:colOff>142875</xdr:colOff>
                    <xdr:row>99</xdr:row>
                    <xdr:rowOff>0</xdr:rowOff>
                  </from>
                  <to>
                    <xdr:col>10</xdr:col>
                    <xdr:colOff>390525</xdr:colOff>
                    <xdr:row>99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4" r:id="rId99" name="Check Box 100">
              <controlPr defaultSize="0" autoFill="0" autoLine="0" autoPict="0">
                <anchor moveWithCells="1">
                  <from>
                    <xdr:col>10</xdr:col>
                    <xdr:colOff>142875</xdr:colOff>
                    <xdr:row>100</xdr:row>
                    <xdr:rowOff>0</xdr:rowOff>
                  </from>
                  <to>
                    <xdr:col>10</xdr:col>
                    <xdr:colOff>390525</xdr:colOff>
                    <xdr:row>100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5" r:id="rId100" name="Check Box 101">
              <controlPr defaultSize="0" autoFill="0" autoLine="0" autoPict="0">
                <anchor moveWithCells="1">
                  <from>
                    <xdr:col>10</xdr:col>
                    <xdr:colOff>142875</xdr:colOff>
                    <xdr:row>101</xdr:row>
                    <xdr:rowOff>0</xdr:rowOff>
                  </from>
                  <to>
                    <xdr:col>10</xdr:col>
                    <xdr:colOff>390525</xdr:colOff>
                    <xdr:row>101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6" r:id="rId101" name="Check Box 102">
              <controlPr defaultSize="0" autoFill="0" autoLine="0" autoPict="0">
                <anchor moveWithCells="1">
                  <from>
                    <xdr:col>10</xdr:col>
                    <xdr:colOff>142875</xdr:colOff>
                    <xdr:row>102</xdr:row>
                    <xdr:rowOff>0</xdr:rowOff>
                  </from>
                  <to>
                    <xdr:col>10</xdr:col>
                    <xdr:colOff>390525</xdr:colOff>
                    <xdr:row>102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7" r:id="rId102" name="Check Box 103">
              <controlPr defaultSize="0" autoFill="0" autoLine="0" autoPict="0">
                <anchor moveWithCells="1">
                  <from>
                    <xdr:col>10</xdr:col>
                    <xdr:colOff>142875</xdr:colOff>
                    <xdr:row>103</xdr:row>
                    <xdr:rowOff>0</xdr:rowOff>
                  </from>
                  <to>
                    <xdr:col>10</xdr:col>
                    <xdr:colOff>390525</xdr:colOff>
                    <xdr:row>103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8" r:id="rId103" name="Check Box 104">
              <controlPr defaultSize="0" autoFill="0" autoLine="0" autoPict="0">
                <anchor moveWithCells="1">
                  <from>
                    <xdr:col>10</xdr:col>
                    <xdr:colOff>142875</xdr:colOff>
                    <xdr:row>104</xdr:row>
                    <xdr:rowOff>0</xdr:rowOff>
                  </from>
                  <to>
                    <xdr:col>10</xdr:col>
                    <xdr:colOff>390525</xdr:colOff>
                    <xdr:row>104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9" r:id="rId104" name="Check Box 105">
              <controlPr defaultSize="0" autoFill="0" autoLine="0" autoPict="0">
                <anchor moveWithCells="1">
                  <from>
                    <xdr:col>10</xdr:col>
                    <xdr:colOff>142875</xdr:colOff>
                    <xdr:row>105</xdr:row>
                    <xdr:rowOff>0</xdr:rowOff>
                  </from>
                  <to>
                    <xdr:col>10</xdr:col>
                    <xdr:colOff>390525</xdr:colOff>
                    <xdr:row>105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30" r:id="rId105" name="Check Box 106">
              <controlPr defaultSize="0" autoFill="0" autoLine="0" autoPict="0">
                <anchor moveWithCells="1">
                  <from>
                    <xdr:col>10</xdr:col>
                    <xdr:colOff>142875</xdr:colOff>
                    <xdr:row>106</xdr:row>
                    <xdr:rowOff>0</xdr:rowOff>
                  </from>
                  <to>
                    <xdr:col>10</xdr:col>
                    <xdr:colOff>390525</xdr:colOff>
                    <xdr:row>106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31" r:id="rId106" name="Check Box 107">
              <controlPr defaultSize="0" autoFill="0" autoLine="0" autoPict="0">
                <anchor moveWithCells="1">
                  <from>
                    <xdr:col>10</xdr:col>
                    <xdr:colOff>142875</xdr:colOff>
                    <xdr:row>107</xdr:row>
                    <xdr:rowOff>0</xdr:rowOff>
                  </from>
                  <to>
                    <xdr:col>10</xdr:col>
                    <xdr:colOff>390525</xdr:colOff>
                    <xdr:row>107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32" r:id="rId107" name="Check Box 108">
              <controlPr defaultSize="0" autoFill="0" autoLine="0" autoPict="0">
                <anchor moveWithCells="1">
                  <from>
                    <xdr:col>10</xdr:col>
                    <xdr:colOff>142875</xdr:colOff>
                    <xdr:row>108</xdr:row>
                    <xdr:rowOff>0</xdr:rowOff>
                  </from>
                  <to>
                    <xdr:col>10</xdr:col>
                    <xdr:colOff>390525</xdr:colOff>
                    <xdr:row>108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33" r:id="rId108" name="Check Box 109">
              <controlPr defaultSize="0" autoFill="0" autoLine="0" autoPict="0">
                <anchor moveWithCells="1">
                  <from>
                    <xdr:col>10</xdr:col>
                    <xdr:colOff>142875</xdr:colOff>
                    <xdr:row>109</xdr:row>
                    <xdr:rowOff>0</xdr:rowOff>
                  </from>
                  <to>
                    <xdr:col>10</xdr:col>
                    <xdr:colOff>390525</xdr:colOff>
                    <xdr:row>109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34" r:id="rId109" name="Check Box 110">
              <controlPr defaultSize="0" autoFill="0" autoLine="0" autoPict="0">
                <anchor moveWithCells="1">
                  <from>
                    <xdr:col>10</xdr:col>
                    <xdr:colOff>142875</xdr:colOff>
                    <xdr:row>110</xdr:row>
                    <xdr:rowOff>0</xdr:rowOff>
                  </from>
                  <to>
                    <xdr:col>10</xdr:col>
                    <xdr:colOff>390525</xdr:colOff>
                    <xdr:row>110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35" r:id="rId110" name="Check Box 111">
              <controlPr defaultSize="0" autoFill="0" autoLine="0" autoPict="0">
                <anchor moveWithCells="1">
                  <from>
                    <xdr:col>10</xdr:col>
                    <xdr:colOff>142875</xdr:colOff>
                    <xdr:row>111</xdr:row>
                    <xdr:rowOff>0</xdr:rowOff>
                  </from>
                  <to>
                    <xdr:col>10</xdr:col>
                    <xdr:colOff>390525</xdr:colOff>
                    <xdr:row>111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36" r:id="rId111" name="Check Box 112">
              <controlPr defaultSize="0" autoFill="0" autoLine="0" autoPict="0">
                <anchor moveWithCells="1">
                  <from>
                    <xdr:col>10</xdr:col>
                    <xdr:colOff>142875</xdr:colOff>
                    <xdr:row>112</xdr:row>
                    <xdr:rowOff>0</xdr:rowOff>
                  </from>
                  <to>
                    <xdr:col>10</xdr:col>
                    <xdr:colOff>390525</xdr:colOff>
                    <xdr:row>112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37" r:id="rId112" name="Check Box 113">
              <controlPr defaultSize="0" autoFill="0" autoLine="0" autoPict="0">
                <anchor moveWithCells="1">
                  <from>
                    <xdr:col>10</xdr:col>
                    <xdr:colOff>142875</xdr:colOff>
                    <xdr:row>113</xdr:row>
                    <xdr:rowOff>0</xdr:rowOff>
                  </from>
                  <to>
                    <xdr:col>10</xdr:col>
                    <xdr:colOff>390525</xdr:colOff>
                    <xdr:row>113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38" r:id="rId113" name="Check Box 114">
              <controlPr defaultSize="0" autoFill="0" autoLine="0" autoPict="0">
                <anchor moveWithCells="1">
                  <from>
                    <xdr:col>10</xdr:col>
                    <xdr:colOff>142875</xdr:colOff>
                    <xdr:row>114</xdr:row>
                    <xdr:rowOff>0</xdr:rowOff>
                  </from>
                  <to>
                    <xdr:col>10</xdr:col>
                    <xdr:colOff>390525</xdr:colOff>
                    <xdr:row>114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39" r:id="rId114" name="Check Box 115">
              <controlPr defaultSize="0" autoFill="0" autoLine="0" autoPict="0">
                <anchor moveWithCells="1">
                  <from>
                    <xdr:col>10</xdr:col>
                    <xdr:colOff>142875</xdr:colOff>
                    <xdr:row>115</xdr:row>
                    <xdr:rowOff>0</xdr:rowOff>
                  </from>
                  <to>
                    <xdr:col>10</xdr:col>
                    <xdr:colOff>390525</xdr:colOff>
                    <xdr:row>115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0" r:id="rId115" name="Check Box 116">
              <controlPr defaultSize="0" autoFill="0" autoLine="0" autoPict="0">
                <anchor moveWithCells="1">
                  <from>
                    <xdr:col>10</xdr:col>
                    <xdr:colOff>142875</xdr:colOff>
                    <xdr:row>116</xdr:row>
                    <xdr:rowOff>0</xdr:rowOff>
                  </from>
                  <to>
                    <xdr:col>10</xdr:col>
                    <xdr:colOff>390525</xdr:colOff>
                    <xdr:row>116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1" r:id="rId116" name="Check Box 117">
              <controlPr defaultSize="0" autoFill="0" autoLine="0" autoPict="0">
                <anchor moveWithCells="1">
                  <from>
                    <xdr:col>10</xdr:col>
                    <xdr:colOff>142875</xdr:colOff>
                    <xdr:row>117</xdr:row>
                    <xdr:rowOff>0</xdr:rowOff>
                  </from>
                  <to>
                    <xdr:col>10</xdr:col>
                    <xdr:colOff>390525</xdr:colOff>
                    <xdr:row>117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2" r:id="rId117" name="Check Box 118">
              <controlPr defaultSize="0" autoFill="0" autoLine="0" autoPict="0">
                <anchor moveWithCells="1">
                  <from>
                    <xdr:col>10</xdr:col>
                    <xdr:colOff>142875</xdr:colOff>
                    <xdr:row>118</xdr:row>
                    <xdr:rowOff>0</xdr:rowOff>
                  </from>
                  <to>
                    <xdr:col>10</xdr:col>
                    <xdr:colOff>390525</xdr:colOff>
                    <xdr:row>118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3" r:id="rId118" name="Check Box 119">
              <controlPr defaultSize="0" autoFill="0" autoLine="0" autoPict="0">
                <anchor moveWithCells="1">
                  <from>
                    <xdr:col>10</xdr:col>
                    <xdr:colOff>142875</xdr:colOff>
                    <xdr:row>119</xdr:row>
                    <xdr:rowOff>0</xdr:rowOff>
                  </from>
                  <to>
                    <xdr:col>10</xdr:col>
                    <xdr:colOff>390525</xdr:colOff>
                    <xdr:row>119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4" r:id="rId119" name="Check Box 120">
              <controlPr defaultSize="0" autoFill="0" autoLine="0" autoPict="0">
                <anchor moveWithCells="1">
                  <from>
                    <xdr:col>10</xdr:col>
                    <xdr:colOff>142875</xdr:colOff>
                    <xdr:row>120</xdr:row>
                    <xdr:rowOff>0</xdr:rowOff>
                  </from>
                  <to>
                    <xdr:col>10</xdr:col>
                    <xdr:colOff>390525</xdr:colOff>
                    <xdr:row>120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5" r:id="rId120" name="Check Box 121">
              <controlPr defaultSize="0" autoFill="0" autoLine="0" autoPict="0">
                <anchor moveWithCells="1">
                  <from>
                    <xdr:col>10</xdr:col>
                    <xdr:colOff>142875</xdr:colOff>
                    <xdr:row>121</xdr:row>
                    <xdr:rowOff>0</xdr:rowOff>
                  </from>
                  <to>
                    <xdr:col>10</xdr:col>
                    <xdr:colOff>390525</xdr:colOff>
                    <xdr:row>121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6" r:id="rId121" name="Check Box 122">
              <controlPr defaultSize="0" autoFill="0" autoLine="0" autoPict="0">
                <anchor moveWithCells="1">
                  <from>
                    <xdr:col>10</xdr:col>
                    <xdr:colOff>142875</xdr:colOff>
                    <xdr:row>122</xdr:row>
                    <xdr:rowOff>0</xdr:rowOff>
                  </from>
                  <to>
                    <xdr:col>10</xdr:col>
                    <xdr:colOff>390525</xdr:colOff>
                    <xdr:row>122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7" r:id="rId122" name="Check Box 123">
              <controlPr defaultSize="0" autoFill="0" autoLine="0" autoPict="0">
                <anchor moveWithCells="1">
                  <from>
                    <xdr:col>10</xdr:col>
                    <xdr:colOff>142875</xdr:colOff>
                    <xdr:row>123</xdr:row>
                    <xdr:rowOff>0</xdr:rowOff>
                  </from>
                  <to>
                    <xdr:col>10</xdr:col>
                    <xdr:colOff>390525</xdr:colOff>
                    <xdr:row>123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8" r:id="rId123" name="Check Box 124">
              <controlPr defaultSize="0" autoFill="0" autoLine="0" autoPict="0">
                <anchor moveWithCells="1">
                  <from>
                    <xdr:col>10</xdr:col>
                    <xdr:colOff>142875</xdr:colOff>
                    <xdr:row>124</xdr:row>
                    <xdr:rowOff>0</xdr:rowOff>
                  </from>
                  <to>
                    <xdr:col>10</xdr:col>
                    <xdr:colOff>390525</xdr:colOff>
                    <xdr:row>124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9" r:id="rId124" name="Check Box 125">
              <controlPr defaultSize="0" autoFill="0" autoLine="0" autoPict="0">
                <anchor moveWithCells="1">
                  <from>
                    <xdr:col>10</xdr:col>
                    <xdr:colOff>142875</xdr:colOff>
                    <xdr:row>125</xdr:row>
                    <xdr:rowOff>0</xdr:rowOff>
                  </from>
                  <to>
                    <xdr:col>10</xdr:col>
                    <xdr:colOff>390525</xdr:colOff>
                    <xdr:row>125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50" r:id="rId125" name="Check Box 126">
              <controlPr defaultSize="0" autoFill="0" autoLine="0" autoPict="0">
                <anchor moveWithCells="1">
                  <from>
                    <xdr:col>10</xdr:col>
                    <xdr:colOff>142875</xdr:colOff>
                    <xdr:row>126</xdr:row>
                    <xdr:rowOff>0</xdr:rowOff>
                  </from>
                  <to>
                    <xdr:col>10</xdr:col>
                    <xdr:colOff>390525</xdr:colOff>
                    <xdr:row>126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51" r:id="rId126" name="Check Box 127">
              <controlPr defaultSize="0" autoFill="0" autoLine="0" autoPict="0">
                <anchor moveWithCells="1">
                  <from>
                    <xdr:col>10</xdr:col>
                    <xdr:colOff>142875</xdr:colOff>
                    <xdr:row>127</xdr:row>
                    <xdr:rowOff>0</xdr:rowOff>
                  </from>
                  <to>
                    <xdr:col>10</xdr:col>
                    <xdr:colOff>390525</xdr:colOff>
                    <xdr:row>127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52" r:id="rId127" name="Check Box 128">
              <controlPr defaultSize="0" autoFill="0" autoLine="0" autoPict="0">
                <anchor moveWithCells="1">
                  <from>
                    <xdr:col>10</xdr:col>
                    <xdr:colOff>142875</xdr:colOff>
                    <xdr:row>128</xdr:row>
                    <xdr:rowOff>0</xdr:rowOff>
                  </from>
                  <to>
                    <xdr:col>10</xdr:col>
                    <xdr:colOff>390525</xdr:colOff>
                    <xdr:row>128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53" r:id="rId128" name="Check Box 129">
              <controlPr defaultSize="0" autoFill="0" autoLine="0" autoPict="0">
                <anchor moveWithCells="1">
                  <from>
                    <xdr:col>10</xdr:col>
                    <xdr:colOff>142875</xdr:colOff>
                    <xdr:row>129</xdr:row>
                    <xdr:rowOff>0</xdr:rowOff>
                  </from>
                  <to>
                    <xdr:col>10</xdr:col>
                    <xdr:colOff>390525</xdr:colOff>
                    <xdr:row>129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54" r:id="rId129" name="Check Box 130">
              <controlPr defaultSize="0" autoFill="0" autoLine="0" autoPict="0">
                <anchor moveWithCells="1">
                  <from>
                    <xdr:col>10</xdr:col>
                    <xdr:colOff>142875</xdr:colOff>
                    <xdr:row>130</xdr:row>
                    <xdr:rowOff>0</xdr:rowOff>
                  </from>
                  <to>
                    <xdr:col>10</xdr:col>
                    <xdr:colOff>390525</xdr:colOff>
                    <xdr:row>130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55" r:id="rId130" name="Check Box 131">
              <controlPr defaultSize="0" autoFill="0" autoLine="0" autoPict="0">
                <anchor moveWithCells="1">
                  <from>
                    <xdr:col>10</xdr:col>
                    <xdr:colOff>142875</xdr:colOff>
                    <xdr:row>131</xdr:row>
                    <xdr:rowOff>0</xdr:rowOff>
                  </from>
                  <to>
                    <xdr:col>10</xdr:col>
                    <xdr:colOff>390525</xdr:colOff>
                    <xdr:row>131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56" r:id="rId131" name="Check Box 132">
              <controlPr defaultSize="0" autoFill="0" autoLine="0" autoPict="0">
                <anchor moveWithCells="1">
                  <from>
                    <xdr:col>10</xdr:col>
                    <xdr:colOff>142875</xdr:colOff>
                    <xdr:row>132</xdr:row>
                    <xdr:rowOff>0</xdr:rowOff>
                  </from>
                  <to>
                    <xdr:col>10</xdr:col>
                    <xdr:colOff>390525</xdr:colOff>
                    <xdr:row>132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57" r:id="rId132" name="Check Box 133">
              <controlPr defaultSize="0" autoFill="0" autoLine="0" autoPict="0">
                <anchor moveWithCells="1">
                  <from>
                    <xdr:col>10</xdr:col>
                    <xdr:colOff>142875</xdr:colOff>
                    <xdr:row>133</xdr:row>
                    <xdr:rowOff>0</xdr:rowOff>
                  </from>
                  <to>
                    <xdr:col>10</xdr:col>
                    <xdr:colOff>390525</xdr:colOff>
                    <xdr:row>133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58" r:id="rId133" name="Check Box 134">
              <controlPr defaultSize="0" autoFill="0" autoLine="0" autoPict="0">
                <anchor moveWithCells="1">
                  <from>
                    <xdr:col>10</xdr:col>
                    <xdr:colOff>142875</xdr:colOff>
                    <xdr:row>134</xdr:row>
                    <xdr:rowOff>0</xdr:rowOff>
                  </from>
                  <to>
                    <xdr:col>10</xdr:col>
                    <xdr:colOff>390525</xdr:colOff>
                    <xdr:row>134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59" r:id="rId134" name="Check Box 135">
              <controlPr defaultSize="0" autoFill="0" autoLine="0" autoPict="0">
                <anchor moveWithCells="1">
                  <from>
                    <xdr:col>10</xdr:col>
                    <xdr:colOff>142875</xdr:colOff>
                    <xdr:row>135</xdr:row>
                    <xdr:rowOff>0</xdr:rowOff>
                  </from>
                  <to>
                    <xdr:col>10</xdr:col>
                    <xdr:colOff>390525</xdr:colOff>
                    <xdr:row>135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60" r:id="rId135" name="Check Box 136">
              <controlPr defaultSize="0" autoFill="0" autoLine="0" autoPict="0">
                <anchor moveWithCells="1">
                  <from>
                    <xdr:col>10</xdr:col>
                    <xdr:colOff>142875</xdr:colOff>
                    <xdr:row>136</xdr:row>
                    <xdr:rowOff>0</xdr:rowOff>
                  </from>
                  <to>
                    <xdr:col>10</xdr:col>
                    <xdr:colOff>390525</xdr:colOff>
                    <xdr:row>136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61" r:id="rId136" name="Check Box 137">
              <controlPr defaultSize="0" autoFill="0" autoLine="0" autoPict="0">
                <anchor moveWithCells="1">
                  <from>
                    <xdr:col>10</xdr:col>
                    <xdr:colOff>142875</xdr:colOff>
                    <xdr:row>137</xdr:row>
                    <xdr:rowOff>0</xdr:rowOff>
                  </from>
                  <to>
                    <xdr:col>10</xdr:col>
                    <xdr:colOff>390525</xdr:colOff>
                    <xdr:row>137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62" r:id="rId137" name="Check Box 138">
              <controlPr defaultSize="0" autoFill="0" autoLine="0" autoPict="0">
                <anchor moveWithCells="1">
                  <from>
                    <xdr:col>10</xdr:col>
                    <xdr:colOff>142875</xdr:colOff>
                    <xdr:row>138</xdr:row>
                    <xdr:rowOff>0</xdr:rowOff>
                  </from>
                  <to>
                    <xdr:col>10</xdr:col>
                    <xdr:colOff>390525</xdr:colOff>
                    <xdr:row>138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63" r:id="rId138" name="Check Box 139">
              <controlPr defaultSize="0" autoFill="0" autoLine="0" autoPict="0">
                <anchor moveWithCells="1">
                  <from>
                    <xdr:col>10</xdr:col>
                    <xdr:colOff>142875</xdr:colOff>
                    <xdr:row>139</xdr:row>
                    <xdr:rowOff>0</xdr:rowOff>
                  </from>
                  <to>
                    <xdr:col>10</xdr:col>
                    <xdr:colOff>390525</xdr:colOff>
                    <xdr:row>139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64" r:id="rId139" name="Check Box 140">
              <controlPr defaultSize="0" autoFill="0" autoLine="0" autoPict="0">
                <anchor moveWithCells="1">
                  <from>
                    <xdr:col>10</xdr:col>
                    <xdr:colOff>142875</xdr:colOff>
                    <xdr:row>140</xdr:row>
                    <xdr:rowOff>0</xdr:rowOff>
                  </from>
                  <to>
                    <xdr:col>10</xdr:col>
                    <xdr:colOff>390525</xdr:colOff>
                    <xdr:row>140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65" r:id="rId140" name="Check Box 141">
              <controlPr defaultSize="0" autoFill="0" autoLine="0" autoPict="0">
                <anchor moveWithCells="1">
                  <from>
                    <xdr:col>10</xdr:col>
                    <xdr:colOff>142875</xdr:colOff>
                    <xdr:row>141</xdr:row>
                    <xdr:rowOff>0</xdr:rowOff>
                  </from>
                  <to>
                    <xdr:col>10</xdr:col>
                    <xdr:colOff>390525</xdr:colOff>
                    <xdr:row>141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66" r:id="rId141" name="Check Box 142">
              <controlPr defaultSize="0" autoFill="0" autoLine="0" autoPict="0">
                <anchor moveWithCells="1">
                  <from>
                    <xdr:col>10</xdr:col>
                    <xdr:colOff>142875</xdr:colOff>
                    <xdr:row>142</xdr:row>
                    <xdr:rowOff>0</xdr:rowOff>
                  </from>
                  <to>
                    <xdr:col>10</xdr:col>
                    <xdr:colOff>390525</xdr:colOff>
                    <xdr:row>142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67" r:id="rId142" name="Check Box 143">
              <controlPr defaultSize="0" autoFill="0" autoLine="0" autoPict="0">
                <anchor moveWithCells="1">
                  <from>
                    <xdr:col>10</xdr:col>
                    <xdr:colOff>142875</xdr:colOff>
                    <xdr:row>143</xdr:row>
                    <xdr:rowOff>0</xdr:rowOff>
                  </from>
                  <to>
                    <xdr:col>10</xdr:col>
                    <xdr:colOff>390525</xdr:colOff>
                    <xdr:row>143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68" r:id="rId143" name="Check Box 144">
              <controlPr defaultSize="0" autoFill="0" autoLine="0" autoPict="0">
                <anchor moveWithCells="1">
                  <from>
                    <xdr:col>10</xdr:col>
                    <xdr:colOff>142875</xdr:colOff>
                    <xdr:row>144</xdr:row>
                    <xdr:rowOff>0</xdr:rowOff>
                  </from>
                  <to>
                    <xdr:col>10</xdr:col>
                    <xdr:colOff>390525</xdr:colOff>
                    <xdr:row>144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69" r:id="rId144" name="Check Box 145">
              <controlPr defaultSize="0" autoFill="0" autoLine="0" autoPict="0">
                <anchor moveWithCells="1">
                  <from>
                    <xdr:col>10</xdr:col>
                    <xdr:colOff>142875</xdr:colOff>
                    <xdr:row>145</xdr:row>
                    <xdr:rowOff>0</xdr:rowOff>
                  </from>
                  <to>
                    <xdr:col>10</xdr:col>
                    <xdr:colOff>390525</xdr:colOff>
                    <xdr:row>145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70" r:id="rId145" name="Check Box 146">
              <controlPr defaultSize="0" autoFill="0" autoLine="0" autoPict="0">
                <anchor moveWithCells="1">
                  <from>
                    <xdr:col>10</xdr:col>
                    <xdr:colOff>142875</xdr:colOff>
                    <xdr:row>146</xdr:row>
                    <xdr:rowOff>0</xdr:rowOff>
                  </from>
                  <to>
                    <xdr:col>10</xdr:col>
                    <xdr:colOff>390525</xdr:colOff>
                    <xdr:row>146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71" r:id="rId146" name="Check Box 147">
              <controlPr defaultSize="0" autoFill="0" autoLine="0" autoPict="0">
                <anchor moveWithCells="1">
                  <from>
                    <xdr:col>10</xdr:col>
                    <xdr:colOff>142875</xdr:colOff>
                    <xdr:row>147</xdr:row>
                    <xdr:rowOff>0</xdr:rowOff>
                  </from>
                  <to>
                    <xdr:col>10</xdr:col>
                    <xdr:colOff>390525</xdr:colOff>
                    <xdr:row>147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72" r:id="rId147" name="Check Box 148">
              <controlPr defaultSize="0" autoFill="0" autoLine="0" autoPict="0">
                <anchor moveWithCells="1">
                  <from>
                    <xdr:col>10</xdr:col>
                    <xdr:colOff>142875</xdr:colOff>
                    <xdr:row>148</xdr:row>
                    <xdr:rowOff>0</xdr:rowOff>
                  </from>
                  <to>
                    <xdr:col>10</xdr:col>
                    <xdr:colOff>390525</xdr:colOff>
                    <xdr:row>148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73" r:id="rId148" name="Check Box 149">
              <controlPr defaultSize="0" autoFill="0" autoLine="0" autoPict="0">
                <anchor moveWithCells="1">
                  <from>
                    <xdr:col>10</xdr:col>
                    <xdr:colOff>142875</xdr:colOff>
                    <xdr:row>149</xdr:row>
                    <xdr:rowOff>0</xdr:rowOff>
                  </from>
                  <to>
                    <xdr:col>10</xdr:col>
                    <xdr:colOff>390525</xdr:colOff>
                    <xdr:row>149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74" r:id="rId149" name="Check Box 150">
              <controlPr defaultSize="0" autoFill="0" autoLine="0" autoPict="0">
                <anchor moveWithCells="1">
                  <from>
                    <xdr:col>10</xdr:col>
                    <xdr:colOff>142875</xdr:colOff>
                    <xdr:row>150</xdr:row>
                    <xdr:rowOff>0</xdr:rowOff>
                  </from>
                  <to>
                    <xdr:col>10</xdr:col>
                    <xdr:colOff>390525</xdr:colOff>
                    <xdr:row>150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75" r:id="rId150" name="Check Box 151">
              <controlPr defaultSize="0" autoFill="0" autoLine="0" autoPict="0">
                <anchor moveWithCells="1">
                  <from>
                    <xdr:col>10</xdr:col>
                    <xdr:colOff>142875</xdr:colOff>
                    <xdr:row>151</xdr:row>
                    <xdr:rowOff>0</xdr:rowOff>
                  </from>
                  <to>
                    <xdr:col>10</xdr:col>
                    <xdr:colOff>390525</xdr:colOff>
                    <xdr:row>151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76" r:id="rId151" name="Check Box 152">
              <controlPr defaultSize="0" autoFill="0" autoLine="0" autoPict="0">
                <anchor moveWithCells="1">
                  <from>
                    <xdr:col>10</xdr:col>
                    <xdr:colOff>142875</xdr:colOff>
                    <xdr:row>152</xdr:row>
                    <xdr:rowOff>0</xdr:rowOff>
                  </from>
                  <to>
                    <xdr:col>10</xdr:col>
                    <xdr:colOff>390525</xdr:colOff>
                    <xdr:row>152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77" r:id="rId152" name="Check Box 153">
              <controlPr defaultSize="0" autoFill="0" autoLine="0" autoPict="0">
                <anchor moveWithCells="1">
                  <from>
                    <xdr:col>10</xdr:col>
                    <xdr:colOff>142875</xdr:colOff>
                    <xdr:row>153</xdr:row>
                    <xdr:rowOff>0</xdr:rowOff>
                  </from>
                  <to>
                    <xdr:col>10</xdr:col>
                    <xdr:colOff>390525</xdr:colOff>
                    <xdr:row>153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78" r:id="rId153" name="Check Box 154">
              <controlPr defaultSize="0" autoFill="0" autoLine="0" autoPict="0">
                <anchor moveWithCells="1">
                  <from>
                    <xdr:col>10</xdr:col>
                    <xdr:colOff>142875</xdr:colOff>
                    <xdr:row>154</xdr:row>
                    <xdr:rowOff>0</xdr:rowOff>
                  </from>
                  <to>
                    <xdr:col>10</xdr:col>
                    <xdr:colOff>390525</xdr:colOff>
                    <xdr:row>154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79" r:id="rId154" name="Check Box 155">
              <controlPr defaultSize="0" autoFill="0" autoLine="0" autoPict="0">
                <anchor moveWithCells="1">
                  <from>
                    <xdr:col>10</xdr:col>
                    <xdr:colOff>142875</xdr:colOff>
                    <xdr:row>155</xdr:row>
                    <xdr:rowOff>0</xdr:rowOff>
                  </from>
                  <to>
                    <xdr:col>10</xdr:col>
                    <xdr:colOff>390525</xdr:colOff>
                    <xdr:row>155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80" r:id="rId155" name="Check Box 156">
              <controlPr defaultSize="0" autoFill="0" autoLine="0" autoPict="0">
                <anchor moveWithCells="1">
                  <from>
                    <xdr:col>10</xdr:col>
                    <xdr:colOff>142875</xdr:colOff>
                    <xdr:row>156</xdr:row>
                    <xdr:rowOff>0</xdr:rowOff>
                  </from>
                  <to>
                    <xdr:col>10</xdr:col>
                    <xdr:colOff>390525</xdr:colOff>
                    <xdr:row>156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81" r:id="rId156" name="Check Box 157">
              <controlPr defaultSize="0" autoFill="0" autoLine="0" autoPict="0">
                <anchor moveWithCells="1">
                  <from>
                    <xdr:col>10</xdr:col>
                    <xdr:colOff>142875</xdr:colOff>
                    <xdr:row>157</xdr:row>
                    <xdr:rowOff>0</xdr:rowOff>
                  </from>
                  <to>
                    <xdr:col>10</xdr:col>
                    <xdr:colOff>390525</xdr:colOff>
                    <xdr:row>157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82" r:id="rId157" name="Check Box 158">
              <controlPr defaultSize="0" autoFill="0" autoLine="0" autoPict="0">
                <anchor moveWithCells="1">
                  <from>
                    <xdr:col>10</xdr:col>
                    <xdr:colOff>142875</xdr:colOff>
                    <xdr:row>158</xdr:row>
                    <xdr:rowOff>0</xdr:rowOff>
                  </from>
                  <to>
                    <xdr:col>10</xdr:col>
                    <xdr:colOff>390525</xdr:colOff>
                    <xdr:row>158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83" r:id="rId158" name="Check Box 159">
              <controlPr defaultSize="0" autoFill="0" autoLine="0" autoPict="0">
                <anchor moveWithCells="1">
                  <from>
                    <xdr:col>10</xdr:col>
                    <xdr:colOff>142875</xdr:colOff>
                    <xdr:row>159</xdr:row>
                    <xdr:rowOff>0</xdr:rowOff>
                  </from>
                  <to>
                    <xdr:col>10</xdr:col>
                    <xdr:colOff>390525</xdr:colOff>
                    <xdr:row>159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84" r:id="rId159" name="Check Box 160">
              <controlPr defaultSize="0" autoFill="0" autoLine="0" autoPict="0">
                <anchor moveWithCells="1">
                  <from>
                    <xdr:col>10</xdr:col>
                    <xdr:colOff>142875</xdr:colOff>
                    <xdr:row>160</xdr:row>
                    <xdr:rowOff>0</xdr:rowOff>
                  </from>
                  <to>
                    <xdr:col>10</xdr:col>
                    <xdr:colOff>390525</xdr:colOff>
                    <xdr:row>160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85" r:id="rId160" name="Check Box 161">
              <controlPr defaultSize="0" autoFill="0" autoLine="0" autoPict="0">
                <anchor moveWithCells="1">
                  <from>
                    <xdr:col>10</xdr:col>
                    <xdr:colOff>142875</xdr:colOff>
                    <xdr:row>161</xdr:row>
                    <xdr:rowOff>0</xdr:rowOff>
                  </from>
                  <to>
                    <xdr:col>10</xdr:col>
                    <xdr:colOff>390525</xdr:colOff>
                    <xdr:row>161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86" r:id="rId161" name="Check Box 162">
              <controlPr defaultSize="0" autoFill="0" autoLine="0" autoPict="0">
                <anchor moveWithCells="1">
                  <from>
                    <xdr:col>10</xdr:col>
                    <xdr:colOff>142875</xdr:colOff>
                    <xdr:row>162</xdr:row>
                    <xdr:rowOff>0</xdr:rowOff>
                  </from>
                  <to>
                    <xdr:col>10</xdr:col>
                    <xdr:colOff>390525</xdr:colOff>
                    <xdr:row>162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87" r:id="rId162" name="Check Box 163">
              <controlPr defaultSize="0" autoFill="0" autoLine="0" autoPict="0">
                <anchor moveWithCells="1">
                  <from>
                    <xdr:col>10</xdr:col>
                    <xdr:colOff>142875</xdr:colOff>
                    <xdr:row>163</xdr:row>
                    <xdr:rowOff>0</xdr:rowOff>
                  </from>
                  <to>
                    <xdr:col>10</xdr:col>
                    <xdr:colOff>390525</xdr:colOff>
                    <xdr:row>163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88" r:id="rId163" name="Check Box 164">
              <controlPr defaultSize="0" autoFill="0" autoLine="0" autoPict="0">
                <anchor moveWithCells="1">
                  <from>
                    <xdr:col>10</xdr:col>
                    <xdr:colOff>142875</xdr:colOff>
                    <xdr:row>164</xdr:row>
                    <xdr:rowOff>0</xdr:rowOff>
                  </from>
                  <to>
                    <xdr:col>10</xdr:col>
                    <xdr:colOff>390525</xdr:colOff>
                    <xdr:row>164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89" r:id="rId164" name="Check Box 165">
              <controlPr defaultSize="0" autoFill="0" autoLine="0" autoPict="0">
                <anchor moveWithCells="1">
                  <from>
                    <xdr:col>10</xdr:col>
                    <xdr:colOff>142875</xdr:colOff>
                    <xdr:row>165</xdr:row>
                    <xdr:rowOff>0</xdr:rowOff>
                  </from>
                  <to>
                    <xdr:col>10</xdr:col>
                    <xdr:colOff>390525</xdr:colOff>
                    <xdr:row>165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90" r:id="rId165" name="Check Box 166">
              <controlPr defaultSize="0" autoFill="0" autoLine="0" autoPict="0">
                <anchor moveWithCells="1">
                  <from>
                    <xdr:col>10</xdr:col>
                    <xdr:colOff>142875</xdr:colOff>
                    <xdr:row>166</xdr:row>
                    <xdr:rowOff>0</xdr:rowOff>
                  </from>
                  <to>
                    <xdr:col>10</xdr:col>
                    <xdr:colOff>390525</xdr:colOff>
                    <xdr:row>166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91" r:id="rId166" name="Check Box 167">
              <controlPr defaultSize="0" autoFill="0" autoLine="0" autoPict="0">
                <anchor moveWithCells="1">
                  <from>
                    <xdr:col>10</xdr:col>
                    <xdr:colOff>142875</xdr:colOff>
                    <xdr:row>167</xdr:row>
                    <xdr:rowOff>0</xdr:rowOff>
                  </from>
                  <to>
                    <xdr:col>10</xdr:col>
                    <xdr:colOff>390525</xdr:colOff>
                    <xdr:row>167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92" r:id="rId167" name="Check Box 168">
              <controlPr defaultSize="0" autoFill="0" autoLine="0" autoPict="0">
                <anchor moveWithCells="1">
                  <from>
                    <xdr:col>10</xdr:col>
                    <xdr:colOff>142875</xdr:colOff>
                    <xdr:row>168</xdr:row>
                    <xdr:rowOff>0</xdr:rowOff>
                  </from>
                  <to>
                    <xdr:col>10</xdr:col>
                    <xdr:colOff>390525</xdr:colOff>
                    <xdr:row>168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93" r:id="rId168" name="Check Box 169">
              <controlPr defaultSize="0" autoFill="0" autoLine="0" autoPict="0">
                <anchor moveWithCells="1">
                  <from>
                    <xdr:col>10</xdr:col>
                    <xdr:colOff>142875</xdr:colOff>
                    <xdr:row>169</xdr:row>
                    <xdr:rowOff>0</xdr:rowOff>
                  </from>
                  <to>
                    <xdr:col>10</xdr:col>
                    <xdr:colOff>390525</xdr:colOff>
                    <xdr:row>169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94" r:id="rId169" name="Check Box 170">
              <controlPr defaultSize="0" autoFill="0" autoLine="0" autoPict="0">
                <anchor moveWithCells="1">
                  <from>
                    <xdr:col>10</xdr:col>
                    <xdr:colOff>142875</xdr:colOff>
                    <xdr:row>170</xdr:row>
                    <xdr:rowOff>0</xdr:rowOff>
                  </from>
                  <to>
                    <xdr:col>10</xdr:col>
                    <xdr:colOff>390525</xdr:colOff>
                    <xdr:row>170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95" r:id="rId170" name="Check Box 171">
              <controlPr defaultSize="0" autoFill="0" autoLine="0" autoPict="0">
                <anchor moveWithCells="1">
                  <from>
                    <xdr:col>10</xdr:col>
                    <xdr:colOff>142875</xdr:colOff>
                    <xdr:row>171</xdr:row>
                    <xdr:rowOff>0</xdr:rowOff>
                  </from>
                  <to>
                    <xdr:col>10</xdr:col>
                    <xdr:colOff>390525</xdr:colOff>
                    <xdr:row>171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96" r:id="rId171" name="Check Box 172">
              <controlPr defaultSize="0" autoFill="0" autoLine="0" autoPict="0">
                <anchor moveWithCells="1">
                  <from>
                    <xdr:col>10</xdr:col>
                    <xdr:colOff>142875</xdr:colOff>
                    <xdr:row>172</xdr:row>
                    <xdr:rowOff>0</xdr:rowOff>
                  </from>
                  <to>
                    <xdr:col>10</xdr:col>
                    <xdr:colOff>390525</xdr:colOff>
                    <xdr:row>172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97" r:id="rId172" name="Check Box 173">
              <controlPr defaultSize="0" autoFill="0" autoLine="0" autoPict="0">
                <anchor moveWithCells="1">
                  <from>
                    <xdr:col>10</xdr:col>
                    <xdr:colOff>142875</xdr:colOff>
                    <xdr:row>173</xdr:row>
                    <xdr:rowOff>0</xdr:rowOff>
                  </from>
                  <to>
                    <xdr:col>10</xdr:col>
                    <xdr:colOff>390525</xdr:colOff>
                    <xdr:row>173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98" r:id="rId173" name="Check Box 174">
              <controlPr defaultSize="0" autoFill="0" autoLine="0" autoPict="0">
                <anchor moveWithCells="1">
                  <from>
                    <xdr:col>10</xdr:col>
                    <xdr:colOff>142875</xdr:colOff>
                    <xdr:row>174</xdr:row>
                    <xdr:rowOff>0</xdr:rowOff>
                  </from>
                  <to>
                    <xdr:col>10</xdr:col>
                    <xdr:colOff>390525</xdr:colOff>
                    <xdr:row>174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99" r:id="rId174" name="Check Box 175">
              <controlPr defaultSize="0" autoFill="0" autoLine="0" autoPict="0">
                <anchor moveWithCells="1">
                  <from>
                    <xdr:col>10</xdr:col>
                    <xdr:colOff>142875</xdr:colOff>
                    <xdr:row>175</xdr:row>
                    <xdr:rowOff>0</xdr:rowOff>
                  </from>
                  <to>
                    <xdr:col>10</xdr:col>
                    <xdr:colOff>390525</xdr:colOff>
                    <xdr:row>175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00" r:id="rId175" name="Check Box 176">
              <controlPr defaultSize="0" autoFill="0" autoLine="0" autoPict="0">
                <anchor moveWithCells="1">
                  <from>
                    <xdr:col>10</xdr:col>
                    <xdr:colOff>142875</xdr:colOff>
                    <xdr:row>176</xdr:row>
                    <xdr:rowOff>0</xdr:rowOff>
                  </from>
                  <to>
                    <xdr:col>10</xdr:col>
                    <xdr:colOff>390525</xdr:colOff>
                    <xdr:row>176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01" r:id="rId176" name="Check Box 177">
              <controlPr defaultSize="0" autoFill="0" autoLine="0" autoPict="0">
                <anchor moveWithCells="1">
                  <from>
                    <xdr:col>10</xdr:col>
                    <xdr:colOff>142875</xdr:colOff>
                    <xdr:row>177</xdr:row>
                    <xdr:rowOff>0</xdr:rowOff>
                  </from>
                  <to>
                    <xdr:col>10</xdr:col>
                    <xdr:colOff>390525</xdr:colOff>
                    <xdr:row>177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02" r:id="rId177" name="Check Box 178">
              <controlPr defaultSize="0" autoFill="0" autoLine="0" autoPict="0">
                <anchor moveWithCells="1">
                  <from>
                    <xdr:col>10</xdr:col>
                    <xdr:colOff>142875</xdr:colOff>
                    <xdr:row>178</xdr:row>
                    <xdr:rowOff>0</xdr:rowOff>
                  </from>
                  <to>
                    <xdr:col>10</xdr:col>
                    <xdr:colOff>390525</xdr:colOff>
                    <xdr:row>178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03" r:id="rId178" name="Check Box 179">
              <controlPr defaultSize="0" autoFill="0" autoLine="0" autoPict="0">
                <anchor moveWithCells="1">
                  <from>
                    <xdr:col>10</xdr:col>
                    <xdr:colOff>142875</xdr:colOff>
                    <xdr:row>179</xdr:row>
                    <xdr:rowOff>0</xdr:rowOff>
                  </from>
                  <to>
                    <xdr:col>10</xdr:col>
                    <xdr:colOff>390525</xdr:colOff>
                    <xdr:row>179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04" r:id="rId179" name="Check Box 180">
              <controlPr defaultSize="0" autoFill="0" autoLine="0" autoPict="0">
                <anchor moveWithCells="1">
                  <from>
                    <xdr:col>10</xdr:col>
                    <xdr:colOff>142875</xdr:colOff>
                    <xdr:row>180</xdr:row>
                    <xdr:rowOff>0</xdr:rowOff>
                  </from>
                  <to>
                    <xdr:col>10</xdr:col>
                    <xdr:colOff>390525</xdr:colOff>
                    <xdr:row>180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05" r:id="rId180" name="Check Box 181">
              <controlPr defaultSize="0" autoFill="0" autoLine="0" autoPict="0">
                <anchor moveWithCells="1">
                  <from>
                    <xdr:col>10</xdr:col>
                    <xdr:colOff>142875</xdr:colOff>
                    <xdr:row>181</xdr:row>
                    <xdr:rowOff>0</xdr:rowOff>
                  </from>
                  <to>
                    <xdr:col>10</xdr:col>
                    <xdr:colOff>390525</xdr:colOff>
                    <xdr:row>181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06" r:id="rId181" name="Check Box 182">
              <controlPr defaultSize="0" autoFill="0" autoLine="0" autoPict="0">
                <anchor moveWithCells="1">
                  <from>
                    <xdr:col>10</xdr:col>
                    <xdr:colOff>142875</xdr:colOff>
                    <xdr:row>182</xdr:row>
                    <xdr:rowOff>0</xdr:rowOff>
                  </from>
                  <to>
                    <xdr:col>10</xdr:col>
                    <xdr:colOff>390525</xdr:colOff>
                    <xdr:row>182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07" r:id="rId182" name="Check Box 183">
              <controlPr defaultSize="0" autoFill="0" autoLine="0" autoPict="0">
                <anchor moveWithCells="1">
                  <from>
                    <xdr:col>10</xdr:col>
                    <xdr:colOff>142875</xdr:colOff>
                    <xdr:row>183</xdr:row>
                    <xdr:rowOff>0</xdr:rowOff>
                  </from>
                  <to>
                    <xdr:col>10</xdr:col>
                    <xdr:colOff>390525</xdr:colOff>
                    <xdr:row>183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08" r:id="rId183" name="Check Box 184">
              <controlPr defaultSize="0" autoFill="0" autoLine="0" autoPict="0">
                <anchor moveWithCells="1">
                  <from>
                    <xdr:col>10</xdr:col>
                    <xdr:colOff>142875</xdr:colOff>
                    <xdr:row>184</xdr:row>
                    <xdr:rowOff>0</xdr:rowOff>
                  </from>
                  <to>
                    <xdr:col>10</xdr:col>
                    <xdr:colOff>390525</xdr:colOff>
                    <xdr:row>184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09" r:id="rId184" name="Check Box 185">
              <controlPr defaultSize="0" autoFill="0" autoLine="0" autoPict="0">
                <anchor moveWithCells="1">
                  <from>
                    <xdr:col>10</xdr:col>
                    <xdr:colOff>142875</xdr:colOff>
                    <xdr:row>185</xdr:row>
                    <xdr:rowOff>0</xdr:rowOff>
                  </from>
                  <to>
                    <xdr:col>10</xdr:col>
                    <xdr:colOff>390525</xdr:colOff>
                    <xdr:row>185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10" r:id="rId185" name="Check Box 186">
              <controlPr defaultSize="0" autoFill="0" autoLine="0" autoPict="0">
                <anchor moveWithCells="1">
                  <from>
                    <xdr:col>10</xdr:col>
                    <xdr:colOff>142875</xdr:colOff>
                    <xdr:row>186</xdr:row>
                    <xdr:rowOff>0</xdr:rowOff>
                  </from>
                  <to>
                    <xdr:col>10</xdr:col>
                    <xdr:colOff>390525</xdr:colOff>
                    <xdr:row>186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11" r:id="rId186" name="Check Box 187">
              <controlPr defaultSize="0" autoFill="0" autoLine="0" autoPict="0">
                <anchor moveWithCells="1">
                  <from>
                    <xdr:col>10</xdr:col>
                    <xdr:colOff>142875</xdr:colOff>
                    <xdr:row>187</xdr:row>
                    <xdr:rowOff>0</xdr:rowOff>
                  </from>
                  <to>
                    <xdr:col>10</xdr:col>
                    <xdr:colOff>390525</xdr:colOff>
                    <xdr:row>187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12" r:id="rId187" name="Check Box 188">
              <controlPr defaultSize="0" autoFill="0" autoLine="0" autoPict="0">
                <anchor moveWithCells="1">
                  <from>
                    <xdr:col>10</xdr:col>
                    <xdr:colOff>142875</xdr:colOff>
                    <xdr:row>188</xdr:row>
                    <xdr:rowOff>0</xdr:rowOff>
                  </from>
                  <to>
                    <xdr:col>10</xdr:col>
                    <xdr:colOff>390525</xdr:colOff>
                    <xdr:row>188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13" r:id="rId188" name="Check Box 189">
              <controlPr defaultSize="0" autoFill="0" autoLine="0" autoPict="0">
                <anchor moveWithCells="1">
                  <from>
                    <xdr:col>10</xdr:col>
                    <xdr:colOff>142875</xdr:colOff>
                    <xdr:row>189</xdr:row>
                    <xdr:rowOff>0</xdr:rowOff>
                  </from>
                  <to>
                    <xdr:col>10</xdr:col>
                    <xdr:colOff>390525</xdr:colOff>
                    <xdr:row>189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14" r:id="rId189" name="Check Box 190">
              <controlPr defaultSize="0" autoFill="0" autoLine="0" autoPict="0">
                <anchor moveWithCells="1">
                  <from>
                    <xdr:col>10</xdr:col>
                    <xdr:colOff>142875</xdr:colOff>
                    <xdr:row>190</xdr:row>
                    <xdr:rowOff>0</xdr:rowOff>
                  </from>
                  <to>
                    <xdr:col>10</xdr:col>
                    <xdr:colOff>390525</xdr:colOff>
                    <xdr:row>190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15" r:id="rId190" name="Check Box 191">
              <controlPr defaultSize="0" autoFill="0" autoLine="0" autoPict="0">
                <anchor moveWithCells="1">
                  <from>
                    <xdr:col>10</xdr:col>
                    <xdr:colOff>142875</xdr:colOff>
                    <xdr:row>191</xdr:row>
                    <xdr:rowOff>0</xdr:rowOff>
                  </from>
                  <to>
                    <xdr:col>10</xdr:col>
                    <xdr:colOff>390525</xdr:colOff>
                    <xdr:row>191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16" r:id="rId191" name="Check Box 192">
              <controlPr defaultSize="0" autoFill="0" autoLine="0" autoPict="0">
                <anchor moveWithCells="1">
                  <from>
                    <xdr:col>10</xdr:col>
                    <xdr:colOff>142875</xdr:colOff>
                    <xdr:row>192</xdr:row>
                    <xdr:rowOff>0</xdr:rowOff>
                  </from>
                  <to>
                    <xdr:col>10</xdr:col>
                    <xdr:colOff>390525</xdr:colOff>
                    <xdr:row>192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17" r:id="rId192" name="Check Box 193">
              <controlPr defaultSize="0" autoFill="0" autoLine="0" autoPict="0">
                <anchor moveWithCells="1">
                  <from>
                    <xdr:col>10</xdr:col>
                    <xdr:colOff>142875</xdr:colOff>
                    <xdr:row>193</xdr:row>
                    <xdr:rowOff>0</xdr:rowOff>
                  </from>
                  <to>
                    <xdr:col>10</xdr:col>
                    <xdr:colOff>390525</xdr:colOff>
                    <xdr:row>193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18" r:id="rId193" name="Check Box 194">
              <controlPr defaultSize="0" autoFill="0" autoLine="0" autoPict="0">
                <anchor moveWithCells="1">
                  <from>
                    <xdr:col>10</xdr:col>
                    <xdr:colOff>142875</xdr:colOff>
                    <xdr:row>194</xdr:row>
                    <xdr:rowOff>0</xdr:rowOff>
                  </from>
                  <to>
                    <xdr:col>10</xdr:col>
                    <xdr:colOff>390525</xdr:colOff>
                    <xdr:row>194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19" r:id="rId194" name="Check Box 195">
              <controlPr defaultSize="0" autoFill="0" autoLine="0" autoPict="0">
                <anchor moveWithCells="1">
                  <from>
                    <xdr:col>10</xdr:col>
                    <xdr:colOff>142875</xdr:colOff>
                    <xdr:row>195</xdr:row>
                    <xdr:rowOff>0</xdr:rowOff>
                  </from>
                  <to>
                    <xdr:col>10</xdr:col>
                    <xdr:colOff>390525</xdr:colOff>
                    <xdr:row>195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20" r:id="rId195" name="Check Box 196">
              <controlPr defaultSize="0" autoFill="0" autoLine="0" autoPict="0">
                <anchor moveWithCells="1">
                  <from>
                    <xdr:col>10</xdr:col>
                    <xdr:colOff>142875</xdr:colOff>
                    <xdr:row>196</xdr:row>
                    <xdr:rowOff>0</xdr:rowOff>
                  </from>
                  <to>
                    <xdr:col>10</xdr:col>
                    <xdr:colOff>390525</xdr:colOff>
                    <xdr:row>196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21" r:id="rId196" name="Check Box 197">
              <controlPr defaultSize="0" autoFill="0" autoLine="0" autoPict="0">
                <anchor moveWithCells="1">
                  <from>
                    <xdr:col>10</xdr:col>
                    <xdr:colOff>142875</xdr:colOff>
                    <xdr:row>197</xdr:row>
                    <xdr:rowOff>0</xdr:rowOff>
                  </from>
                  <to>
                    <xdr:col>10</xdr:col>
                    <xdr:colOff>390525</xdr:colOff>
                    <xdr:row>197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22" r:id="rId197" name="Check Box 198">
              <controlPr defaultSize="0" autoFill="0" autoLine="0" autoPict="0">
                <anchor moveWithCells="1">
                  <from>
                    <xdr:col>10</xdr:col>
                    <xdr:colOff>142875</xdr:colOff>
                    <xdr:row>198</xdr:row>
                    <xdr:rowOff>0</xdr:rowOff>
                  </from>
                  <to>
                    <xdr:col>10</xdr:col>
                    <xdr:colOff>390525</xdr:colOff>
                    <xdr:row>198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23" r:id="rId198" name="Check Box 199">
              <controlPr defaultSize="0" autoFill="0" autoLine="0" autoPict="0">
                <anchor moveWithCells="1">
                  <from>
                    <xdr:col>10</xdr:col>
                    <xdr:colOff>142875</xdr:colOff>
                    <xdr:row>199</xdr:row>
                    <xdr:rowOff>0</xdr:rowOff>
                  </from>
                  <to>
                    <xdr:col>10</xdr:col>
                    <xdr:colOff>390525</xdr:colOff>
                    <xdr:row>199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24" r:id="rId199" name="Check Box 200">
              <controlPr defaultSize="0" autoFill="0" autoLine="0" autoPict="0">
                <anchor moveWithCells="1">
                  <from>
                    <xdr:col>10</xdr:col>
                    <xdr:colOff>142875</xdr:colOff>
                    <xdr:row>200</xdr:row>
                    <xdr:rowOff>0</xdr:rowOff>
                  </from>
                  <to>
                    <xdr:col>10</xdr:col>
                    <xdr:colOff>390525</xdr:colOff>
                    <xdr:row>200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25" r:id="rId200" name="Check Box 201">
              <controlPr defaultSize="0" autoFill="0" autoLine="0" autoPict="0">
                <anchor moveWithCells="1">
                  <from>
                    <xdr:col>10</xdr:col>
                    <xdr:colOff>142875</xdr:colOff>
                    <xdr:row>201</xdr:row>
                    <xdr:rowOff>0</xdr:rowOff>
                  </from>
                  <to>
                    <xdr:col>10</xdr:col>
                    <xdr:colOff>390525</xdr:colOff>
                    <xdr:row>201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28" r:id="rId201" name="Check Box 204">
              <controlPr defaultSize="0" autoFill="0" autoLine="0" autoPict="0">
                <anchor moveWithCells="1">
                  <from>
                    <xdr:col>10</xdr:col>
                    <xdr:colOff>142875</xdr:colOff>
                    <xdr:row>32</xdr:row>
                    <xdr:rowOff>0</xdr:rowOff>
                  </from>
                  <to>
                    <xdr:col>10</xdr:col>
                    <xdr:colOff>390525</xdr:colOff>
                    <xdr:row>32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29" r:id="rId202" name="Check Box 205">
              <controlPr defaultSize="0" autoFill="0" autoLine="0" autoPict="0">
                <anchor moveWithCells="1">
                  <from>
                    <xdr:col>10</xdr:col>
                    <xdr:colOff>142875</xdr:colOff>
                    <xdr:row>3</xdr:row>
                    <xdr:rowOff>0</xdr:rowOff>
                  </from>
                  <to>
                    <xdr:col>10</xdr:col>
                    <xdr:colOff>390525</xdr:colOff>
                    <xdr:row>3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4" r:id="rId203" name="Check Box 210">
              <controlPr defaultSize="0" autoFill="0" autoLine="0" autoPict="0">
                <anchor moveWithCells="1">
                  <from>
                    <xdr:col>10</xdr:col>
                    <xdr:colOff>142875</xdr:colOff>
                    <xdr:row>202</xdr:row>
                    <xdr:rowOff>0</xdr:rowOff>
                  </from>
                  <to>
                    <xdr:col>10</xdr:col>
                    <xdr:colOff>390525</xdr:colOff>
                    <xdr:row>202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5" r:id="rId204" name="Check Box 211">
              <controlPr defaultSize="0" autoFill="0" autoLine="0" autoPict="0">
                <anchor moveWithCells="1">
                  <from>
                    <xdr:col>10</xdr:col>
                    <xdr:colOff>142875</xdr:colOff>
                    <xdr:row>203</xdr:row>
                    <xdr:rowOff>0</xdr:rowOff>
                  </from>
                  <to>
                    <xdr:col>10</xdr:col>
                    <xdr:colOff>390525</xdr:colOff>
                    <xdr:row>203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6" r:id="rId205" name="Check Box 212">
              <controlPr defaultSize="0" autoFill="0" autoLine="0" autoPict="0">
                <anchor moveWithCells="1">
                  <from>
                    <xdr:col>10</xdr:col>
                    <xdr:colOff>142875</xdr:colOff>
                    <xdr:row>204</xdr:row>
                    <xdr:rowOff>0</xdr:rowOff>
                  </from>
                  <to>
                    <xdr:col>10</xdr:col>
                    <xdr:colOff>390525</xdr:colOff>
                    <xdr:row>204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7" r:id="rId206" name="Check Box 213">
              <controlPr defaultSize="0" autoFill="0" autoLine="0" autoPict="0">
                <anchor moveWithCells="1">
                  <from>
                    <xdr:col>10</xdr:col>
                    <xdr:colOff>142875</xdr:colOff>
                    <xdr:row>205</xdr:row>
                    <xdr:rowOff>0</xdr:rowOff>
                  </from>
                  <to>
                    <xdr:col>10</xdr:col>
                    <xdr:colOff>390525</xdr:colOff>
                    <xdr:row>205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8" r:id="rId207" name="Check Box 214">
              <controlPr defaultSize="0" autoFill="0" autoLine="0" autoPict="0">
                <anchor moveWithCells="1">
                  <from>
                    <xdr:col>10</xdr:col>
                    <xdr:colOff>142875</xdr:colOff>
                    <xdr:row>206</xdr:row>
                    <xdr:rowOff>0</xdr:rowOff>
                  </from>
                  <to>
                    <xdr:col>10</xdr:col>
                    <xdr:colOff>390525</xdr:colOff>
                    <xdr:row>206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9" r:id="rId208" name="Check Box 215">
              <controlPr defaultSize="0" autoFill="0" autoLine="0" autoPict="0">
                <anchor moveWithCells="1">
                  <from>
                    <xdr:col>10</xdr:col>
                    <xdr:colOff>142875</xdr:colOff>
                    <xdr:row>207</xdr:row>
                    <xdr:rowOff>0</xdr:rowOff>
                  </from>
                  <to>
                    <xdr:col>10</xdr:col>
                    <xdr:colOff>390525</xdr:colOff>
                    <xdr:row>207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40" r:id="rId209" name="Check Box 216">
              <controlPr defaultSize="0" autoFill="0" autoLine="0" autoPict="0">
                <anchor moveWithCells="1">
                  <from>
                    <xdr:col>10</xdr:col>
                    <xdr:colOff>142875</xdr:colOff>
                    <xdr:row>208</xdr:row>
                    <xdr:rowOff>0</xdr:rowOff>
                  </from>
                  <to>
                    <xdr:col>10</xdr:col>
                    <xdr:colOff>390525</xdr:colOff>
                    <xdr:row>208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41" r:id="rId210" name="Check Box 217">
              <controlPr defaultSize="0" autoFill="0" autoLine="0" autoPict="0">
                <anchor moveWithCells="1">
                  <from>
                    <xdr:col>10</xdr:col>
                    <xdr:colOff>142875</xdr:colOff>
                    <xdr:row>209</xdr:row>
                    <xdr:rowOff>0</xdr:rowOff>
                  </from>
                  <to>
                    <xdr:col>10</xdr:col>
                    <xdr:colOff>390525</xdr:colOff>
                    <xdr:row>209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42" r:id="rId211" name="Check Box 218">
              <controlPr defaultSize="0" autoFill="0" autoLine="0" autoPict="0">
                <anchor moveWithCells="1">
                  <from>
                    <xdr:col>10</xdr:col>
                    <xdr:colOff>142875</xdr:colOff>
                    <xdr:row>210</xdr:row>
                    <xdr:rowOff>0</xdr:rowOff>
                  </from>
                  <to>
                    <xdr:col>10</xdr:col>
                    <xdr:colOff>390525</xdr:colOff>
                    <xdr:row>210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43" r:id="rId212" name="Check Box 219">
              <controlPr defaultSize="0" autoFill="0" autoLine="0" autoPict="0">
                <anchor moveWithCells="1">
                  <from>
                    <xdr:col>10</xdr:col>
                    <xdr:colOff>142875</xdr:colOff>
                    <xdr:row>211</xdr:row>
                    <xdr:rowOff>0</xdr:rowOff>
                  </from>
                  <to>
                    <xdr:col>10</xdr:col>
                    <xdr:colOff>390525</xdr:colOff>
                    <xdr:row>211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44" r:id="rId213" name="Check Box 220">
              <controlPr defaultSize="0" autoFill="0" autoLine="0" autoPict="0">
                <anchor moveWithCells="1">
                  <from>
                    <xdr:col>10</xdr:col>
                    <xdr:colOff>142875</xdr:colOff>
                    <xdr:row>212</xdr:row>
                    <xdr:rowOff>0</xdr:rowOff>
                  </from>
                  <to>
                    <xdr:col>10</xdr:col>
                    <xdr:colOff>390525</xdr:colOff>
                    <xdr:row>212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45" r:id="rId214" name="Check Box 221">
              <controlPr defaultSize="0" autoFill="0" autoLine="0" autoPict="0">
                <anchor moveWithCells="1">
                  <from>
                    <xdr:col>10</xdr:col>
                    <xdr:colOff>142875</xdr:colOff>
                    <xdr:row>213</xdr:row>
                    <xdr:rowOff>0</xdr:rowOff>
                  </from>
                  <to>
                    <xdr:col>10</xdr:col>
                    <xdr:colOff>390525</xdr:colOff>
                    <xdr:row>213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46" r:id="rId215" name="Check Box 222">
              <controlPr defaultSize="0" autoFill="0" autoLine="0" autoPict="0">
                <anchor moveWithCells="1">
                  <from>
                    <xdr:col>10</xdr:col>
                    <xdr:colOff>142875</xdr:colOff>
                    <xdr:row>214</xdr:row>
                    <xdr:rowOff>0</xdr:rowOff>
                  </from>
                  <to>
                    <xdr:col>10</xdr:col>
                    <xdr:colOff>390525</xdr:colOff>
                    <xdr:row>214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47" r:id="rId216" name="Check Box 223">
              <controlPr defaultSize="0" autoFill="0" autoLine="0" autoPict="0">
                <anchor moveWithCells="1">
                  <from>
                    <xdr:col>10</xdr:col>
                    <xdr:colOff>142875</xdr:colOff>
                    <xdr:row>215</xdr:row>
                    <xdr:rowOff>0</xdr:rowOff>
                  </from>
                  <to>
                    <xdr:col>10</xdr:col>
                    <xdr:colOff>390525</xdr:colOff>
                    <xdr:row>215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48" r:id="rId217" name="Check Box 224">
              <controlPr defaultSize="0" autoFill="0" autoLine="0" autoPict="0">
                <anchor moveWithCells="1">
                  <from>
                    <xdr:col>10</xdr:col>
                    <xdr:colOff>142875</xdr:colOff>
                    <xdr:row>216</xdr:row>
                    <xdr:rowOff>0</xdr:rowOff>
                  </from>
                  <to>
                    <xdr:col>10</xdr:col>
                    <xdr:colOff>390525</xdr:colOff>
                    <xdr:row>216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49" r:id="rId218" name="Check Box 225">
              <controlPr defaultSize="0" autoFill="0" autoLine="0" autoPict="0">
                <anchor moveWithCells="1">
                  <from>
                    <xdr:col>10</xdr:col>
                    <xdr:colOff>142875</xdr:colOff>
                    <xdr:row>217</xdr:row>
                    <xdr:rowOff>0</xdr:rowOff>
                  </from>
                  <to>
                    <xdr:col>10</xdr:col>
                    <xdr:colOff>390525</xdr:colOff>
                    <xdr:row>217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50" r:id="rId219" name="Check Box 226">
              <controlPr defaultSize="0" autoFill="0" autoLine="0" autoPict="0">
                <anchor moveWithCells="1">
                  <from>
                    <xdr:col>10</xdr:col>
                    <xdr:colOff>142875</xdr:colOff>
                    <xdr:row>218</xdr:row>
                    <xdr:rowOff>0</xdr:rowOff>
                  </from>
                  <to>
                    <xdr:col>10</xdr:col>
                    <xdr:colOff>390525</xdr:colOff>
                    <xdr:row>218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51" r:id="rId220" name="Check Box 227">
              <controlPr defaultSize="0" autoFill="0" autoLine="0" autoPict="0">
                <anchor moveWithCells="1">
                  <from>
                    <xdr:col>10</xdr:col>
                    <xdr:colOff>142875</xdr:colOff>
                    <xdr:row>219</xdr:row>
                    <xdr:rowOff>0</xdr:rowOff>
                  </from>
                  <to>
                    <xdr:col>10</xdr:col>
                    <xdr:colOff>390525</xdr:colOff>
                    <xdr:row>219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52" r:id="rId221" name="Check Box 228">
              <controlPr defaultSize="0" autoFill="0" autoLine="0" autoPict="0">
                <anchor moveWithCells="1">
                  <from>
                    <xdr:col>10</xdr:col>
                    <xdr:colOff>142875</xdr:colOff>
                    <xdr:row>220</xdr:row>
                    <xdr:rowOff>0</xdr:rowOff>
                  </from>
                  <to>
                    <xdr:col>10</xdr:col>
                    <xdr:colOff>390525</xdr:colOff>
                    <xdr:row>220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53" r:id="rId222" name="Check Box 229">
              <controlPr defaultSize="0" autoFill="0" autoLine="0" autoPict="0">
                <anchor moveWithCells="1">
                  <from>
                    <xdr:col>10</xdr:col>
                    <xdr:colOff>142875</xdr:colOff>
                    <xdr:row>221</xdr:row>
                    <xdr:rowOff>0</xdr:rowOff>
                  </from>
                  <to>
                    <xdr:col>10</xdr:col>
                    <xdr:colOff>390525</xdr:colOff>
                    <xdr:row>221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54" r:id="rId223" name="Check Box 230">
              <controlPr defaultSize="0" autoFill="0" autoLine="0" autoPict="0">
                <anchor moveWithCells="1">
                  <from>
                    <xdr:col>10</xdr:col>
                    <xdr:colOff>142875</xdr:colOff>
                    <xdr:row>222</xdr:row>
                    <xdr:rowOff>0</xdr:rowOff>
                  </from>
                  <to>
                    <xdr:col>10</xdr:col>
                    <xdr:colOff>390525</xdr:colOff>
                    <xdr:row>222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55" r:id="rId224" name="Check Box 231">
              <controlPr defaultSize="0" autoFill="0" autoLine="0" autoPict="0">
                <anchor moveWithCells="1">
                  <from>
                    <xdr:col>10</xdr:col>
                    <xdr:colOff>142875</xdr:colOff>
                    <xdr:row>223</xdr:row>
                    <xdr:rowOff>0</xdr:rowOff>
                  </from>
                  <to>
                    <xdr:col>10</xdr:col>
                    <xdr:colOff>390525</xdr:colOff>
                    <xdr:row>223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56" r:id="rId225" name="Check Box 232">
              <controlPr defaultSize="0" autoFill="0" autoLine="0" autoPict="0">
                <anchor moveWithCells="1">
                  <from>
                    <xdr:col>10</xdr:col>
                    <xdr:colOff>142875</xdr:colOff>
                    <xdr:row>224</xdr:row>
                    <xdr:rowOff>0</xdr:rowOff>
                  </from>
                  <to>
                    <xdr:col>10</xdr:col>
                    <xdr:colOff>390525</xdr:colOff>
                    <xdr:row>224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57" r:id="rId226" name="Check Box 233">
              <controlPr defaultSize="0" autoFill="0" autoLine="0" autoPict="0">
                <anchor moveWithCells="1">
                  <from>
                    <xdr:col>10</xdr:col>
                    <xdr:colOff>142875</xdr:colOff>
                    <xdr:row>225</xdr:row>
                    <xdr:rowOff>0</xdr:rowOff>
                  </from>
                  <to>
                    <xdr:col>10</xdr:col>
                    <xdr:colOff>390525</xdr:colOff>
                    <xdr:row>225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58" r:id="rId227" name="Check Box 234">
              <controlPr defaultSize="0" autoFill="0" autoLine="0" autoPict="0">
                <anchor moveWithCells="1">
                  <from>
                    <xdr:col>10</xdr:col>
                    <xdr:colOff>142875</xdr:colOff>
                    <xdr:row>226</xdr:row>
                    <xdr:rowOff>0</xdr:rowOff>
                  </from>
                  <to>
                    <xdr:col>10</xdr:col>
                    <xdr:colOff>390525</xdr:colOff>
                    <xdr:row>226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59" r:id="rId228" name="Check Box 235">
              <controlPr defaultSize="0" autoFill="0" autoLine="0" autoPict="0">
                <anchor moveWithCells="1">
                  <from>
                    <xdr:col>10</xdr:col>
                    <xdr:colOff>142875</xdr:colOff>
                    <xdr:row>227</xdr:row>
                    <xdr:rowOff>0</xdr:rowOff>
                  </from>
                  <to>
                    <xdr:col>10</xdr:col>
                    <xdr:colOff>390525</xdr:colOff>
                    <xdr:row>227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60" r:id="rId229" name="Check Box 236">
              <controlPr defaultSize="0" autoFill="0" autoLine="0" autoPict="0">
                <anchor moveWithCells="1">
                  <from>
                    <xdr:col>10</xdr:col>
                    <xdr:colOff>142875</xdr:colOff>
                    <xdr:row>228</xdr:row>
                    <xdr:rowOff>0</xdr:rowOff>
                  </from>
                  <to>
                    <xdr:col>10</xdr:col>
                    <xdr:colOff>390525</xdr:colOff>
                    <xdr:row>228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61" r:id="rId230" name="Check Box 237">
              <controlPr defaultSize="0" autoFill="0" autoLine="0" autoPict="0">
                <anchor moveWithCells="1">
                  <from>
                    <xdr:col>10</xdr:col>
                    <xdr:colOff>142875</xdr:colOff>
                    <xdr:row>229</xdr:row>
                    <xdr:rowOff>0</xdr:rowOff>
                  </from>
                  <to>
                    <xdr:col>10</xdr:col>
                    <xdr:colOff>390525</xdr:colOff>
                    <xdr:row>229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62" r:id="rId231" name="Check Box 238">
              <controlPr defaultSize="0" autoFill="0" autoLine="0" autoPict="0">
                <anchor moveWithCells="1">
                  <from>
                    <xdr:col>10</xdr:col>
                    <xdr:colOff>142875</xdr:colOff>
                    <xdr:row>230</xdr:row>
                    <xdr:rowOff>0</xdr:rowOff>
                  </from>
                  <to>
                    <xdr:col>10</xdr:col>
                    <xdr:colOff>390525</xdr:colOff>
                    <xdr:row>230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63" r:id="rId232" name="Check Box 239">
              <controlPr defaultSize="0" autoFill="0" autoLine="0" autoPict="0">
                <anchor moveWithCells="1">
                  <from>
                    <xdr:col>10</xdr:col>
                    <xdr:colOff>142875</xdr:colOff>
                    <xdr:row>231</xdr:row>
                    <xdr:rowOff>0</xdr:rowOff>
                  </from>
                  <to>
                    <xdr:col>10</xdr:col>
                    <xdr:colOff>390525</xdr:colOff>
                    <xdr:row>231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64" r:id="rId233" name="Check Box 240">
              <controlPr defaultSize="0" autoFill="0" autoLine="0" autoPict="0">
                <anchor moveWithCells="1">
                  <from>
                    <xdr:col>10</xdr:col>
                    <xdr:colOff>142875</xdr:colOff>
                    <xdr:row>232</xdr:row>
                    <xdr:rowOff>0</xdr:rowOff>
                  </from>
                  <to>
                    <xdr:col>10</xdr:col>
                    <xdr:colOff>390525</xdr:colOff>
                    <xdr:row>232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65" r:id="rId234" name="Check Box 241">
              <controlPr defaultSize="0" autoFill="0" autoLine="0" autoPict="0">
                <anchor moveWithCells="1">
                  <from>
                    <xdr:col>10</xdr:col>
                    <xdr:colOff>142875</xdr:colOff>
                    <xdr:row>233</xdr:row>
                    <xdr:rowOff>0</xdr:rowOff>
                  </from>
                  <to>
                    <xdr:col>10</xdr:col>
                    <xdr:colOff>390525</xdr:colOff>
                    <xdr:row>233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66" r:id="rId235" name="Check Box 242">
              <controlPr defaultSize="0" autoFill="0" autoLine="0" autoPict="0">
                <anchor moveWithCells="1">
                  <from>
                    <xdr:col>10</xdr:col>
                    <xdr:colOff>142875</xdr:colOff>
                    <xdr:row>234</xdr:row>
                    <xdr:rowOff>0</xdr:rowOff>
                  </from>
                  <to>
                    <xdr:col>10</xdr:col>
                    <xdr:colOff>390525</xdr:colOff>
                    <xdr:row>234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67" r:id="rId236" name="Check Box 243">
              <controlPr defaultSize="0" autoFill="0" autoLine="0" autoPict="0">
                <anchor moveWithCells="1">
                  <from>
                    <xdr:col>10</xdr:col>
                    <xdr:colOff>142875</xdr:colOff>
                    <xdr:row>235</xdr:row>
                    <xdr:rowOff>0</xdr:rowOff>
                  </from>
                  <to>
                    <xdr:col>10</xdr:col>
                    <xdr:colOff>390525</xdr:colOff>
                    <xdr:row>235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68" r:id="rId237" name="Check Box 244">
              <controlPr defaultSize="0" autoFill="0" autoLine="0" autoPict="0">
                <anchor moveWithCells="1">
                  <from>
                    <xdr:col>10</xdr:col>
                    <xdr:colOff>142875</xdr:colOff>
                    <xdr:row>236</xdr:row>
                    <xdr:rowOff>0</xdr:rowOff>
                  </from>
                  <to>
                    <xdr:col>10</xdr:col>
                    <xdr:colOff>390525</xdr:colOff>
                    <xdr:row>236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69" r:id="rId238" name="Check Box 245">
              <controlPr defaultSize="0" autoFill="0" autoLine="0" autoPict="0">
                <anchor moveWithCells="1">
                  <from>
                    <xdr:col>10</xdr:col>
                    <xdr:colOff>142875</xdr:colOff>
                    <xdr:row>237</xdr:row>
                    <xdr:rowOff>0</xdr:rowOff>
                  </from>
                  <to>
                    <xdr:col>10</xdr:col>
                    <xdr:colOff>390525</xdr:colOff>
                    <xdr:row>237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70" r:id="rId239" name="Check Box 246">
              <controlPr defaultSize="0" autoFill="0" autoLine="0" autoPict="0">
                <anchor moveWithCells="1">
                  <from>
                    <xdr:col>10</xdr:col>
                    <xdr:colOff>142875</xdr:colOff>
                    <xdr:row>238</xdr:row>
                    <xdr:rowOff>0</xdr:rowOff>
                  </from>
                  <to>
                    <xdr:col>10</xdr:col>
                    <xdr:colOff>390525</xdr:colOff>
                    <xdr:row>238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71" r:id="rId240" name="Check Box 247">
              <controlPr defaultSize="0" autoFill="0" autoLine="0" autoPict="0">
                <anchor moveWithCells="1">
                  <from>
                    <xdr:col>10</xdr:col>
                    <xdr:colOff>142875</xdr:colOff>
                    <xdr:row>239</xdr:row>
                    <xdr:rowOff>0</xdr:rowOff>
                  </from>
                  <to>
                    <xdr:col>10</xdr:col>
                    <xdr:colOff>390525</xdr:colOff>
                    <xdr:row>239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72" r:id="rId241" name="Check Box 248">
              <controlPr defaultSize="0" autoFill="0" autoLine="0" autoPict="0">
                <anchor moveWithCells="1">
                  <from>
                    <xdr:col>10</xdr:col>
                    <xdr:colOff>142875</xdr:colOff>
                    <xdr:row>240</xdr:row>
                    <xdr:rowOff>0</xdr:rowOff>
                  </from>
                  <to>
                    <xdr:col>10</xdr:col>
                    <xdr:colOff>390525</xdr:colOff>
                    <xdr:row>240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73" r:id="rId242" name="Check Box 249">
              <controlPr defaultSize="0" autoFill="0" autoLine="0" autoPict="0">
                <anchor moveWithCells="1">
                  <from>
                    <xdr:col>10</xdr:col>
                    <xdr:colOff>142875</xdr:colOff>
                    <xdr:row>241</xdr:row>
                    <xdr:rowOff>0</xdr:rowOff>
                  </from>
                  <to>
                    <xdr:col>10</xdr:col>
                    <xdr:colOff>390525</xdr:colOff>
                    <xdr:row>241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74" r:id="rId243" name="Check Box 250">
              <controlPr defaultSize="0" autoFill="0" autoLine="0" autoPict="0">
                <anchor moveWithCells="1">
                  <from>
                    <xdr:col>10</xdr:col>
                    <xdr:colOff>142875</xdr:colOff>
                    <xdr:row>242</xdr:row>
                    <xdr:rowOff>0</xdr:rowOff>
                  </from>
                  <to>
                    <xdr:col>10</xdr:col>
                    <xdr:colOff>390525</xdr:colOff>
                    <xdr:row>242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75" r:id="rId244" name="Check Box 251">
              <controlPr defaultSize="0" autoFill="0" autoLine="0" autoPict="0">
                <anchor moveWithCells="1">
                  <from>
                    <xdr:col>10</xdr:col>
                    <xdr:colOff>142875</xdr:colOff>
                    <xdr:row>243</xdr:row>
                    <xdr:rowOff>0</xdr:rowOff>
                  </from>
                  <to>
                    <xdr:col>10</xdr:col>
                    <xdr:colOff>390525</xdr:colOff>
                    <xdr:row>243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76" r:id="rId245" name="Check Box 252">
              <controlPr defaultSize="0" autoFill="0" autoLine="0" autoPict="0">
                <anchor moveWithCells="1">
                  <from>
                    <xdr:col>10</xdr:col>
                    <xdr:colOff>142875</xdr:colOff>
                    <xdr:row>244</xdr:row>
                    <xdr:rowOff>0</xdr:rowOff>
                  </from>
                  <to>
                    <xdr:col>10</xdr:col>
                    <xdr:colOff>390525</xdr:colOff>
                    <xdr:row>244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77" r:id="rId246" name="Check Box 253">
              <controlPr defaultSize="0" autoFill="0" autoLine="0" autoPict="0">
                <anchor moveWithCells="1">
                  <from>
                    <xdr:col>10</xdr:col>
                    <xdr:colOff>142875</xdr:colOff>
                    <xdr:row>245</xdr:row>
                    <xdr:rowOff>0</xdr:rowOff>
                  </from>
                  <to>
                    <xdr:col>10</xdr:col>
                    <xdr:colOff>390525</xdr:colOff>
                    <xdr:row>245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78" r:id="rId247" name="Check Box 254">
              <controlPr defaultSize="0" autoFill="0" autoLine="0" autoPict="0">
                <anchor moveWithCells="1">
                  <from>
                    <xdr:col>10</xdr:col>
                    <xdr:colOff>142875</xdr:colOff>
                    <xdr:row>246</xdr:row>
                    <xdr:rowOff>0</xdr:rowOff>
                  </from>
                  <to>
                    <xdr:col>10</xdr:col>
                    <xdr:colOff>390525</xdr:colOff>
                    <xdr:row>246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79" r:id="rId248" name="Check Box 255">
              <controlPr defaultSize="0" autoFill="0" autoLine="0" autoPict="0">
                <anchor moveWithCells="1">
                  <from>
                    <xdr:col>10</xdr:col>
                    <xdr:colOff>142875</xdr:colOff>
                    <xdr:row>247</xdr:row>
                    <xdr:rowOff>0</xdr:rowOff>
                  </from>
                  <to>
                    <xdr:col>10</xdr:col>
                    <xdr:colOff>390525</xdr:colOff>
                    <xdr:row>247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80" r:id="rId249" name="Check Box 256">
              <controlPr defaultSize="0" autoFill="0" autoLine="0" autoPict="0">
                <anchor moveWithCells="1">
                  <from>
                    <xdr:col>10</xdr:col>
                    <xdr:colOff>142875</xdr:colOff>
                    <xdr:row>248</xdr:row>
                    <xdr:rowOff>0</xdr:rowOff>
                  </from>
                  <to>
                    <xdr:col>10</xdr:col>
                    <xdr:colOff>390525</xdr:colOff>
                    <xdr:row>248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81" r:id="rId250" name="Check Box 257">
              <controlPr defaultSize="0" autoFill="0" autoLine="0" autoPict="0">
                <anchor moveWithCells="1">
                  <from>
                    <xdr:col>10</xdr:col>
                    <xdr:colOff>142875</xdr:colOff>
                    <xdr:row>249</xdr:row>
                    <xdr:rowOff>0</xdr:rowOff>
                  </from>
                  <to>
                    <xdr:col>10</xdr:col>
                    <xdr:colOff>390525</xdr:colOff>
                    <xdr:row>249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82" r:id="rId251" name="Check Box 258">
              <controlPr defaultSize="0" autoFill="0" autoLine="0" autoPict="0">
                <anchor moveWithCells="1">
                  <from>
                    <xdr:col>10</xdr:col>
                    <xdr:colOff>142875</xdr:colOff>
                    <xdr:row>250</xdr:row>
                    <xdr:rowOff>0</xdr:rowOff>
                  </from>
                  <to>
                    <xdr:col>10</xdr:col>
                    <xdr:colOff>390525</xdr:colOff>
                    <xdr:row>250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83" r:id="rId252" name="Check Box 259">
              <controlPr defaultSize="0" autoFill="0" autoLine="0" autoPict="0">
                <anchor moveWithCells="1">
                  <from>
                    <xdr:col>10</xdr:col>
                    <xdr:colOff>142875</xdr:colOff>
                    <xdr:row>251</xdr:row>
                    <xdr:rowOff>0</xdr:rowOff>
                  </from>
                  <to>
                    <xdr:col>10</xdr:col>
                    <xdr:colOff>390525</xdr:colOff>
                    <xdr:row>251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84" r:id="rId253" name="Check Box 260">
              <controlPr defaultSize="0" autoFill="0" autoLine="0" autoPict="0">
                <anchor moveWithCells="1">
                  <from>
                    <xdr:col>10</xdr:col>
                    <xdr:colOff>142875</xdr:colOff>
                    <xdr:row>252</xdr:row>
                    <xdr:rowOff>0</xdr:rowOff>
                  </from>
                  <to>
                    <xdr:col>10</xdr:col>
                    <xdr:colOff>390525</xdr:colOff>
                    <xdr:row>252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85" r:id="rId254" name="Check Box 261">
              <controlPr defaultSize="0" autoFill="0" autoLine="0" autoPict="0">
                <anchor moveWithCells="1">
                  <from>
                    <xdr:col>10</xdr:col>
                    <xdr:colOff>142875</xdr:colOff>
                    <xdr:row>253</xdr:row>
                    <xdr:rowOff>0</xdr:rowOff>
                  </from>
                  <to>
                    <xdr:col>10</xdr:col>
                    <xdr:colOff>390525</xdr:colOff>
                    <xdr:row>253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86" r:id="rId255" name="Check Box 262">
              <controlPr defaultSize="0" autoFill="0" autoLine="0" autoPict="0">
                <anchor moveWithCells="1">
                  <from>
                    <xdr:col>10</xdr:col>
                    <xdr:colOff>142875</xdr:colOff>
                    <xdr:row>254</xdr:row>
                    <xdr:rowOff>0</xdr:rowOff>
                  </from>
                  <to>
                    <xdr:col>10</xdr:col>
                    <xdr:colOff>390525</xdr:colOff>
                    <xdr:row>254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87" r:id="rId256" name="Check Box 263">
              <controlPr defaultSize="0" autoFill="0" autoLine="0" autoPict="0">
                <anchor moveWithCells="1">
                  <from>
                    <xdr:col>10</xdr:col>
                    <xdr:colOff>142875</xdr:colOff>
                    <xdr:row>255</xdr:row>
                    <xdr:rowOff>0</xdr:rowOff>
                  </from>
                  <to>
                    <xdr:col>10</xdr:col>
                    <xdr:colOff>390525</xdr:colOff>
                    <xdr:row>255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88" r:id="rId257" name="Check Box 264">
              <controlPr defaultSize="0" autoFill="0" autoLine="0" autoPict="0">
                <anchor moveWithCells="1">
                  <from>
                    <xdr:col>10</xdr:col>
                    <xdr:colOff>142875</xdr:colOff>
                    <xdr:row>256</xdr:row>
                    <xdr:rowOff>0</xdr:rowOff>
                  </from>
                  <to>
                    <xdr:col>10</xdr:col>
                    <xdr:colOff>390525</xdr:colOff>
                    <xdr:row>256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89" r:id="rId258" name="Check Box 265">
              <controlPr defaultSize="0" autoFill="0" autoLine="0" autoPict="0">
                <anchor moveWithCells="1">
                  <from>
                    <xdr:col>10</xdr:col>
                    <xdr:colOff>142875</xdr:colOff>
                    <xdr:row>257</xdr:row>
                    <xdr:rowOff>0</xdr:rowOff>
                  </from>
                  <to>
                    <xdr:col>10</xdr:col>
                    <xdr:colOff>390525</xdr:colOff>
                    <xdr:row>257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90" r:id="rId259" name="Check Box 266">
              <controlPr defaultSize="0" autoFill="0" autoLine="0" autoPict="0">
                <anchor moveWithCells="1">
                  <from>
                    <xdr:col>10</xdr:col>
                    <xdr:colOff>142875</xdr:colOff>
                    <xdr:row>258</xdr:row>
                    <xdr:rowOff>0</xdr:rowOff>
                  </from>
                  <to>
                    <xdr:col>10</xdr:col>
                    <xdr:colOff>390525</xdr:colOff>
                    <xdr:row>258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91" r:id="rId260" name="Check Box 267">
              <controlPr defaultSize="0" autoFill="0" autoLine="0" autoPict="0">
                <anchor moveWithCells="1">
                  <from>
                    <xdr:col>10</xdr:col>
                    <xdr:colOff>142875</xdr:colOff>
                    <xdr:row>259</xdr:row>
                    <xdr:rowOff>0</xdr:rowOff>
                  </from>
                  <to>
                    <xdr:col>10</xdr:col>
                    <xdr:colOff>390525</xdr:colOff>
                    <xdr:row>259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92" r:id="rId261" name="Check Box 268">
              <controlPr defaultSize="0" autoFill="0" autoLine="0" autoPict="0">
                <anchor moveWithCells="1">
                  <from>
                    <xdr:col>10</xdr:col>
                    <xdr:colOff>142875</xdr:colOff>
                    <xdr:row>260</xdr:row>
                    <xdr:rowOff>0</xdr:rowOff>
                  </from>
                  <to>
                    <xdr:col>10</xdr:col>
                    <xdr:colOff>390525</xdr:colOff>
                    <xdr:row>260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93" r:id="rId262" name="Check Box 269">
              <controlPr defaultSize="0" autoFill="0" autoLine="0" autoPict="0">
                <anchor moveWithCells="1">
                  <from>
                    <xdr:col>10</xdr:col>
                    <xdr:colOff>142875</xdr:colOff>
                    <xdr:row>261</xdr:row>
                    <xdr:rowOff>0</xdr:rowOff>
                  </from>
                  <to>
                    <xdr:col>10</xdr:col>
                    <xdr:colOff>390525</xdr:colOff>
                    <xdr:row>261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94" r:id="rId263" name="Check Box 270">
              <controlPr defaultSize="0" autoFill="0" autoLine="0" autoPict="0">
                <anchor moveWithCells="1">
                  <from>
                    <xdr:col>10</xdr:col>
                    <xdr:colOff>142875</xdr:colOff>
                    <xdr:row>262</xdr:row>
                    <xdr:rowOff>0</xdr:rowOff>
                  </from>
                  <to>
                    <xdr:col>10</xdr:col>
                    <xdr:colOff>390525</xdr:colOff>
                    <xdr:row>262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95" r:id="rId264" name="Check Box 271">
              <controlPr defaultSize="0" autoFill="0" autoLine="0" autoPict="0">
                <anchor moveWithCells="1">
                  <from>
                    <xdr:col>10</xdr:col>
                    <xdr:colOff>142875</xdr:colOff>
                    <xdr:row>263</xdr:row>
                    <xdr:rowOff>0</xdr:rowOff>
                  </from>
                  <to>
                    <xdr:col>10</xdr:col>
                    <xdr:colOff>390525</xdr:colOff>
                    <xdr:row>263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96" r:id="rId265" name="Check Box 272">
              <controlPr defaultSize="0" autoFill="0" autoLine="0" autoPict="0">
                <anchor moveWithCells="1">
                  <from>
                    <xdr:col>10</xdr:col>
                    <xdr:colOff>142875</xdr:colOff>
                    <xdr:row>264</xdr:row>
                    <xdr:rowOff>0</xdr:rowOff>
                  </from>
                  <to>
                    <xdr:col>10</xdr:col>
                    <xdr:colOff>390525</xdr:colOff>
                    <xdr:row>264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97" r:id="rId266" name="Check Box 273">
              <controlPr defaultSize="0" autoFill="0" autoLine="0" autoPict="0">
                <anchor moveWithCells="1">
                  <from>
                    <xdr:col>10</xdr:col>
                    <xdr:colOff>142875</xdr:colOff>
                    <xdr:row>265</xdr:row>
                    <xdr:rowOff>0</xdr:rowOff>
                  </from>
                  <to>
                    <xdr:col>10</xdr:col>
                    <xdr:colOff>390525</xdr:colOff>
                    <xdr:row>265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98" r:id="rId267" name="Check Box 274">
              <controlPr defaultSize="0" autoFill="0" autoLine="0" autoPict="0">
                <anchor moveWithCells="1">
                  <from>
                    <xdr:col>10</xdr:col>
                    <xdr:colOff>142875</xdr:colOff>
                    <xdr:row>266</xdr:row>
                    <xdr:rowOff>0</xdr:rowOff>
                  </from>
                  <to>
                    <xdr:col>10</xdr:col>
                    <xdr:colOff>390525</xdr:colOff>
                    <xdr:row>266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99" r:id="rId268" name="Check Box 275">
              <controlPr defaultSize="0" autoFill="0" autoLine="0" autoPict="0">
                <anchor moveWithCells="1">
                  <from>
                    <xdr:col>10</xdr:col>
                    <xdr:colOff>142875</xdr:colOff>
                    <xdr:row>267</xdr:row>
                    <xdr:rowOff>0</xdr:rowOff>
                  </from>
                  <to>
                    <xdr:col>10</xdr:col>
                    <xdr:colOff>390525</xdr:colOff>
                    <xdr:row>267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00" r:id="rId269" name="Check Box 276">
              <controlPr defaultSize="0" autoFill="0" autoLine="0" autoPict="0">
                <anchor moveWithCells="1">
                  <from>
                    <xdr:col>10</xdr:col>
                    <xdr:colOff>142875</xdr:colOff>
                    <xdr:row>268</xdr:row>
                    <xdr:rowOff>0</xdr:rowOff>
                  </from>
                  <to>
                    <xdr:col>10</xdr:col>
                    <xdr:colOff>390525</xdr:colOff>
                    <xdr:row>268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01" r:id="rId270" name="Check Box 277">
              <controlPr defaultSize="0" autoFill="0" autoLine="0" autoPict="0">
                <anchor moveWithCells="1">
                  <from>
                    <xdr:col>10</xdr:col>
                    <xdr:colOff>142875</xdr:colOff>
                    <xdr:row>269</xdr:row>
                    <xdr:rowOff>0</xdr:rowOff>
                  </from>
                  <to>
                    <xdr:col>10</xdr:col>
                    <xdr:colOff>390525</xdr:colOff>
                    <xdr:row>269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02" r:id="rId271" name="Check Box 278">
              <controlPr defaultSize="0" autoFill="0" autoLine="0" autoPict="0">
                <anchor moveWithCells="1">
                  <from>
                    <xdr:col>10</xdr:col>
                    <xdr:colOff>142875</xdr:colOff>
                    <xdr:row>270</xdr:row>
                    <xdr:rowOff>0</xdr:rowOff>
                  </from>
                  <to>
                    <xdr:col>10</xdr:col>
                    <xdr:colOff>390525</xdr:colOff>
                    <xdr:row>270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03" r:id="rId272" name="Check Box 279">
              <controlPr defaultSize="0" autoFill="0" autoLine="0" autoPict="0">
                <anchor moveWithCells="1">
                  <from>
                    <xdr:col>10</xdr:col>
                    <xdr:colOff>142875</xdr:colOff>
                    <xdr:row>271</xdr:row>
                    <xdr:rowOff>0</xdr:rowOff>
                  </from>
                  <to>
                    <xdr:col>10</xdr:col>
                    <xdr:colOff>390525</xdr:colOff>
                    <xdr:row>271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04" r:id="rId273" name="Check Box 280">
              <controlPr defaultSize="0" autoFill="0" autoLine="0" autoPict="0">
                <anchor moveWithCells="1">
                  <from>
                    <xdr:col>10</xdr:col>
                    <xdr:colOff>142875</xdr:colOff>
                    <xdr:row>272</xdr:row>
                    <xdr:rowOff>0</xdr:rowOff>
                  </from>
                  <to>
                    <xdr:col>10</xdr:col>
                    <xdr:colOff>390525</xdr:colOff>
                    <xdr:row>272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05" r:id="rId274" name="Check Box 281">
              <controlPr defaultSize="0" autoFill="0" autoLine="0" autoPict="0">
                <anchor moveWithCells="1">
                  <from>
                    <xdr:col>10</xdr:col>
                    <xdr:colOff>142875</xdr:colOff>
                    <xdr:row>273</xdr:row>
                    <xdr:rowOff>0</xdr:rowOff>
                  </from>
                  <to>
                    <xdr:col>10</xdr:col>
                    <xdr:colOff>390525</xdr:colOff>
                    <xdr:row>273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06" r:id="rId275" name="Check Box 282">
              <controlPr defaultSize="0" autoFill="0" autoLine="0" autoPict="0">
                <anchor moveWithCells="1">
                  <from>
                    <xdr:col>10</xdr:col>
                    <xdr:colOff>142875</xdr:colOff>
                    <xdr:row>274</xdr:row>
                    <xdr:rowOff>0</xdr:rowOff>
                  </from>
                  <to>
                    <xdr:col>10</xdr:col>
                    <xdr:colOff>390525</xdr:colOff>
                    <xdr:row>274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07" r:id="rId276" name="Check Box 283">
              <controlPr defaultSize="0" autoFill="0" autoLine="0" autoPict="0">
                <anchor moveWithCells="1">
                  <from>
                    <xdr:col>10</xdr:col>
                    <xdr:colOff>142875</xdr:colOff>
                    <xdr:row>275</xdr:row>
                    <xdr:rowOff>0</xdr:rowOff>
                  </from>
                  <to>
                    <xdr:col>10</xdr:col>
                    <xdr:colOff>390525</xdr:colOff>
                    <xdr:row>275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08" r:id="rId277" name="Check Box 284">
              <controlPr defaultSize="0" autoFill="0" autoLine="0" autoPict="0">
                <anchor moveWithCells="1">
                  <from>
                    <xdr:col>10</xdr:col>
                    <xdr:colOff>142875</xdr:colOff>
                    <xdr:row>276</xdr:row>
                    <xdr:rowOff>0</xdr:rowOff>
                  </from>
                  <to>
                    <xdr:col>10</xdr:col>
                    <xdr:colOff>390525</xdr:colOff>
                    <xdr:row>276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09" r:id="rId278" name="Check Box 285">
              <controlPr defaultSize="0" autoFill="0" autoLine="0" autoPict="0">
                <anchor moveWithCells="1">
                  <from>
                    <xdr:col>10</xdr:col>
                    <xdr:colOff>142875</xdr:colOff>
                    <xdr:row>277</xdr:row>
                    <xdr:rowOff>0</xdr:rowOff>
                  </from>
                  <to>
                    <xdr:col>10</xdr:col>
                    <xdr:colOff>390525</xdr:colOff>
                    <xdr:row>277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10" r:id="rId279" name="Check Box 286">
              <controlPr defaultSize="0" autoFill="0" autoLine="0" autoPict="0">
                <anchor moveWithCells="1">
                  <from>
                    <xdr:col>10</xdr:col>
                    <xdr:colOff>142875</xdr:colOff>
                    <xdr:row>278</xdr:row>
                    <xdr:rowOff>0</xdr:rowOff>
                  </from>
                  <to>
                    <xdr:col>10</xdr:col>
                    <xdr:colOff>390525</xdr:colOff>
                    <xdr:row>278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11" r:id="rId280" name="Check Box 287">
              <controlPr defaultSize="0" autoFill="0" autoLine="0" autoPict="0">
                <anchor moveWithCells="1">
                  <from>
                    <xdr:col>10</xdr:col>
                    <xdr:colOff>142875</xdr:colOff>
                    <xdr:row>279</xdr:row>
                    <xdr:rowOff>0</xdr:rowOff>
                  </from>
                  <to>
                    <xdr:col>10</xdr:col>
                    <xdr:colOff>390525</xdr:colOff>
                    <xdr:row>279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12" r:id="rId281" name="Check Box 288">
              <controlPr defaultSize="0" autoFill="0" autoLine="0" autoPict="0">
                <anchor moveWithCells="1">
                  <from>
                    <xdr:col>10</xdr:col>
                    <xdr:colOff>142875</xdr:colOff>
                    <xdr:row>280</xdr:row>
                    <xdr:rowOff>0</xdr:rowOff>
                  </from>
                  <to>
                    <xdr:col>10</xdr:col>
                    <xdr:colOff>390525</xdr:colOff>
                    <xdr:row>280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13" r:id="rId282" name="Check Box 289">
              <controlPr defaultSize="0" autoFill="0" autoLine="0" autoPict="0">
                <anchor moveWithCells="1">
                  <from>
                    <xdr:col>10</xdr:col>
                    <xdr:colOff>142875</xdr:colOff>
                    <xdr:row>281</xdr:row>
                    <xdr:rowOff>0</xdr:rowOff>
                  </from>
                  <to>
                    <xdr:col>10</xdr:col>
                    <xdr:colOff>390525</xdr:colOff>
                    <xdr:row>281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14" r:id="rId283" name="Check Box 290">
              <controlPr defaultSize="0" autoFill="0" autoLine="0" autoPict="0">
                <anchor moveWithCells="1">
                  <from>
                    <xdr:col>10</xdr:col>
                    <xdr:colOff>142875</xdr:colOff>
                    <xdr:row>282</xdr:row>
                    <xdr:rowOff>0</xdr:rowOff>
                  </from>
                  <to>
                    <xdr:col>10</xdr:col>
                    <xdr:colOff>390525</xdr:colOff>
                    <xdr:row>282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15" r:id="rId284" name="Check Box 291">
              <controlPr defaultSize="0" autoFill="0" autoLine="0" autoPict="0">
                <anchor moveWithCells="1">
                  <from>
                    <xdr:col>10</xdr:col>
                    <xdr:colOff>142875</xdr:colOff>
                    <xdr:row>283</xdr:row>
                    <xdr:rowOff>0</xdr:rowOff>
                  </from>
                  <to>
                    <xdr:col>10</xdr:col>
                    <xdr:colOff>390525</xdr:colOff>
                    <xdr:row>283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16" r:id="rId285" name="Check Box 292">
              <controlPr defaultSize="0" autoFill="0" autoLine="0" autoPict="0">
                <anchor moveWithCells="1">
                  <from>
                    <xdr:col>10</xdr:col>
                    <xdr:colOff>142875</xdr:colOff>
                    <xdr:row>284</xdr:row>
                    <xdr:rowOff>0</xdr:rowOff>
                  </from>
                  <to>
                    <xdr:col>10</xdr:col>
                    <xdr:colOff>390525</xdr:colOff>
                    <xdr:row>284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17" r:id="rId286" name="Check Box 293">
              <controlPr defaultSize="0" autoFill="0" autoLine="0" autoPict="0">
                <anchor moveWithCells="1">
                  <from>
                    <xdr:col>10</xdr:col>
                    <xdr:colOff>142875</xdr:colOff>
                    <xdr:row>285</xdr:row>
                    <xdr:rowOff>0</xdr:rowOff>
                  </from>
                  <to>
                    <xdr:col>10</xdr:col>
                    <xdr:colOff>390525</xdr:colOff>
                    <xdr:row>285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18" r:id="rId287" name="Check Box 294">
              <controlPr defaultSize="0" autoFill="0" autoLine="0" autoPict="0">
                <anchor moveWithCells="1">
                  <from>
                    <xdr:col>10</xdr:col>
                    <xdr:colOff>142875</xdr:colOff>
                    <xdr:row>286</xdr:row>
                    <xdr:rowOff>0</xdr:rowOff>
                  </from>
                  <to>
                    <xdr:col>10</xdr:col>
                    <xdr:colOff>390525</xdr:colOff>
                    <xdr:row>286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19" r:id="rId288" name="Check Box 295">
              <controlPr defaultSize="0" autoFill="0" autoLine="0" autoPict="0">
                <anchor moveWithCells="1">
                  <from>
                    <xdr:col>10</xdr:col>
                    <xdr:colOff>142875</xdr:colOff>
                    <xdr:row>287</xdr:row>
                    <xdr:rowOff>0</xdr:rowOff>
                  </from>
                  <to>
                    <xdr:col>10</xdr:col>
                    <xdr:colOff>390525</xdr:colOff>
                    <xdr:row>287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20" r:id="rId289" name="Check Box 296">
              <controlPr defaultSize="0" autoFill="0" autoLine="0" autoPict="0">
                <anchor moveWithCells="1">
                  <from>
                    <xdr:col>10</xdr:col>
                    <xdr:colOff>142875</xdr:colOff>
                    <xdr:row>288</xdr:row>
                    <xdr:rowOff>0</xdr:rowOff>
                  </from>
                  <to>
                    <xdr:col>10</xdr:col>
                    <xdr:colOff>390525</xdr:colOff>
                    <xdr:row>288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21" r:id="rId290" name="Check Box 297">
              <controlPr defaultSize="0" autoFill="0" autoLine="0" autoPict="0">
                <anchor moveWithCells="1">
                  <from>
                    <xdr:col>10</xdr:col>
                    <xdr:colOff>142875</xdr:colOff>
                    <xdr:row>289</xdr:row>
                    <xdr:rowOff>0</xdr:rowOff>
                  </from>
                  <to>
                    <xdr:col>10</xdr:col>
                    <xdr:colOff>390525</xdr:colOff>
                    <xdr:row>289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22" r:id="rId291" name="Check Box 298">
              <controlPr defaultSize="0" autoFill="0" autoLine="0" autoPict="0">
                <anchor moveWithCells="1">
                  <from>
                    <xdr:col>10</xdr:col>
                    <xdr:colOff>142875</xdr:colOff>
                    <xdr:row>290</xdr:row>
                    <xdr:rowOff>0</xdr:rowOff>
                  </from>
                  <to>
                    <xdr:col>10</xdr:col>
                    <xdr:colOff>390525</xdr:colOff>
                    <xdr:row>290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23" r:id="rId292" name="Check Box 299">
              <controlPr defaultSize="0" autoFill="0" autoLine="0" autoPict="0">
                <anchor moveWithCells="1">
                  <from>
                    <xdr:col>10</xdr:col>
                    <xdr:colOff>142875</xdr:colOff>
                    <xdr:row>291</xdr:row>
                    <xdr:rowOff>0</xdr:rowOff>
                  </from>
                  <to>
                    <xdr:col>10</xdr:col>
                    <xdr:colOff>390525</xdr:colOff>
                    <xdr:row>291</xdr:row>
                    <xdr:rowOff>171450</xdr:rowOff>
                  </to>
                </anchor>
              </controlPr>
            </control>
          </mc:Choice>
        </mc:AlternateContent>
      </controls>
    </mc:Choice>
  </mc:AlternateContent>
  <tableParts count="1">
    <tablePart r:id="rId293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E20"/>
  <sheetViews>
    <sheetView workbookViewId="0">
      <selection activeCell="G10" sqref="G10"/>
    </sheetView>
  </sheetViews>
  <sheetFormatPr baseColWidth="10" defaultRowHeight="15" x14ac:dyDescent="0.25"/>
  <cols>
    <col min="1" max="1" width="4.5703125" customWidth="1"/>
    <col min="2" max="2" width="15.85546875" customWidth="1"/>
    <col min="3" max="3" width="15.7109375" customWidth="1"/>
    <col min="4" max="4" width="14.28515625" customWidth="1"/>
    <col min="5" max="5" width="14.42578125" customWidth="1"/>
  </cols>
  <sheetData>
    <row r="2" spans="2:5" x14ac:dyDescent="0.25">
      <c r="B2" s="6" t="s">
        <v>10</v>
      </c>
      <c r="C2" s="10" t="s">
        <v>47</v>
      </c>
      <c r="D2" s="7" t="s">
        <v>46</v>
      </c>
      <c r="E2" s="10" t="s">
        <v>48</v>
      </c>
    </row>
    <row r="3" spans="2:5" x14ac:dyDescent="0.25">
      <c r="B3" s="2" t="s">
        <v>134</v>
      </c>
      <c r="C3" s="12">
        <f>SUMIFS(Tableau1[Entree],Tableau1[Categorie],Tableau38[[#This Row],[Categories]])</f>
        <v>2.2999999999999998</v>
      </c>
      <c r="D3" s="20">
        <f>SUMIFS(Tableau1[Sortie],Tableau1[Categorie],Tableau38[[#This Row],[Categories]])</f>
        <v>32.4</v>
      </c>
      <c r="E3" s="11">
        <f>Tableau38[[#This Row],[Recettes]]-Tableau38[[#This Row],[Depenses]]</f>
        <v>-30.099999999999998</v>
      </c>
    </row>
    <row r="4" spans="2:5" x14ac:dyDescent="0.25">
      <c r="B4" s="2" t="s">
        <v>108</v>
      </c>
      <c r="C4" s="12">
        <f>SUMIFS(Tableau1[Entree],Tableau1[Categorie],Tableau38[[#This Row],[Categories]])</f>
        <v>0</v>
      </c>
      <c r="D4" s="20">
        <f>SUMIFS(Tableau1[Sortie],Tableau1[Categorie],Tableau38[[#This Row],[Categories]])</f>
        <v>116.37</v>
      </c>
      <c r="E4" s="11">
        <f>Tableau38[[#This Row],[Recettes]]-Tableau38[[#This Row],[Depenses]]</f>
        <v>-116.37</v>
      </c>
    </row>
    <row r="5" spans="2:5" x14ac:dyDescent="0.25">
      <c r="B5" s="2" t="s">
        <v>14</v>
      </c>
      <c r="C5" s="12">
        <f>SUMIFS(Tableau1[Entree],Tableau1[Categorie],Tableau38[[#This Row],[Categories]])</f>
        <v>10778.01</v>
      </c>
      <c r="D5" s="20">
        <f>SUMIFS(Tableau1[Sortie],Tableau1[Categorie],Tableau38[[#This Row],[Categories]])</f>
        <v>5763.0000000000009</v>
      </c>
      <c r="E5" s="11">
        <f>Tableau38[[#This Row],[Recettes]]-Tableau38[[#This Row],[Depenses]]</f>
        <v>5015.0099999999993</v>
      </c>
    </row>
    <row r="6" spans="2:5" x14ac:dyDescent="0.25">
      <c r="B6" s="2" t="s">
        <v>16</v>
      </c>
      <c r="C6" s="12">
        <f>SUMIFS(Tableau1[Entree],Tableau1[Categorie],Tableau38[[#This Row],[Categories]])</f>
        <v>11415</v>
      </c>
      <c r="D6" s="20">
        <f>SUMIFS(Tableau1[Sortie],Tableau1[Categorie],Tableau38[[#This Row],[Categories]])</f>
        <v>2293.3000000000002</v>
      </c>
      <c r="E6" s="11">
        <f>Tableau38[[#This Row],[Recettes]]-Tableau38[[#This Row],[Depenses]]</f>
        <v>9121.7000000000007</v>
      </c>
    </row>
    <row r="7" spans="2:5" x14ac:dyDescent="0.25">
      <c r="B7" s="2" t="s">
        <v>12</v>
      </c>
      <c r="C7" s="12">
        <f>SUMIFS(Tableau1[Entree],Tableau1[Categorie],Tableau38[[#This Row],[Categories]])</f>
        <v>70</v>
      </c>
      <c r="D7" s="20">
        <f>SUMIFS(Tableau1[Sortie],Tableau1[Categorie],Tableau38[[#This Row],[Categories]])</f>
        <v>1483.43</v>
      </c>
      <c r="E7" s="11">
        <f>Tableau38[[#This Row],[Recettes]]-Tableau38[[#This Row],[Depenses]]</f>
        <v>-1413.43</v>
      </c>
    </row>
    <row r="8" spans="2:5" x14ac:dyDescent="0.25">
      <c r="B8" s="2" t="s">
        <v>45</v>
      </c>
      <c r="C8" s="12">
        <f>SUMIFS(Tableau1[Entree],Tableau1[Categorie],Tableau38[[#This Row],[Categories]])</f>
        <v>0</v>
      </c>
      <c r="D8" s="20">
        <f>SUMIFS(Tableau1[Sortie],Tableau1[Categorie],Tableau38[[#This Row],[Categories]])</f>
        <v>0</v>
      </c>
      <c r="E8" s="11">
        <f>Tableau38[[#This Row],[Recettes]]-Tableau38[[#This Row],[Depenses]]</f>
        <v>0</v>
      </c>
    </row>
    <row r="9" spans="2:5" x14ac:dyDescent="0.25">
      <c r="B9" s="2" t="s">
        <v>15</v>
      </c>
      <c r="C9" s="12">
        <f>SUMIFS(Tableau1[Entree],Tableau1[Categorie],Tableau38[[#This Row],[Categories]])</f>
        <v>0</v>
      </c>
      <c r="D9" s="20">
        <f>SUMIFS(Tableau1[Sortie],Tableau1[Categorie],Tableau38[[#This Row],[Categories]])</f>
        <v>2436.3200000000002</v>
      </c>
      <c r="E9" s="11">
        <f>Tableau38[[#This Row],[Recettes]]-Tableau38[[#This Row],[Depenses]]</f>
        <v>-2436.3200000000002</v>
      </c>
    </row>
    <row r="10" spans="2:5" x14ac:dyDescent="0.25">
      <c r="B10" s="2" t="s">
        <v>55</v>
      </c>
      <c r="C10" s="12">
        <f>SUMIFS(Tableau1[Entree],Tableau1[Categorie],Tableau38[[#This Row],[Categories]])</f>
        <v>225</v>
      </c>
      <c r="D10" s="20">
        <f>SUMIFS(Tableau1[Sortie],Tableau1[Categorie],Tableau38[[#This Row],[Categories]])</f>
        <v>74.87</v>
      </c>
      <c r="E10" s="11">
        <f>Tableau38[[#This Row],[Recettes]]-Tableau38[[#This Row],[Depenses]]</f>
        <v>150.13</v>
      </c>
    </row>
    <row r="11" spans="2:5" x14ac:dyDescent="0.25">
      <c r="B11" s="2" t="s">
        <v>22</v>
      </c>
      <c r="C11" s="12">
        <f>SUMIFS(Tableau1[Entree],Tableau1[Categorie],Tableau38[[#This Row],[Categories]])</f>
        <v>0</v>
      </c>
      <c r="D11" s="20">
        <f>SUMIFS(Tableau1[Sortie],Tableau1[Categorie],Tableau38[[#This Row],[Categories]])</f>
        <v>50</v>
      </c>
      <c r="E11" s="11">
        <f>Tableau38[[#This Row],[Recettes]]-Tableau38[[#This Row],[Depenses]]</f>
        <v>-50</v>
      </c>
    </row>
    <row r="12" spans="2:5" x14ac:dyDescent="0.25">
      <c r="B12" s="2" t="s">
        <v>21</v>
      </c>
      <c r="C12" s="12">
        <f>SUMIFS(Tableau1[Entree],Tableau1[Categorie],Tableau38[[#This Row],[Categories]])</f>
        <v>0</v>
      </c>
      <c r="D12" s="20">
        <f>SUMIFS(Tableau1[Sortie],Tableau1[Categorie],Tableau38[[#This Row],[Categories]])</f>
        <v>0</v>
      </c>
      <c r="E12" s="11">
        <f>Tableau38[[#This Row],[Recettes]]-Tableau38[[#This Row],[Depenses]]</f>
        <v>0</v>
      </c>
    </row>
    <row r="13" spans="2:5" x14ac:dyDescent="0.25">
      <c r="B13" s="2" t="s">
        <v>13</v>
      </c>
      <c r="C13" s="12">
        <f>SUMIFS(Tableau1[Entree],Tableau1[Categorie],Tableau38[[#This Row],[Categories]])</f>
        <v>0</v>
      </c>
      <c r="D13" s="20">
        <f>SUMIFS(Tableau1[Sortie],Tableau1[Categorie],Tableau38[[#This Row],[Categories]])</f>
        <v>3743.7000000000003</v>
      </c>
      <c r="E13" s="11">
        <f>Tableau38[[#This Row],[Recettes]]-Tableau38[[#This Row],[Depenses]]</f>
        <v>-3743.7000000000003</v>
      </c>
    </row>
    <row r="14" spans="2:5" x14ac:dyDescent="0.25">
      <c r="B14" s="2" t="s">
        <v>17</v>
      </c>
      <c r="C14" s="12">
        <f>SUMIFS(Tableau1[Entree],Tableau1[Categorie],Tableau38[[#This Row],[Categories]])</f>
        <v>0</v>
      </c>
      <c r="D14" s="20">
        <f>SUMIFS(Tableau1[Sortie],Tableau1[Categorie],Tableau38[[#This Row],[Categories]])</f>
        <v>2546.19</v>
      </c>
      <c r="E14" s="11">
        <f>Tableau38[[#This Row],[Recettes]]-Tableau38[[#This Row],[Depenses]]</f>
        <v>-2546.19</v>
      </c>
    </row>
    <row r="15" spans="2:5" x14ac:dyDescent="0.25">
      <c r="B15" s="4" t="s">
        <v>18</v>
      </c>
      <c r="C15" s="13">
        <f>SUMIFS(Tableau1[Entree],Tableau1[Categorie],Tableau38[[#This Row],[Categories]])</f>
        <v>0</v>
      </c>
      <c r="D15" s="21">
        <f>SUMIFS(Tableau1[Sortie],Tableau1[Categorie],Tableau38[[#This Row],[Categories]])</f>
        <v>3000</v>
      </c>
      <c r="E15" s="11">
        <f>Tableau38[[#This Row],[Recettes]]-Tableau38[[#This Row],[Depenses]]</f>
        <v>-3000</v>
      </c>
    </row>
    <row r="16" spans="2:5" x14ac:dyDescent="0.25">
      <c r="B16" s="4" t="s">
        <v>135</v>
      </c>
      <c r="C16" s="13">
        <f>SUMIFS(Tableau1[Entree],Tableau1[Categorie],Tableau38[[#This Row],[Categories]])</f>
        <v>150</v>
      </c>
      <c r="D16" s="14">
        <f>SUMIFS(Tableau1[Sortie],Tableau1[Categorie],Tableau38[[#This Row],[Categories]])</f>
        <v>0</v>
      </c>
      <c r="E16" s="22">
        <f>Tableau38[[#This Row],[Recettes]]-Tableau38[[#This Row],[Depenses]]</f>
        <v>150</v>
      </c>
    </row>
    <row r="17" spans="2:5" x14ac:dyDescent="0.25">
      <c r="B17" s="4" t="s">
        <v>11</v>
      </c>
      <c r="C17" s="13">
        <f>SUMIFS(Tableau1[Entree],Tableau1[Categorie],Tableau38[[#This Row],[Categories]])</f>
        <v>282.29000000000002</v>
      </c>
      <c r="D17" s="14">
        <f>SUMIFS(Tableau1[Sortie],Tableau1[Categorie],Tableau38[[#This Row],[Categories]])</f>
        <v>1874.51</v>
      </c>
      <c r="E17" s="22">
        <f>Tableau38[[#This Row],[Recettes]]-Tableau38[[#This Row],[Depenses]]</f>
        <v>-1592.22</v>
      </c>
    </row>
    <row r="18" spans="2:5" x14ac:dyDescent="0.25">
      <c r="B18" s="2"/>
      <c r="C18" s="52">
        <f>SUMIFS(Tableau1[Entree],Tableau1[Categorie],Tableau38[[#This Row],[Categories]])</f>
        <v>0</v>
      </c>
      <c r="D18" s="57">
        <f>SUMIFS(Tableau1[Sortie],Tableau1[Categorie],Tableau38[[#This Row],[Categories]])</f>
        <v>0</v>
      </c>
      <c r="E18" s="53">
        <f>Tableau38[[#This Row],[Recettes]]-Tableau38[[#This Row],[Depenses]]</f>
        <v>0</v>
      </c>
    </row>
    <row r="19" spans="2:5" x14ac:dyDescent="0.25">
      <c r="B19" s="4"/>
      <c r="C19" s="54">
        <f>SUMIFS(Tableau1[Entree],Tableau1[Categorie],Tableau38[[#This Row],[Categories]])</f>
        <v>0</v>
      </c>
      <c r="D19" s="57">
        <f>SUMIFS(Tableau1[Sortie],Tableau1[Categorie],Tableau38[[#This Row],[Categories]])</f>
        <v>0</v>
      </c>
      <c r="E19" s="56">
        <f>Tableau38[[#This Row],[Recettes]]-Tableau38[[#This Row],[Depenses]]</f>
        <v>0</v>
      </c>
    </row>
    <row r="20" spans="2:5" x14ac:dyDescent="0.25">
      <c r="B20" s="4"/>
      <c r="C20" s="54"/>
      <c r="D20" s="55"/>
      <c r="E20" s="56">
        <f>SUBTOTAL(109,Tableau38[Benefice])</f>
        <v>-491.49000000000183</v>
      </c>
    </row>
  </sheetData>
  <phoneticPr fontId="4" type="noConversion"/>
  <conditionalFormatting sqref="E3:E19">
    <cfRule type="cellIs" dxfId="1" priority="1" operator="greaterThan">
      <formula>0</formula>
    </cfRule>
    <cfRule type="cellIs" dxfId="0" priority="2" operator="lessThan">
      <formula>0</formula>
    </cfRule>
  </conditionalFormatting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93"/>
  <sheetViews>
    <sheetView workbookViewId="0">
      <selection activeCell="N13" sqref="N13"/>
    </sheetView>
  </sheetViews>
  <sheetFormatPr baseColWidth="10" defaultColWidth="15.7109375" defaultRowHeight="15" x14ac:dyDescent="0.25"/>
  <cols>
    <col min="1" max="1" width="14.85546875" style="19" customWidth="1"/>
    <col min="2" max="2" width="46.140625" bestFit="1" customWidth="1"/>
    <col min="3" max="3" width="14.5703125" bestFit="1" customWidth="1"/>
    <col min="4" max="4" width="18" style="1" customWidth="1"/>
    <col min="5" max="5" width="22.140625" style="46" bestFit="1" customWidth="1"/>
    <col min="6" max="6" width="18.140625" style="42" bestFit="1" customWidth="1"/>
    <col min="7" max="7" width="12.5703125" style="38" bestFit="1" customWidth="1"/>
    <col min="8" max="8" width="11.42578125" style="35" bestFit="1" customWidth="1"/>
    <col min="9" max="9" width="20" style="42" bestFit="1" customWidth="1"/>
    <col min="10" max="10" width="13.42578125" style="31" customWidth="1"/>
    <col min="11" max="11" width="10.7109375" customWidth="1"/>
    <col min="12" max="12" width="8.7109375" style="70" customWidth="1"/>
    <col min="13" max="14" width="8.7109375" customWidth="1"/>
  </cols>
  <sheetData>
    <row r="1" spans="1:14" ht="26.25" x14ac:dyDescent="0.4">
      <c r="A1" s="77" t="s">
        <v>88</v>
      </c>
      <c r="B1" s="77"/>
      <c r="C1" s="77"/>
      <c r="D1" s="77"/>
      <c r="E1" s="77"/>
      <c r="F1" s="77"/>
      <c r="G1" s="77"/>
      <c r="H1" s="77"/>
      <c r="I1" s="77"/>
      <c r="J1" s="77"/>
      <c r="K1" s="77"/>
    </row>
    <row r="2" spans="1:14" s="27" customFormat="1" ht="30" customHeight="1" x14ac:dyDescent="0.25">
      <c r="A2" s="23" t="s">
        <v>119</v>
      </c>
      <c r="B2" s="24" t="s">
        <v>0</v>
      </c>
      <c r="C2" s="24" t="s">
        <v>1</v>
      </c>
      <c r="D2" s="24" t="s">
        <v>2</v>
      </c>
      <c r="E2" s="43" t="s">
        <v>3</v>
      </c>
      <c r="F2" s="39" t="s">
        <v>4</v>
      </c>
      <c r="G2" s="25" t="s">
        <v>5</v>
      </c>
      <c r="H2" s="32" t="s">
        <v>6</v>
      </c>
      <c r="I2" s="39" t="s">
        <v>7</v>
      </c>
      <c r="J2" s="29" t="s">
        <v>89</v>
      </c>
      <c r="K2" s="26" t="s">
        <v>8</v>
      </c>
      <c r="L2" s="73" t="s">
        <v>179</v>
      </c>
      <c r="M2" s="73" t="s">
        <v>180</v>
      </c>
      <c r="N2" s="72" t="s">
        <v>181</v>
      </c>
    </row>
    <row r="3" spans="1:14" x14ac:dyDescent="0.25">
      <c r="A3" s="17">
        <v>44928</v>
      </c>
      <c r="B3" s="15" t="s">
        <v>49</v>
      </c>
      <c r="C3" s="15" t="s">
        <v>13</v>
      </c>
      <c r="D3" s="58" t="s">
        <v>25</v>
      </c>
      <c r="E3" s="44" t="s">
        <v>23</v>
      </c>
      <c r="F3" s="40">
        <v>12855.95</v>
      </c>
      <c r="G3" s="36"/>
      <c r="H3" s="33">
        <v>60.5</v>
      </c>
      <c r="I3" s="40">
        <f>Tableau1[[#This Row],[Ancien Soldes]]+Tableau1[[#This Row],[Entree]]-Tableau1[[#This Row],[Sortie]]</f>
        <v>12795.45</v>
      </c>
      <c r="J3" s="28">
        <v>1</v>
      </c>
      <c r="K3" s="3"/>
      <c r="L3" s="70">
        <f>ROWS($C$3:C3)</f>
        <v>1</v>
      </c>
      <c r="M3" t="str">
        <f>IF(C3=recherche!$F$2,L3,"")</f>
        <v/>
      </c>
      <c r="N3">
        <f>IFERROR(SMALL($M$3:$M$293,L3),"")</f>
        <v>4</v>
      </c>
    </row>
    <row r="4" spans="1:14" x14ac:dyDescent="0.25">
      <c r="A4" s="17">
        <v>44936</v>
      </c>
      <c r="B4" s="15" t="s">
        <v>38</v>
      </c>
      <c r="C4" s="15" t="s">
        <v>134</v>
      </c>
      <c r="D4" s="58" t="s">
        <v>24</v>
      </c>
      <c r="E4" s="44"/>
      <c r="F4" s="40">
        <f t="shared" ref="F4:F67" si="0">I3</f>
        <v>12795.45</v>
      </c>
      <c r="G4" s="36"/>
      <c r="H4" s="33">
        <v>3</v>
      </c>
      <c r="I4" s="40">
        <f>Tableau1[[#This Row],[Ancien Soldes]]+Tableau1[[#This Row],[Entree]]-Tableau1[[#This Row],[Sortie]]</f>
        <v>12792.45</v>
      </c>
      <c r="J4" s="28">
        <v>2</v>
      </c>
      <c r="K4" s="3"/>
      <c r="L4" s="70">
        <f>ROWS($C$3:C4)</f>
        <v>2</v>
      </c>
      <c r="M4" t="str">
        <f>IF(C4=recherche!$F$2,L4,"")</f>
        <v/>
      </c>
      <c r="N4">
        <f t="shared" ref="N4:N67" si="1">IFERROR(SMALL($M$3:$M$293,L4),"")</f>
        <v>5</v>
      </c>
    </row>
    <row r="5" spans="1:14" x14ac:dyDescent="0.25">
      <c r="A5" s="17">
        <v>44937</v>
      </c>
      <c r="B5" s="15" t="s">
        <v>50</v>
      </c>
      <c r="C5" s="15" t="s">
        <v>13</v>
      </c>
      <c r="D5" s="58" t="s">
        <v>25</v>
      </c>
      <c r="E5" s="44" t="s">
        <v>26</v>
      </c>
      <c r="F5" s="40">
        <f t="shared" si="0"/>
        <v>12792.45</v>
      </c>
      <c r="G5" s="36"/>
      <c r="H5" s="33">
        <v>124.5</v>
      </c>
      <c r="I5" s="40">
        <f>Tableau1[[#This Row],[Ancien Soldes]]+Tableau1[[#This Row],[Entree]]-Tableau1[[#This Row],[Sortie]]</f>
        <v>12667.95</v>
      </c>
      <c r="J5" s="28">
        <v>2</v>
      </c>
      <c r="K5" s="3"/>
      <c r="L5" s="70">
        <f>ROWS($C$3:C5)</f>
        <v>3</v>
      </c>
      <c r="M5" t="str">
        <f>IF(C5=recherche!$F$2,L5,"")</f>
        <v/>
      </c>
      <c r="N5">
        <f t="shared" si="1"/>
        <v>7</v>
      </c>
    </row>
    <row r="6" spans="1:14" x14ac:dyDescent="0.25">
      <c r="A6" s="17">
        <v>44951</v>
      </c>
      <c r="B6" s="15" t="s">
        <v>51</v>
      </c>
      <c r="C6" s="15" t="s">
        <v>17</v>
      </c>
      <c r="D6" s="58" t="s">
        <v>25</v>
      </c>
      <c r="E6" s="44" t="s">
        <v>37</v>
      </c>
      <c r="F6" s="40">
        <f t="shared" si="0"/>
        <v>12667.95</v>
      </c>
      <c r="G6" s="36"/>
      <c r="H6" s="33">
        <v>37.42</v>
      </c>
      <c r="I6" s="40">
        <f>Tableau1[[#This Row],[Ancien Soldes]]+Tableau1[[#This Row],[Entree]]-Tableau1[[#This Row],[Sortie]]</f>
        <v>12630.53</v>
      </c>
      <c r="J6" s="28">
        <v>3</v>
      </c>
      <c r="K6" s="3"/>
      <c r="L6" s="70">
        <f>ROWS($C$3:C6)</f>
        <v>4</v>
      </c>
      <c r="M6">
        <f>IF(C6=recherche!$F$2,L6,"")</f>
        <v>4</v>
      </c>
      <c r="N6">
        <f t="shared" si="1"/>
        <v>12</v>
      </c>
    </row>
    <row r="7" spans="1:14" x14ac:dyDescent="0.25">
      <c r="A7" s="17">
        <v>44956</v>
      </c>
      <c r="B7" s="15" t="s">
        <v>52</v>
      </c>
      <c r="C7" s="15" t="s">
        <v>17</v>
      </c>
      <c r="D7" s="58" t="s">
        <v>25</v>
      </c>
      <c r="E7" s="44">
        <v>1316174</v>
      </c>
      <c r="F7" s="40">
        <f t="shared" si="0"/>
        <v>12630.53</v>
      </c>
      <c r="G7" s="36"/>
      <c r="H7" s="33">
        <v>227.98</v>
      </c>
      <c r="I7" s="40">
        <f>Tableau1[[#This Row],[Ancien Soldes]]+Tableau1[[#This Row],[Entree]]-Tableau1[[#This Row],[Sortie]]</f>
        <v>12402.550000000001</v>
      </c>
      <c r="J7" s="28">
        <v>3</v>
      </c>
      <c r="K7" s="3"/>
      <c r="L7" s="70">
        <f>ROWS($C$3:C7)</f>
        <v>5</v>
      </c>
      <c r="M7">
        <f>IF(C7=recherche!$F$2,L7,"")</f>
        <v>5</v>
      </c>
      <c r="N7">
        <f t="shared" si="1"/>
        <v>13</v>
      </c>
    </row>
    <row r="8" spans="1:14" x14ac:dyDescent="0.25">
      <c r="A8" s="17">
        <v>44957</v>
      </c>
      <c r="B8" s="15" t="s">
        <v>60</v>
      </c>
      <c r="C8" s="15" t="s">
        <v>12</v>
      </c>
      <c r="D8" s="58" t="s">
        <v>25</v>
      </c>
      <c r="E8" s="44">
        <v>4551842</v>
      </c>
      <c r="F8" s="40">
        <f t="shared" si="0"/>
        <v>12402.550000000001</v>
      </c>
      <c r="G8" s="36"/>
      <c r="H8" s="33">
        <v>347.9</v>
      </c>
      <c r="I8" s="40">
        <f>Tableau1[[#This Row],[Ancien Soldes]]+Tableau1[[#This Row],[Entree]]-Tableau1[[#This Row],[Sortie]]</f>
        <v>12054.650000000001</v>
      </c>
      <c r="J8" s="28">
        <v>3</v>
      </c>
      <c r="K8" s="3"/>
      <c r="L8" s="70">
        <f>ROWS($C$3:C8)</f>
        <v>6</v>
      </c>
      <c r="M8" t="str">
        <f>IF(C8=recherche!$F$2,L8,"")</f>
        <v/>
      </c>
      <c r="N8">
        <f t="shared" si="1"/>
        <v>176</v>
      </c>
    </row>
    <row r="9" spans="1:14" x14ac:dyDescent="0.25">
      <c r="A9" s="17">
        <v>44959</v>
      </c>
      <c r="B9" s="15" t="s">
        <v>53</v>
      </c>
      <c r="C9" s="15" t="s">
        <v>17</v>
      </c>
      <c r="D9" s="58" t="s">
        <v>25</v>
      </c>
      <c r="E9" s="44">
        <v>1316173</v>
      </c>
      <c r="F9" s="40">
        <f t="shared" si="0"/>
        <v>12054.650000000001</v>
      </c>
      <c r="G9" s="36"/>
      <c r="H9" s="33">
        <v>65.400000000000006</v>
      </c>
      <c r="I9" s="40">
        <f>Tableau1[[#This Row],[Ancien Soldes]]+Tableau1[[#This Row],[Entree]]-Tableau1[[#This Row],[Sortie]]</f>
        <v>11989.250000000002</v>
      </c>
      <c r="J9" s="28">
        <v>3</v>
      </c>
      <c r="K9" s="3"/>
      <c r="L9" s="70">
        <f>ROWS($C$3:C9)</f>
        <v>7</v>
      </c>
      <c r="M9">
        <f>IF(C9=recherche!$F$2,L9,"")</f>
        <v>7</v>
      </c>
      <c r="N9">
        <f t="shared" si="1"/>
        <v>177</v>
      </c>
    </row>
    <row r="10" spans="1:14" x14ac:dyDescent="0.25">
      <c r="A10" s="17">
        <v>44960</v>
      </c>
      <c r="B10" s="15" t="s">
        <v>54</v>
      </c>
      <c r="C10" s="15" t="s">
        <v>55</v>
      </c>
      <c r="D10" s="58" t="s">
        <v>25</v>
      </c>
      <c r="E10" s="44">
        <v>1316175</v>
      </c>
      <c r="F10" s="40">
        <f t="shared" si="0"/>
        <v>11989.250000000002</v>
      </c>
      <c r="G10" s="36"/>
      <c r="H10" s="33">
        <v>74.87</v>
      </c>
      <c r="I10" s="40">
        <f>Tableau1[[#This Row],[Ancien Soldes]]+Tableau1[[#This Row],[Entree]]-Tableau1[[#This Row],[Sortie]]</f>
        <v>11914.380000000001</v>
      </c>
      <c r="J10" s="28">
        <v>3</v>
      </c>
      <c r="K10" s="3"/>
      <c r="L10" s="70">
        <f>ROWS($C$3:C10)</f>
        <v>8</v>
      </c>
      <c r="M10" t="str">
        <f>IF(C10=recherche!$F$2,L10,"")</f>
        <v/>
      </c>
      <c r="N10">
        <f t="shared" si="1"/>
        <v>178</v>
      </c>
    </row>
    <row r="11" spans="1:14" x14ac:dyDescent="0.25">
      <c r="A11" s="17">
        <v>44971</v>
      </c>
      <c r="B11" s="15" t="s">
        <v>56</v>
      </c>
      <c r="C11" s="15" t="s">
        <v>14</v>
      </c>
      <c r="D11" s="58" t="s">
        <v>25</v>
      </c>
      <c r="E11" s="44">
        <v>4551843</v>
      </c>
      <c r="F11" s="40">
        <f t="shared" si="0"/>
        <v>11914.380000000001</v>
      </c>
      <c r="G11" s="36"/>
      <c r="H11" s="33">
        <v>182.7</v>
      </c>
      <c r="I11" s="40">
        <f>Tableau1[[#This Row],[Ancien Soldes]]+Tableau1[[#This Row],[Entree]]-Tableau1[[#This Row],[Sortie]]</f>
        <v>11731.68</v>
      </c>
      <c r="J11" s="28">
        <v>4</v>
      </c>
      <c r="K11" s="3"/>
      <c r="L11" s="70">
        <f>ROWS($C$3:C11)</f>
        <v>9</v>
      </c>
      <c r="M11" t="str">
        <f>IF(C11=recherche!$F$2,L11,"")</f>
        <v/>
      </c>
      <c r="N11">
        <f t="shared" si="1"/>
        <v>179</v>
      </c>
    </row>
    <row r="12" spans="1:14" x14ac:dyDescent="0.25">
      <c r="A12" s="17">
        <v>44973</v>
      </c>
      <c r="B12" s="15" t="s">
        <v>39</v>
      </c>
      <c r="C12" s="15" t="s">
        <v>134</v>
      </c>
      <c r="D12" s="58" t="s">
        <v>24</v>
      </c>
      <c r="E12" s="44"/>
      <c r="F12" s="40">
        <f t="shared" si="0"/>
        <v>11731.68</v>
      </c>
      <c r="G12" s="36"/>
      <c r="H12" s="33">
        <v>2.5</v>
      </c>
      <c r="I12" s="40">
        <f>Tableau1[[#This Row],[Ancien Soldes]]+Tableau1[[#This Row],[Entree]]-Tableau1[[#This Row],[Sortie]]</f>
        <v>11729.18</v>
      </c>
      <c r="J12" s="28">
        <v>4</v>
      </c>
      <c r="K12" s="3"/>
      <c r="L12" s="70">
        <f>ROWS($C$3:C12)</f>
        <v>10</v>
      </c>
      <c r="M12" t="str">
        <f>IF(C12=recherche!$F$2,L12,"")</f>
        <v/>
      </c>
      <c r="N12" t="str">
        <f t="shared" si="1"/>
        <v/>
      </c>
    </row>
    <row r="13" spans="1:14" x14ac:dyDescent="0.25">
      <c r="A13" s="17">
        <v>44975</v>
      </c>
      <c r="B13" s="15" t="s">
        <v>58</v>
      </c>
      <c r="C13" s="15" t="s">
        <v>57</v>
      </c>
      <c r="D13" s="58" t="s">
        <v>25</v>
      </c>
      <c r="E13" s="44">
        <v>4551844</v>
      </c>
      <c r="F13" s="40">
        <f t="shared" si="0"/>
        <v>11729.18</v>
      </c>
      <c r="G13" s="36"/>
      <c r="H13" s="33">
        <v>158.34</v>
      </c>
      <c r="I13" s="40">
        <f>Tableau1[[#This Row],[Ancien Soldes]]+Tableau1[[#This Row],[Entree]]-Tableau1[[#This Row],[Sortie]]</f>
        <v>11570.84</v>
      </c>
      <c r="J13" s="28">
        <v>4</v>
      </c>
      <c r="K13" s="3"/>
      <c r="L13" s="70">
        <f>ROWS($C$3:C13)</f>
        <v>11</v>
      </c>
      <c r="M13" t="str">
        <f>IF(C13=recherche!$F$2,L13,"")</f>
        <v/>
      </c>
      <c r="N13" t="str">
        <f t="shared" si="1"/>
        <v/>
      </c>
    </row>
    <row r="14" spans="1:14" x14ac:dyDescent="0.25">
      <c r="A14" s="17">
        <v>44986</v>
      </c>
      <c r="B14" s="15" t="s">
        <v>44</v>
      </c>
      <c r="C14" s="15" t="s">
        <v>17</v>
      </c>
      <c r="D14" s="58" t="s">
        <v>25</v>
      </c>
      <c r="E14" s="44">
        <v>4551845</v>
      </c>
      <c r="F14" s="40">
        <f t="shared" si="0"/>
        <v>11570.84</v>
      </c>
      <c r="G14" s="36"/>
      <c r="H14" s="33">
        <v>1705.5</v>
      </c>
      <c r="I14" s="40">
        <f>Tableau1[[#This Row],[Ancien Soldes]]+Tableau1[[#This Row],[Entree]]-Tableau1[[#This Row],[Sortie]]</f>
        <v>9865.34</v>
      </c>
      <c r="J14" s="28">
        <v>5</v>
      </c>
      <c r="K14" s="3"/>
      <c r="L14" s="70">
        <f>ROWS($C$3:C14)</f>
        <v>12</v>
      </c>
      <c r="M14">
        <f>IF(C14=recherche!$F$2,L14,"")</f>
        <v>12</v>
      </c>
      <c r="N14" t="str">
        <f t="shared" si="1"/>
        <v/>
      </c>
    </row>
    <row r="15" spans="1:14" x14ac:dyDescent="0.25">
      <c r="A15" s="17">
        <v>44992</v>
      </c>
      <c r="B15" s="15" t="s">
        <v>59</v>
      </c>
      <c r="C15" s="15" t="s">
        <v>17</v>
      </c>
      <c r="D15" s="58" t="s">
        <v>25</v>
      </c>
      <c r="E15" s="44">
        <v>4551846</v>
      </c>
      <c r="F15" s="40">
        <f t="shared" si="0"/>
        <v>9865.34</v>
      </c>
      <c r="G15" s="36"/>
      <c r="H15" s="33">
        <v>200.38</v>
      </c>
      <c r="I15" s="40">
        <f>Tableau1[[#This Row],[Ancien Soldes]]+Tableau1[[#This Row],[Entree]]-Tableau1[[#This Row],[Sortie]]</f>
        <v>9664.9600000000009</v>
      </c>
      <c r="J15" s="28">
        <v>5</v>
      </c>
      <c r="K15" s="3"/>
      <c r="L15" s="70">
        <f>ROWS($C$3:C15)</f>
        <v>13</v>
      </c>
      <c r="M15">
        <f>IF(C15=recherche!$F$2,L15,"")</f>
        <v>13</v>
      </c>
      <c r="N15" t="str">
        <f t="shared" si="1"/>
        <v/>
      </c>
    </row>
    <row r="16" spans="1:14" x14ac:dyDescent="0.25">
      <c r="A16" s="17">
        <v>45006</v>
      </c>
      <c r="B16" s="15" t="s">
        <v>82</v>
      </c>
      <c r="C16" s="15" t="s">
        <v>16</v>
      </c>
      <c r="D16" s="58" t="s">
        <v>20</v>
      </c>
      <c r="E16" s="44">
        <v>2401904</v>
      </c>
      <c r="F16" s="40">
        <f t="shared" si="0"/>
        <v>9664.9600000000009</v>
      </c>
      <c r="G16" s="36">
        <v>130</v>
      </c>
      <c r="H16" s="33"/>
      <c r="I16" s="40">
        <f>Tableau1[[#This Row],[Ancien Soldes]]+Tableau1[[#This Row],[Entree]]-Tableau1[[#This Row],[Sortie]]</f>
        <v>9794.9600000000009</v>
      </c>
      <c r="J16" s="28">
        <v>6</v>
      </c>
      <c r="K16" s="3"/>
      <c r="L16" s="70">
        <f>ROWS($C$3:C16)</f>
        <v>14</v>
      </c>
      <c r="M16" t="str">
        <f>IF(C16=recherche!$F$2,L16,"")</f>
        <v/>
      </c>
      <c r="N16" t="str">
        <f t="shared" si="1"/>
        <v/>
      </c>
    </row>
    <row r="17" spans="1:14" x14ac:dyDescent="0.25">
      <c r="A17" s="17">
        <v>45006</v>
      </c>
      <c r="B17" s="15" t="s">
        <v>82</v>
      </c>
      <c r="C17" s="15" t="s">
        <v>16</v>
      </c>
      <c r="D17" s="58" t="s">
        <v>20</v>
      </c>
      <c r="E17" s="44">
        <v>2401905</v>
      </c>
      <c r="F17" s="40">
        <f t="shared" si="0"/>
        <v>9794.9600000000009</v>
      </c>
      <c r="G17" s="36">
        <v>60</v>
      </c>
      <c r="H17" s="33"/>
      <c r="I17" s="40">
        <f>Tableau1[[#This Row],[Ancien Soldes]]+Tableau1[[#This Row],[Entree]]-Tableau1[[#This Row],[Sortie]]</f>
        <v>9854.9600000000009</v>
      </c>
      <c r="J17" s="28">
        <v>6</v>
      </c>
      <c r="K17" s="3"/>
      <c r="L17" s="70">
        <f>ROWS($C$3:C17)</f>
        <v>15</v>
      </c>
      <c r="M17" t="str">
        <f>IF(C17=recherche!$F$2,L17,"")</f>
        <v/>
      </c>
      <c r="N17" t="str">
        <f t="shared" si="1"/>
        <v/>
      </c>
    </row>
    <row r="18" spans="1:14" x14ac:dyDescent="0.25">
      <c r="A18" s="17">
        <v>45006</v>
      </c>
      <c r="B18" s="15" t="s">
        <v>63</v>
      </c>
      <c r="C18" s="15" t="s">
        <v>16</v>
      </c>
      <c r="D18" s="58" t="s">
        <v>20</v>
      </c>
      <c r="E18" s="44">
        <v>2401906</v>
      </c>
      <c r="F18" s="40">
        <f t="shared" si="0"/>
        <v>9854.9600000000009</v>
      </c>
      <c r="G18" s="36">
        <v>20</v>
      </c>
      <c r="H18" s="33"/>
      <c r="I18" s="40">
        <f>Tableau1[[#This Row],[Ancien Soldes]]+Tableau1[[#This Row],[Entree]]-Tableau1[[#This Row],[Sortie]]</f>
        <v>9874.9600000000009</v>
      </c>
      <c r="J18" s="28">
        <v>6</v>
      </c>
      <c r="K18" s="3"/>
      <c r="L18" s="70">
        <f>ROWS($C$3:C18)</f>
        <v>16</v>
      </c>
      <c r="M18" t="str">
        <f>IF(C18=recherche!$F$2,L18,"")</f>
        <v/>
      </c>
      <c r="N18" t="str">
        <f t="shared" si="1"/>
        <v/>
      </c>
    </row>
    <row r="19" spans="1:14" x14ac:dyDescent="0.25">
      <c r="A19" s="17">
        <v>45006</v>
      </c>
      <c r="B19" s="15" t="s">
        <v>78</v>
      </c>
      <c r="C19" s="15" t="s">
        <v>16</v>
      </c>
      <c r="D19" s="58" t="s">
        <v>20</v>
      </c>
      <c r="E19" s="44">
        <v>2503922</v>
      </c>
      <c r="F19" s="40">
        <f t="shared" si="0"/>
        <v>9874.9600000000009</v>
      </c>
      <c r="G19" s="36">
        <v>30</v>
      </c>
      <c r="H19" s="33"/>
      <c r="I19" s="40">
        <f>Tableau1[[#This Row],[Ancien Soldes]]+Tableau1[[#This Row],[Entree]]-Tableau1[[#This Row],[Sortie]]</f>
        <v>9904.9600000000009</v>
      </c>
      <c r="J19" s="28">
        <v>6</v>
      </c>
      <c r="K19" s="3"/>
      <c r="L19" s="70">
        <f>ROWS($C$3:C19)</f>
        <v>17</v>
      </c>
      <c r="M19" t="str">
        <f>IF(C19=recherche!$F$2,L19,"")</f>
        <v/>
      </c>
      <c r="N19" t="str">
        <f t="shared" si="1"/>
        <v/>
      </c>
    </row>
    <row r="20" spans="1:14" x14ac:dyDescent="0.25">
      <c r="A20" s="17">
        <v>45006</v>
      </c>
      <c r="B20" s="15" t="s">
        <v>78</v>
      </c>
      <c r="C20" s="15" t="s">
        <v>16</v>
      </c>
      <c r="D20" s="58" t="s">
        <v>20</v>
      </c>
      <c r="E20" s="44">
        <v>2503933</v>
      </c>
      <c r="F20" s="40">
        <f t="shared" si="0"/>
        <v>9904.9600000000009</v>
      </c>
      <c r="G20" s="36">
        <v>140</v>
      </c>
      <c r="H20" s="33"/>
      <c r="I20" s="40">
        <f>Tableau1[[#This Row],[Ancien Soldes]]+Tableau1[[#This Row],[Entree]]-Tableau1[[#This Row],[Sortie]]</f>
        <v>10044.960000000001</v>
      </c>
      <c r="J20" s="28">
        <v>6</v>
      </c>
      <c r="K20" s="3"/>
      <c r="L20" s="70">
        <f>ROWS($C$3:C20)</f>
        <v>18</v>
      </c>
      <c r="M20" t="str">
        <f>IF(C20=recherche!$F$2,L20,"")</f>
        <v/>
      </c>
      <c r="N20" t="str">
        <f t="shared" si="1"/>
        <v/>
      </c>
    </row>
    <row r="21" spans="1:14" x14ac:dyDescent="0.25">
      <c r="A21" s="17">
        <v>45006</v>
      </c>
      <c r="B21" s="15" t="s">
        <v>85</v>
      </c>
      <c r="C21" s="15" t="s">
        <v>16</v>
      </c>
      <c r="D21" s="58" t="s">
        <v>20</v>
      </c>
      <c r="E21" s="44">
        <v>4099336</v>
      </c>
      <c r="F21" s="40">
        <f t="shared" si="0"/>
        <v>10044.960000000001</v>
      </c>
      <c r="G21" s="36">
        <v>70</v>
      </c>
      <c r="H21" s="33"/>
      <c r="I21" s="40">
        <f>Tableau1[[#This Row],[Ancien Soldes]]+Tableau1[[#This Row],[Entree]]-Tableau1[[#This Row],[Sortie]]</f>
        <v>10114.960000000001</v>
      </c>
      <c r="J21" s="28">
        <v>6</v>
      </c>
      <c r="K21" s="3"/>
      <c r="L21" s="70">
        <f>ROWS($C$3:C21)</f>
        <v>19</v>
      </c>
      <c r="M21" t="str">
        <f>IF(C21=recherche!$F$2,L21,"")</f>
        <v/>
      </c>
      <c r="N21" t="str">
        <f t="shared" si="1"/>
        <v/>
      </c>
    </row>
    <row r="22" spans="1:14" x14ac:dyDescent="0.25">
      <c r="A22" s="17">
        <v>45006</v>
      </c>
      <c r="B22" s="15" t="s">
        <v>84</v>
      </c>
      <c r="C22" s="15" t="s">
        <v>16</v>
      </c>
      <c r="D22" s="58" t="s">
        <v>20</v>
      </c>
      <c r="E22" s="44">
        <v>2401895</v>
      </c>
      <c r="F22" s="40">
        <f t="shared" si="0"/>
        <v>10114.960000000001</v>
      </c>
      <c r="G22" s="36">
        <v>65</v>
      </c>
      <c r="H22" s="33"/>
      <c r="I22" s="40">
        <f>Tableau1[[#This Row],[Ancien Soldes]]+Tableau1[[#This Row],[Entree]]-Tableau1[[#This Row],[Sortie]]</f>
        <v>10179.960000000001</v>
      </c>
      <c r="J22" s="28">
        <v>6</v>
      </c>
      <c r="K22" s="3"/>
      <c r="L22" s="70">
        <f>ROWS($C$3:C22)</f>
        <v>20</v>
      </c>
      <c r="M22" t="str">
        <f>IF(C22=recherche!$F$2,L22,"")</f>
        <v/>
      </c>
      <c r="N22" t="str">
        <f t="shared" si="1"/>
        <v/>
      </c>
    </row>
    <row r="23" spans="1:14" x14ac:dyDescent="0.25">
      <c r="A23" s="17">
        <v>45006</v>
      </c>
      <c r="B23" s="15" t="s">
        <v>79</v>
      </c>
      <c r="C23" s="15" t="s">
        <v>16</v>
      </c>
      <c r="D23" s="58" t="s">
        <v>20</v>
      </c>
      <c r="E23" s="44">
        <v>2401896</v>
      </c>
      <c r="F23" s="40">
        <f t="shared" si="0"/>
        <v>10179.960000000001</v>
      </c>
      <c r="G23" s="36">
        <v>55</v>
      </c>
      <c r="H23" s="33"/>
      <c r="I23" s="40">
        <f>Tableau1[[#This Row],[Ancien Soldes]]+Tableau1[[#This Row],[Entree]]-Tableau1[[#This Row],[Sortie]]</f>
        <v>10234.960000000001</v>
      </c>
      <c r="J23" s="28">
        <v>6</v>
      </c>
      <c r="K23" s="3"/>
      <c r="L23" s="70">
        <f>ROWS($C$3:C23)</f>
        <v>21</v>
      </c>
      <c r="M23" t="str">
        <f>IF(C23=recherche!$F$2,L23,"")</f>
        <v/>
      </c>
      <c r="N23" t="str">
        <f t="shared" si="1"/>
        <v/>
      </c>
    </row>
    <row r="24" spans="1:14" x14ac:dyDescent="0.25">
      <c r="A24" s="17">
        <v>45006</v>
      </c>
      <c r="B24" s="15" t="s">
        <v>79</v>
      </c>
      <c r="C24" s="15" t="s">
        <v>16</v>
      </c>
      <c r="D24" s="58" t="s">
        <v>20</v>
      </c>
      <c r="E24" s="44">
        <v>2401897</v>
      </c>
      <c r="F24" s="40">
        <f t="shared" si="0"/>
        <v>10234.960000000001</v>
      </c>
      <c r="G24" s="36">
        <v>70</v>
      </c>
      <c r="H24" s="33"/>
      <c r="I24" s="40">
        <f>Tableau1[[#This Row],[Ancien Soldes]]+Tableau1[[#This Row],[Entree]]-Tableau1[[#This Row],[Sortie]]</f>
        <v>10304.960000000001</v>
      </c>
      <c r="J24" s="28">
        <v>6</v>
      </c>
      <c r="K24" s="3"/>
      <c r="L24" s="70">
        <f>ROWS($C$3:C24)</f>
        <v>22</v>
      </c>
      <c r="M24" t="str">
        <f>IF(C24=recherche!$F$2,L24,"")</f>
        <v/>
      </c>
      <c r="N24" t="str">
        <f t="shared" si="1"/>
        <v/>
      </c>
    </row>
    <row r="25" spans="1:14" x14ac:dyDescent="0.25">
      <c r="A25" s="17">
        <v>45006</v>
      </c>
      <c r="B25" s="15" t="s">
        <v>81</v>
      </c>
      <c r="C25" s="15" t="s">
        <v>16</v>
      </c>
      <c r="D25" s="58" t="s">
        <v>20</v>
      </c>
      <c r="E25" s="44">
        <v>2401898</v>
      </c>
      <c r="F25" s="40">
        <f t="shared" si="0"/>
        <v>10304.960000000001</v>
      </c>
      <c r="G25" s="36">
        <v>90</v>
      </c>
      <c r="H25" s="33"/>
      <c r="I25" s="40">
        <f>Tableau1[[#This Row],[Ancien Soldes]]+Tableau1[[#This Row],[Entree]]-Tableau1[[#This Row],[Sortie]]</f>
        <v>10394.960000000001</v>
      </c>
      <c r="J25" s="28">
        <v>6</v>
      </c>
      <c r="K25" s="3"/>
      <c r="L25" s="70">
        <f>ROWS($C$3:C25)</f>
        <v>23</v>
      </c>
      <c r="M25" t="str">
        <f>IF(C25=recherche!$F$2,L25,"")</f>
        <v/>
      </c>
      <c r="N25" t="str">
        <f t="shared" si="1"/>
        <v/>
      </c>
    </row>
    <row r="26" spans="1:14" x14ac:dyDescent="0.25">
      <c r="A26" s="17">
        <v>45006</v>
      </c>
      <c r="B26" s="15" t="s">
        <v>81</v>
      </c>
      <c r="C26" s="15" t="s">
        <v>16</v>
      </c>
      <c r="D26" s="58" t="s">
        <v>20</v>
      </c>
      <c r="E26" s="44">
        <v>2401899</v>
      </c>
      <c r="F26" s="40">
        <f t="shared" si="0"/>
        <v>10394.960000000001</v>
      </c>
      <c r="G26" s="36">
        <v>110</v>
      </c>
      <c r="H26" s="33"/>
      <c r="I26" s="40">
        <f>Tableau1[[#This Row],[Ancien Soldes]]+Tableau1[[#This Row],[Entree]]-Tableau1[[#This Row],[Sortie]]</f>
        <v>10504.960000000001</v>
      </c>
      <c r="J26" s="28">
        <v>6</v>
      </c>
      <c r="K26" s="3"/>
      <c r="L26" s="70">
        <f>ROWS($C$3:C26)</f>
        <v>24</v>
      </c>
      <c r="M26" t="str">
        <f>IF(C26=recherche!$F$2,L26,"")</f>
        <v/>
      </c>
      <c r="N26" t="str">
        <f t="shared" si="1"/>
        <v/>
      </c>
    </row>
    <row r="27" spans="1:14" x14ac:dyDescent="0.25">
      <c r="A27" s="17">
        <v>45006</v>
      </c>
      <c r="B27" s="15" t="s">
        <v>81</v>
      </c>
      <c r="C27" s="15" t="s">
        <v>16</v>
      </c>
      <c r="D27" s="58" t="s">
        <v>20</v>
      </c>
      <c r="E27" s="44">
        <v>2401900</v>
      </c>
      <c r="F27" s="40">
        <f t="shared" si="0"/>
        <v>10504.960000000001</v>
      </c>
      <c r="G27" s="36">
        <v>55</v>
      </c>
      <c r="H27" s="33"/>
      <c r="I27" s="40">
        <f>Tableau1[[#This Row],[Ancien Soldes]]+Tableau1[[#This Row],[Entree]]-Tableau1[[#This Row],[Sortie]]</f>
        <v>10559.960000000001</v>
      </c>
      <c r="J27" s="28">
        <v>6</v>
      </c>
      <c r="K27" s="3"/>
      <c r="L27" s="70">
        <f>ROWS($C$3:C27)</f>
        <v>25</v>
      </c>
      <c r="M27" t="str">
        <f>IF(C27=recherche!$F$2,L27,"")</f>
        <v/>
      </c>
      <c r="N27" t="str">
        <f t="shared" si="1"/>
        <v/>
      </c>
    </row>
    <row r="28" spans="1:14" x14ac:dyDescent="0.25">
      <c r="A28" s="17">
        <v>45006</v>
      </c>
      <c r="B28" s="15" t="s">
        <v>83</v>
      </c>
      <c r="C28" s="15" t="s">
        <v>16</v>
      </c>
      <c r="D28" s="58" t="s">
        <v>20</v>
      </c>
      <c r="E28" s="44">
        <v>2401901</v>
      </c>
      <c r="F28" s="40">
        <f t="shared" si="0"/>
        <v>10559.960000000001</v>
      </c>
      <c r="G28" s="36">
        <v>75</v>
      </c>
      <c r="H28" s="33"/>
      <c r="I28" s="40">
        <f>Tableau1[[#This Row],[Ancien Soldes]]+Tableau1[[#This Row],[Entree]]-Tableau1[[#This Row],[Sortie]]</f>
        <v>10634.960000000001</v>
      </c>
      <c r="J28" s="28">
        <v>6</v>
      </c>
      <c r="K28" s="3"/>
      <c r="L28" s="70">
        <f>ROWS($C$3:C28)</f>
        <v>26</v>
      </c>
      <c r="M28" t="str">
        <f>IF(C28=recherche!$F$2,L28,"")</f>
        <v/>
      </c>
      <c r="N28" t="str">
        <f t="shared" si="1"/>
        <v/>
      </c>
    </row>
    <row r="29" spans="1:14" x14ac:dyDescent="0.25">
      <c r="A29" s="17">
        <v>45006</v>
      </c>
      <c r="B29" s="15" t="s">
        <v>81</v>
      </c>
      <c r="C29" s="15" t="s">
        <v>16</v>
      </c>
      <c r="D29" s="58" t="s">
        <v>20</v>
      </c>
      <c r="E29" s="44">
        <v>2401907</v>
      </c>
      <c r="F29" s="40">
        <f t="shared" si="0"/>
        <v>10634.960000000001</v>
      </c>
      <c r="G29" s="36">
        <v>280</v>
      </c>
      <c r="H29" s="33"/>
      <c r="I29" s="40">
        <f>Tableau1[[#This Row],[Ancien Soldes]]+Tableau1[[#This Row],[Entree]]-Tableau1[[#This Row],[Sortie]]</f>
        <v>10914.960000000001</v>
      </c>
      <c r="J29" s="28">
        <v>6</v>
      </c>
      <c r="K29" s="3"/>
      <c r="L29" s="70">
        <f>ROWS($C$3:C29)</f>
        <v>27</v>
      </c>
      <c r="M29" t="str">
        <f>IF(C29=recherche!$F$2,L29,"")</f>
        <v/>
      </c>
      <c r="N29" t="str">
        <f t="shared" si="1"/>
        <v/>
      </c>
    </row>
    <row r="30" spans="1:14" x14ac:dyDescent="0.25">
      <c r="A30" s="17">
        <v>45006</v>
      </c>
      <c r="B30" s="15" t="s">
        <v>80</v>
      </c>
      <c r="C30" s="15" t="s">
        <v>16</v>
      </c>
      <c r="D30" s="58" t="s">
        <v>20</v>
      </c>
      <c r="E30" s="44">
        <v>2503923</v>
      </c>
      <c r="F30" s="40">
        <f t="shared" si="0"/>
        <v>10914.960000000001</v>
      </c>
      <c r="G30" s="36">
        <v>75</v>
      </c>
      <c r="H30" s="33"/>
      <c r="I30" s="40">
        <f>Tableau1[[#This Row],[Ancien Soldes]]+Tableau1[[#This Row],[Entree]]-Tableau1[[#This Row],[Sortie]]</f>
        <v>10989.960000000001</v>
      </c>
      <c r="J30" s="28">
        <v>6</v>
      </c>
      <c r="K30" s="3"/>
      <c r="L30" s="70">
        <f>ROWS($C$3:C30)</f>
        <v>28</v>
      </c>
      <c r="M30" t="str">
        <f>IF(C30=recherche!$F$2,L30,"")</f>
        <v/>
      </c>
      <c r="N30" t="str">
        <f t="shared" si="1"/>
        <v/>
      </c>
    </row>
    <row r="31" spans="1:14" x14ac:dyDescent="0.25">
      <c r="A31" s="17">
        <v>45006</v>
      </c>
      <c r="B31" s="15" t="s">
        <v>80</v>
      </c>
      <c r="C31" s="15" t="s">
        <v>16</v>
      </c>
      <c r="D31" s="58" t="s">
        <v>20</v>
      </c>
      <c r="E31" s="44">
        <v>2503924</v>
      </c>
      <c r="F31" s="40">
        <f t="shared" si="0"/>
        <v>10989.960000000001</v>
      </c>
      <c r="G31" s="36">
        <v>80</v>
      </c>
      <c r="H31" s="33"/>
      <c r="I31" s="40">
        <f>Tableau1[[#This Row],[Ancien Soldes]]+Tableau1[[#This Row],[Entree]]-Tableau1[[#This Row],[Sortie]]</f>
        <v>11069.960000000001</v>
      </c>
      <c r="J31" s="28">
        <v>6</v>
      </c>
      <c r="K31" s="3"/>
      <c r="L31" s="70">
        <f>ROWS($C$3:C31)</f>
        <v>29</v>
      </c>
      <c r="M31" t="str">
        <f>IF(C31=recherche!$F$2,L31,"")</f>
        <v/>
      </c>
      <c r="N31" t="str">
        <f t="shared" si="1"/>
        <v/>
      </c>
    </row>
    <row r="32" spans="1:14" x14ac:dyDescent="0.25">
      <c r="A32" s="17">
        <v>45006</v>
      </c>
      <c r="B32" s="15" t="s">
        <v>79</v>
      </c>
      <c r="C32" s="15" t="s">
        <v>16</v>
      </c>
      <c r="D32" s="58" t="s">
        <v>20</v>
      </c>
      <c r="E32" s="44">
        <v>2503925</v>
      </c>
      <c r="F32" s="40">
        <f t="shared" si="0"/>
        <v>11069.960000000001</v>
      </c>
      <c r="G32" s="36">
        <v>155</v>
      </c>
      <c r="H32" s="33"/>
      <c r="I32" s="40">
        <f>Tableau1[[#This Row],[Ancien Soldes]]+Tableau1[[#This Row],[Entree]]-Tableau1[[#This Row],[Sortie]]</f>
        <v>11224.960000000001</v>
      </c>
      <c r="J32" s="28">
        <v>6</v>
      </c>
      <c r="K32" s="3"/>
      <c r="L32" s="70">
        <f>ROWS($C$3:C32)</f>
        <v>30</v>
      </c>
      <c r="M32" t="str">
        <f>IF(C32=recherche!$F$2,L32,"")</f>
        <v/>
      </c>
      <c r="N32" t="str">
        <f t="shared" si="1"/>
        <v/>
      </c>
    </row>
    <row r="33" spans="1:14" x14ac:dyDescent="0.25">
      <c r="A33" s="17">
        <v>45006</v>
      </c>
      <c r="B33" s="15" t="s">
        <v>79</v>
      </c>
      <c r="C33" s="15" t="s">
        <v>16</v>
      </c>
      <c r="D33" s="58" t="s">
        <v>20</v>
      </c>
      <c r="E33" s="44">
        <v>2503926</v>
      </c>
      <c r="F33" s="40">
        <f t="shared" si="0"/>
        <v>11224.960000000001</v>
      </c>
      <c r="G33" s="36">
        <v>65</v>
      </c>
      <c r="H33" s="33"/>
      <c r="I33" s="40">
        <f>Tableau1[[#This Row],[Ancien Soldes]]+Tableau1[[#This Row],[Entree]]-Tableau1[[#This Row],[Sortie]]</f>
        <v>11289.960000000001</v>
      </c>
      <c r="J33" s="28">
        <v>6</v>
      </c>
      <c r="K33" s="3"/>
      <c r="L33" s="70">
        <f>ROWS($C$3:C33)</f>
        <v>31</v>
      </c>
      <c r="M33" t="str">
        <f>IF(C33=recherche!$F$2,L33,"")</f>
        <v/>
      </c>
      <c r="N33" t="str">
        <f t="shared" si="1"/>
        <v/>
      </c>
    </row>
    <row r="34" spans="1:14" x14ac:dyDescent="0.25">
      <c r="A34" s="17">
        <v>45006</v>
      </c>
      <c r="B34" s="15" t="s">
        <v>69</v>
      </c>
      <c r="C34" s="15" t="s">
        <v>16</v>
      </c>
      <c r="D34" s="58" t="s">
        <v>20</v>
      </c>
      <c r="E34" s="44">
        <v>2503928</v>
      </c>
      <c r="F34" s="40">
        <f t="shared" si="0"/>
        <v>11289.960000000001</v>
      </c>
      <c r="G34" s="36">
        <v>65</v>
      </c>
      <c r="H34" s="33"/>
      <c r="I34" s="40">
        <f>Tableau1[[#This Row],[Ancien Soldes]]+Tableau1[[#This Row],[Entree]]-Tableau1[[#This Row],[Sortie]]</f>
        <v>11354.960000000001</v>
      </c>
      <c r="J34" s="28">
        <v>6</v>
      </c>
      <c r="K34" s="3"/>
      <c r="L34" s="70">
        <f>ROWS($C$3:C34)</f>
        <v>32</v>
      </c>
      <c r="M34" t="str">
        <f>IF(C34=recherche!$F$2,L34,"")</f>
        <v/>
      </c>
      <c r="N34" t="str">
        <f t="shared" si="1"/>
        <v/>
      </c>
    </row>
    <row r="35" spans="1:14" x14ac:dyDescent="0.25">
      <c r="A35" s="17">
        <v>45006</v>
      </c>
      <c r="B35" s="15" t="s">
        <v>69</v>
      </c>
      <c r="C35" s="15" t="s">
        <v>16</v>
      </c>
      <c r="D35" s="58" t="s">
        <v>20</v>
      </c>
      <c r="E35" s="44">
        <v>2503930</v>
      </c>
      <c r="F35" s="40">
        <f t="shared" si="0"/>
        <v>11354.960000000001</v>
      </c>
      <c r="G35" s="36">
        <v>100</v>
      </c>
      <c r="H35" s="33"/>
      <c r="I35" s="40">
        <f>Tableau1[[#This Row],[Ancien Soldes]]+Tableau1[[#This Row],[Entree]]-Tableau1[[#This Row],[Sortie]]</f>
        <v>11454.960000000001</v>
      </c>
      <c r="J35" s="28">
        <v>6</v>
      </c>
      <c r="K35" s="3"/>
      <c r="L35" s="70">
        <f>ROWS($C$3:C35)</f>
        <v>33</v>
      </c>
      <c r="M35" t="str">
        <f>IF(C35=recherche!$F$2,L35,"")</f>
        <v/>
      </c>
      <c r="N35" t="str">
        <f t="shared" si="1"/>
        <v/>
      </c>
    </row>
    <row r="36" spans="1:14" x14ac:dyDescent="0.25">
      <c r="A36" s="17">
        <v>45006</v>
      </c>
      <c r="B36" s="15" t="s">
        <v>70</v>
      </c>
      <c r="C36" s="15" t="s">
        <v>16</v>
      </c>
      <c r="D36" s="58" t="s">
        <v>20</v>
      </c>
      <c r="E36" s="44">
        <v>2503931</v>
      </c>
      <c r="F36" s="40">
        <f t="shared" si="0"/>
        <v>11454.960000000001</v>
      </c>
      <c r="G36" s="36">
        <v>60</v>
      </c>
      <c r="H36" s="33"/>
      <c r="I36" s="40">
        <f>Tableau1[[#This Row],[Ancien Soldes]]+Tableau1[[#This Row],[Entree]]-Tableau1[[#This Row],[Sortie]]</f>
        <v>11514.960000000001</v>
      </c>
      <c r="J36" s="28">
        <v>6</v>
      </c>
      <c r="K36" s="3"/>
      <c r="L36" s="70">
        <f>ROWS($C$3:C36)</f>
        <v>34</v>
      </c>
      <c r="M36" t="str">
        <f>IF(C36=recherche!$F$2,L36,"")</f>
        <v/>
      </c>
      <c r="N36" t="str">
        <f t="shared" si="1"/>
        <v/>
      </c>
    </row>
    <row r="37" spans="1:14" x14ac:dyDescent="0.25">
      <c r="A37" s="17">
        <v>45006</v>
      </c>
      <c r="B37" s="15" t="s">
        <v>70</v>
      </c>
      <c r="C37" s="15" t="s">
        <v>16</v>
      </c>
      <c r="D37" s="58" t="s">
        <v>20</v>
      </c>
      <c r="E37" s="44">
        <v>2503932</v>
      </c>
      <c r="F37" s="40">
        <f t="shared" si="0"/>
        <v>11514.960000000001</v>
      </c>
      <c r="G37" s="36">
        <v>65</v>
      </c>
      <c r="H37" s="33"/>
      <c r="I37" s="40">
        <f>Tableau1[[#This Row],[Ancien Soldes]]+Tableau1[[#This Row],[Entree]]-Tableau1[[#This Row],[Sortie]]</f>
        <v>11579.960000000001</v>
      </c>
      <c r="J37" s="28">
        <v>6</v>
      </c>
      <c r="K37" s="3"/>
      <c r="L37" s="70">
        <f>ROWS($C$3:C37)</f>
        <v>35</v>
      </c>
      <c r="M37" t="str">
        <f>IF(C37=recherche!$F$2,L37,"")</f>
        <v/>
      </c>
      <c r="N37" t="str">
        <f t="shared" si="1"/>
        <v/>
      </c>
    </row>
    <row r="38" spans="1:14" x14ac:dyDescent="0.25">
      <c r="A38" s="17">
        <v>45006</v>
      </c>
      <c r="B38" s="15" t="s">
        <v>76</v>
      </c>
      <c r="C38" s="15" t="s">
        <v>16</v>
      </c>
      <c r="D38" s="58" t="s">
        <v>20</v>
      </c>
      <c r="E38" s="44">
        <v>4016916</v>
      </c>
      <c r="F38" s="40">
        <f t="shared" si="0"/>
        <v>11579.960000000001</v>
      </c>
      <c r="G38" s="36">
        <v>65</v>
      </c>
      <c r="H38" s="33"/>
      <c r="I38" s="40">
        <f>Tableau1[[#This Row],[Ancien Soldes]]+Tableau1[[#This Row],[Entree]]-Tableau1[[#This Row],[Sortie]]</f>
        <v>11644.960000000001</v>
      </c>
      <c r="J38" s="28">
        <v>6</v>
      </c>
      <c r="K38" s="3"/>
      <c r="L38" s="70">
        <f>ROWS($C$3:C38)</f>
        <v>36</v>
      </c>
      <c r="M38" t="str">
        <f>IF(C38=recherche!$F$2,L38,"")</f>
        <v/>
      </c>
      <c r="N38" t="str">
        <f t="shared" si="1"/>
        <v/>
      </c>
    </row>
    <row r="39" spans="1:14" x14ac:dyDescent="0.25">
      <c r="A39" s="17">
        <v>45006</v>
      </c>
      <c r="B39" s="15" t="s">
        <v>76</v>
      </c>
      <c r="C39" s="15" t="s">
        <v>16</v>
      </c>
      <c r="D39" s="58" t="s">
        <v>20</v>
      </c>
      <c r="E39" s="44">
        <v>4016919</v>
      </c>
      <c r="F39" s="40">
        <f t="shared" si="0"/>
        <v>11644.960000000001</v>
      </c>
      <c r="G39" s="36">
        <v>30</v>
      </c>
      <c r="H39" s="33"/>
      <c r="I39" s="40">
        <f>Tableau1[[#This Row],[Ancien Soldes]]+Tableau1[[#This Row],[Entree]]-Tableau1[[#This Row],[Sortie]]</f>
        <v>11674.960000000001</v>
      </c>
      <c r="J39" s="28">
        <v>6</v>
      </c>
      <c r="K39" s="3"/>
      <c r="L39" s="70">
        <f>ROWS($C$3:C39)</f>
        <v>37</v>
      </c>
      <c r="M39" t="str">
        <f>IF(C39=recherche!$F$2,L39,"")</f>
        <v/>
      </c>
      <c r="N39" t="str">
        <f t="shared" si="1"/>
        <v/>
      </c>
    </row>
    <row r="40" spans="1:14" x14ac:dyDescent="0.25">
      <c r="A40" s="17">
        <v>45006</v>
      </c>
      <c r="B40" s="15" t="s">
        <v>75</v>
      </c>
      <c r="C40" s="15" t="s">
        <v>16</v>
      </c>
      <c r="D40" s="58" t="s">
        <v>20</v>
      </c>
      <c r="E40" s="44">
        <v>4016920</v>
      </c>
      <c r="F40" s="40">
        <f t="shared" si="0"/>
        <v>11674.960000000001</v>
      </c>
      <c r="G40" s="36">
        <v>70</v>
      </c>
      <c r="H40" s="33"/>
      <c r="I40" s="40">
        <f>Tableau1[[#This Row],[Ancien Soldes]]+Tableau1[[#This Row],[Entree]]-Tableau1[[#This Row],[Sortie]]</f>
        <v>11744.960000000001</v>
      </c>
      <c r="J40" s="28">
        <v>6</v>
      </c>
      <c r="K40" s="3"/>
      <c r="L40" s="70">
        <f>ROWS($C$3:C40)</f>
        <v>38</v>
      </c>
      <c r="M40" t="str">
        <f>IF(C40=recherche!$F$2,L40,"")</f>
        <v/>
      </c>
      <c r="N40" t="str">
        <f t="shared" si="1"/>
        <v/>
      </c>
    </row>
    <row r="41" spans="1:14" x14ac:dyDescent="0.25">
      <c r="A41" s="17">
        <v>45006</v>
      </c>
      <c r="B41" s="15" t="s">
        <v>75</v>
      </c>
      <c r="C41" s="15" t="s">
        <v>16</v>
      </c>
      <c r="D41" s="58" t="s">
        <v>20</v>
      </c>
      <c r="E41" s="44">
        <v>4016921</v>
      </c>
      <c r="F41" s="40">
        <f t="shared" si="0"/>
        <v>11744.960000000001</v>
      </c>
      <c r="G41" s="36">
        <v>155</v>
      </c>
      <c r="H41" s="33"/>
      <c r="I41" s="40">
        <f>Tableau1[[#This Row],[Ancien Soldes]]+Tableau1[[#This Row],[Entree]]-Tableau1[[#This Row],[Sortie]]</f>
        <v>11899.960000000001</v>
      </c>
      <c r="J41" s="28">
        <v>6</v>
      </c>
      <c r="K41" s="3"/>
      <c r="L41" s="70">
        <f>ROWS($C$3:C41)</f>
        <v>39</v>
      </c>
      <c r="M41" t="str">
        <f>IF(C41=recherche!$F$2,L41,"")</f>
        <v/>
      </c>
      <c r="N41" t="str">
        <f t="shared" si="1"/>
        <v/>
      </c>
    </row>
    <row r="42" spans="1:14" x14ac:dyDescent="0.25">
      <c r="A42" s="17">
        <v>45006</v>
      </c>
      <c r="B42" s="15" t="s">
        <v>75</v>
      </c>
      <c r="C42" s="15" t="s">
        <v>16</v>
      </c>
      <c r="D42" s="58" t="s">
        <v>20</v>
      </c>
      <c r="E42" s="44">
        <v>4016922</v>
      </c>
      <c r="F42" s="40">
        <f t="shared" si="0"/>
        <v>11899.960000000001</v>
      </c>
      <c r="G42" s="36">
        <v>80</v>
      </c>
      <c r="H42" s="33"/>
      <c r="I42" s="40">
        <f>Tableau1[[#This Row],[Ancien Soldes]]+Tableau1[[#This Row],[Entree]]-Tableau1[[#This Row],[Sortie]]</f>
        <v>11979.960000000001</v>
      </c>
      <c r="J42" s="28">
        <v>6</v>
      </c>
      <c r="K42" s="3"/>
      <c r="L42" s="70">
        <f>ROWS($C$3:C42)</f>
        <v>40</v>
      </c>
      <c r="M42" t="str">
        <f>IF(C42=recherche!$F$2,L42,"")</f>
        <v/>
      </c>
      <c r="N42" t="str">
        <f t="shared" si="1"/>
        <v/>
      </c>
    </row>
    <row r="43" spans="1:14" x14ac:dyDescent="0.25">
      <c r="A43" s="17">
        <v>45006</v>
      </c>
      <c r="B43" s="15" t="s">
        <v>75</v>
      </c>
      <c r="C43" s="15" t="s">
        <v>16</v>
      </c>
      <c r="D43" s="58" t="s">
        <v>20</v>
      </c>
      <c r="E43" s="44">
        <v>4099331</v>
      </c>
      <c r="F43" s="40">
        <f t="shared" si="0"/>
        <v>11979.960000000001</v>
      </c>
      <c r="G43" s="36">
        <v>75</v>
      </c>
      <c r="H43" s="33"/>
      <c r="I43" s="40">
        <f>Tableau1[[#This Row],[Ancien Soldes]]+Tableau1[[#This Row],[Entree]]-Tableau1[[#This Row],[Sortie]]</f>
        <v>12054.960000000001</v>
      </c>
      <c r="J43" s="28">
        <v>6</v>
      </c>
      <c r="K43" s="3"/>
      <c r="L43" s="70">
        <f>ROWS($C$3:C43)</f>
        <v>41</v>
      </c>
      <c r="M43" t="str">
        <f>IF(C43=recherche!$F$2,L43,"")</f>
        <v/>
      </c>
      <c r="N43" t="str">
        <f t="shared" si="1"/>
        <v/>
      </c>
    </row>
    <row r="44" spans="1:14" x14ac:dyDescent="0.25">
      <c r="A44" s="17">
        <v>45006</v>
      </c>
      <c r="B44" s="15" t="s">
        <v>75</v>
      </c>
      <c r="C44" s="15" t="s">
        <v>16</v>
      </c>
      <c r="D44" s="58" t="s">
        <v>20</v>
      </c>
      <c r="E44" s="44">
        <v>4099332</v>
      </c>
      <c r="F44" s="40">
        <f t="shared" si="0"/>
        <v>12054.960000000001</v>
      </c>
      <c r="G44" s="36">
        <v>30</v>
      </c>
      <c r="H44" s="33"/>
      <c r="I44" s="40">
        <f>Tableau1[[#This Row],[Ancien Soldes]]+Tableau1[[#This Row],[Entree]]-Tableau1[[#This Row],[Sortie]]</f>
        <v>12084.960000000001</v>
      </c>
      <c r="J44" s="28">
        <v>6</v>
      </c>
      <c r="K44" s="3"/>
      <c r="L44" s="70">
        <f>ROWS($C$3:C44)</f>
        <v>42</v>
      </c>
      <c r="M44" t="str">
        <f>IF(C44=recherche!$F$2,L44,"")</f>
        <v/>
      </c>
      <c r="N44" t="str">
        <f t="shared" si="1"/>
        <v/>
      </c>
    </row>
    <row r="45" spans="1:14" x14ac:dyDescent="0.25">
      <c r="A45" s="17">
        <v>45006</v>
      </c>
      <c r="B45" s="15" t="s">
        <v>73</v>
      </c>
      <c r="C45" s="15" t="s">
        <v>16</v>
      </c>
      <c r="D45" s="58" t="s">
        <v>20</v>
      </c>
      <c r="E45" s="44">
        <v>4099334</v>
      </c>
      <c r="F45" s="40">
        <f t="shared" si="0"/>
        <v>12084.960000000001</v>
      </c>
      <c r="G45" s="36">
        <v>105</v>
      </c>
      <c r="H45" s="33"/>
      <c r="I45" s="40">
        <f>Tableau1[[#This Row],[Ancien Soldes]]+Tableau1[[#This Row],[Entree]]-Tableau1[[#This Row],[Sortie]]</f>
        <v>12189.960000000001</v>
      </c>
      <c r="J45" s="28">
        <v>6</v>
      </c>
      <c r="K45" s="3"/>
      <c r="L45" s="70">
        <f>ROWS($C$3:C45)</f>
        <v>43</v>
      </c>
      <c r="M45" t="str">
        <f>IF(C45=recherche!$F$2,L45,"")</f>
        <v/>
      </c>
      <c r="N45" t="str">
        <f t="shared" si="1"/>
        <v/>
      </c>
    </row>
    <row r="46" spans="1:14" x14ac:dyDescent="0.25">
      <c r="A46" s="17">
        <v>45006</v>
      </c>
      <c r="B46" s="15" t="s">
        <v>73</v>
      </c>
      <c r="C46" s="15" t="s">
        <v>16</v>
      </c>
      <c r="D46" s="58" t="s">
        <v>20</v>
      </c>
      <c r="E46" s="44">
        <v>4099335</v>
      </c>
      <c r="F46" s="40">
        <f t="shared" si="0"/>
        <v>12189.960000000001</v>
      </c>
      <c r="G46" s="36">
        <v>80</v>
      </c>
      <c r="H46" s="33"/>
      <c r="I46" s="40">
        <f>Tableau1[[#This Row],[Ancien Soldes]]+Tableau1[[#This Row],[Entree]]-Tableau1[[#This Row],[Sortie]]</f>
        <v>12269.960000000001</v>
      </c>
      <c r="J46" s="28">
        <v>6</v>
      </c>
      <c r="K46" s="3"/>
      <c r="L46" s="70">
        <f>ROWS($C$3:C46)</f>
        <v>44</v>
      </c>
      <c r="M46" t="str">
        <f>IF(C46=recherche!$F$2,L46,"")</f>
        <v/>
      </c>
      <c r="N46" t="str">
        <f t="shared" si="1"/>
        <v/>
      </c>
    </row>
    <row r="47" spans="1:14" x14ac:dyDescent="0.25">
      <c r="A47" s="17">
        <v>45006</v>
      </c>
      <c r="B47" s="15" t="s">
        <v>72</v>
      </c>
      <c r="C47" s="15" t="s">
        <v>16</v>
      </c>
      <c r="D47" s="58" t="s">
        <v>20</v>
      </c>
      <c r="E47" s="44">
        <v>4099337</v>
      </c>
      <c r="F47" s="40">
        <f t="shared" si="0"/>
        <v>12269.960000000001</v>
      </c>
      <c r="G47" s="36">
        <v>80</v>
      </c>
      <c r="H47" s="33"/>
      <c r="I47" s="40">
        <f>Tableau1[[#This Row],[Ancien Soldes]]+Tableau1[[#This Row],[Entree]]-Tableau1[[#This Row],[Sortie]]</f>
        <v>12349.960000000001</v>
      </c>
      <c r="J47" s="28">
        <v>6</v>
      </c>
      <c r="K47" s="3"/>
      <c r="L47" s="70">
        <f>ROWS($C$3:C47)</f>
        <v>45</v>
      </c>
      <c r="M47" t="str">
        <f>IF(C47=recherche!$F$2,L47,"")</f>
        <v/>
      </c>
      <c r="N47" t="str">
        <f t="shared" si="1"/>
        <v/>
      </c>
    </row>
    <row r="48" spans="1:14" x14ac:dyDescent="0.25">
      <c r="A48" s="17">
        <v>45006</v>
      </c>
      <c r="B48" s="15" t="s">
        <v>82</v>
      </c>
      <c r="C48" s="15" t="s">
        <v>16</v>
      </c>
      <c r="D48" s="58" t="s">
        <v>20</v>
      </c>
      <c r="E48" s="44">
        <v>2401902</v>
      </c>
      <c r="F48" s="40">
        <f t="shared" si="0"/>
        <v>12349.960000000001</v>
      </c>
      <c r="G48" s="36">
        <v>70</v>
      </c>
      <c r="H48" s="33"/>
      <c r="I48" s="40">
        <f>Tableau1[[#This Row],[Ancien Soldes]]+Tableau1[[#This Row],[Entree]]-Tableau1[[#This Row],[Sortie]]</f>
        <v>12419.960000000001</v>
      </c>
      <c r="J48" s="28">
        <v>6</v>
      </c>
      <c r="K48" s="3"/>
      <c r="L48" s="70">
        <f>ROWS($C$3:C48)</f>
        <v>46</v>
      </c>
      <c r="M48" t="str">
        <f>IF(C48=recherche!$F$2,L48,"")</f>
        <v/>
      </c>
      <c r="N48" t="str">
        <f t="shared" si="1"/>
        <v/>
      </c>
    </row>
    <row r="49" spans="1:14" x14ac:dyDescent="0.25">
      <c r="A49" s="17">
        <v>45006</v>
      </c>
      <c r="B49" s="15" t="s">
        <v>82</v>
      </c>
      <c r="C49" s="15" t="s">
        <v>16</v>
      </c>
      <c r="D49" s="58" t="s">
        <v>20</v>
      </c>
      <c r="E49" s="44">
        <v>2401903</v>
      </c>
      <c r="F49" s="40">
        <f t="shared" si="0"/>
        <v>12419.960000000001</v>
      </c>
      <c r="G49" s="36">
        <v>90</v>
      </c>
      <c r="H49" s="33"/>
      <c r="I49" s="40">
        <f>Tableau1[[#This Row],[Ancien Soldes]]+Tableau1[[#This Row],[Entree]]-Tableau1[[#This Row],[Sortie]]</f>
        <v>12509.960000000001</v>
      </c>
      <c r="J49" s="28">
        <v>6</v>
      </c>
      <c r="K49" s="3"/>
      <c r="L49" s="70">
        <f>ROWS($C$3:C49)</f>
        <v>47</v>
      </c>
      <c r="M49" t="str">
        <f>IF(C49=recherche!$F$2,L49,"")</f>
        <v/>
      </c>
      <c r="N49" t="str">
        <f t="shared" si="1"/>
        <v/>
      </c>
    </row>
    <row r="50" spans="1:14" x14ac:dyDescent="0.25">
      <c r="A50" s="17">
        <v>45006</v>
      </c>
      <c r="B50" s="15" t="s">
        <v>78</v>
      </c>
      <c r="C50" s="15" t="s">
        <v>16</v>
      </c>
      <c r="D50" s="58" t="s">
        <v>20</v>
      </c>
      <c r="E50" s="44">
        <v>2503929</v>
      </c>
      <c r="F50" s="40">
        <f t="shared" si="0"/>
        <v>12509.960000000001</v>
      </c>
      <c r="G50" s="36">
        <v>115</v>
      </c>
      <c r="H50" s="33"/>
      <c r="I50" s="40">
        <f>Tableau1[[#This Row],[Ancien Soldes]]+Tableau1[[#This Row],[Entree]]-Tableau1[[#This Row],[Sortie]]</f>
        <v>12624.960000000001</v>
      </c>
      <c r="J50" s="28">
        <v>6</v>
      </c>
      <c r="K50" s="3"/>
      <c r="L50" s="70">
        <f>ROWS($C$3:C50)</f>
        <v>48</v>
      </c>
      <c r="M50" t="str">
        <f>IF(C50=recherche!$F$2,L50,"")</f>
        <v/>
      </c>
      <c r="N50" t="str">
        <f t="shared" si="1"/>
        <v/>
      </c>
    </row>
    <row r="51" spans="1:14" x14ac:dyDescent="0.25">
      <c r="A51" s="17">
        <v>45006</v>
      </c>
      <c r="B51" s="15" t="s">
        <v>76</v>
      </c>
      <c r="C51" s="15" t="s">
        <v>16</v>
      </c>
      <c r="D51" s="58" t="s">
        <v>20</v>
      </c>
      <c r="E51" s="44">
        <v>4016918</v>
      </c>
      <c r="F51" s="40">
        <f t="shared" si="0"/>
        <v>12624.960000000001</v>
      </c>
      <c r="G51" s="36">
        <v>85</v>
      </c>
      <c r="H51" s="33"/>
      <c r="I51" s="40">
        <f>Tableau1[[#This Row],[Ancien Soldes]]+Tableau1[[#This Row],[Entree]]-Tableau1[[#This Row],[Sortie]]</f>
        <v>12709.960000000001</v>
      </c>
      <c r="J51" s="28">
        <v>6</v>
      </c>
      <c r="K51" s="3"/>
      <c r="L51" s="70">
        <f>ROWS($C$3:C51)</f>
        <v>49</v>
      </c>
      <c r="M51" t="str">
        <f>IF(C51=recherche!$F$2,L51,"")</f>
        <v/>
      </c>
      <c r="N51" t="str">
        <f t="shared" si="1"/>
        <v/>
      </c>
    </row>
    <row r="52" spans="1:14" x14ac:dyDescent="0.25">
      <c r="A52" s="17">
        <v>45006</v>
      </c>
      <c r="B52" s="15" t="s">
        <v>74</v>
      </c>
      <c r="C52" s="15" t="s">
        <v>16</v>
      </c>
      <c r="D52" s="58" t="s">
        <v>20</v>
      </c>
      <c r="E52" s="44">
        <v>4099333</v>
      </c>
      <c r="F52" s="40">
        <f t="shared" si="0"/>
        <v>12709.960000000001</v>
      </c>
      <c r="G52" s="36">
        <v>20</v>
      </c>
      <c r="H52" s="33"/>
      <c r="I52" s="40">
        <f>Tableau1[[#This Row],[Ancien Soldes]]+Tableau1[[#This Row],[Entree]]-Tableau1[[#This Row],[Sortie]]</f>
        <v>12729.960000000001</v>
      </c>
      <c r="J52" s="28">
        <v>6</v>
      </c>
      <c r="K52" s="3"/>
      <c r="L52" s="70">
        <f>ROWS($C$3:C52)</f>
        <v>50</v>
      </c>
      <c r="M52" t="str">
        <f>IF(C52=recherche!$F$2,L52,"")</f>
        <v/>
      </c>
      <c r="N52" t="str">
        <f t="shared" si="1"/>
        <v/>
      </c>
    </row>
    <row r="53" spans="1:14" x14ac:dyDescent="0.25">
      <c r="A53" s="17">
        <v>45006</v>
      </c>
      <c r="B53" s="15" t="s">
        <v>77</v>
      </c>
      <c r="C53" s="15" t="s">
        <v>16</v>
      </c>
      <c r="D53" s="58" t="s">
        <v>20</v>
      </c>
      <c r="E53" s="44">
        <v>4099338</v>
      </c>
      <c r="F53" s="40">
        <f t="shared" si="0"/>
        <v>12729.960000000001</v>
      </c>
      <c r="G53" s="36">
        <v>100</v>
      </c>
      <c r="H53" s="33"/>
      <c r="I53" s="40">
        <f>Tableau1[[#This Row],[Ancien Soldes]]+Tableau1[[#This Row],[Entree]]-Tableau1[[#This Row],[Sortie]]</f>
        <v>12829.960000000001</v>
      </c>
      <c r="J53" s="28">
        <v>6</v>
      </c>
      <c r="K53" s="3"/>
      <c r="L53" s="70">
        <f>ROWS($C$3:C53)</f>
        <v>51</v>
      </c>
      <c r="M53" t="str">
        <f>IF(C53=recherche!$F$2,L53,"")</f>
        <v/>
      </c>
      <c r="N53" t="str">
        <f t="shared" si="1"/>
        <v/>
      </c>
    </row>
    <row r="54" spans="1:14" x14ac:dyDescent="0.25">
      <c r="A54" s="17">
        <v>45006</v>
      </c>
      <c r="B54" s="15" t="s">
        <v>77</v>
      </c>
      <c r="C54" s="15" t="s">
        <v>16</v>
      </c>
      <c r="D54" s="58" t="s">
        <v>20</v>
      </c>
      <c r="E54" s="44" t="s">
        <v>36</v>
      </c>
      <c r="F54" s="40">
        <f t="shared" si="0"/>
        <v>12829.960000000001</v>
      </c>
      <c r="G54" s="36">
        <v>15</v>
      </c>
      <c r="H54" s="33"/>
      <c r="I54" s="40">
        <f>Tableau1[[#This Row],[Ancien Soldes]]+Tableau1[[#This Row],[Entree]]-Tableau1[[#This Row],[Sortie]]</f>
        <v>12844.960000000001</v>
      </c>
      <c r="J54" s="28">
        <v>6</v>
      </c>
      <c r="K54" s="3"/>
      <c r="L54" s="70">
        <f>ROWS($C$3:C54)</f>
        <v>52</v>
      </c>
      <c r="M54" t="str">
        <f>IF(C54=recherche!$F$2,L54,"")</f>
        <v/>
      </c>
      <c r="N54" t="str">
        <f t="shared" si="1"/>
        <v/>
      </c>
    </row>
    <row r="55" spans="1:14" x14ac:dyDescent="0.25">
      <c r="A55" s="17">
        <v>45006</v>
      </c>
      <c r="B55" s="15" t="s">
        <v>79</v>
      </c>
      <c r="C55" s="15" t="s">
        <v>16</v>
      </c>
      <c r="D55" s="58" t="s">
        <v>20</v>
      </c>
      <c r="E55" s="44" t="s">
        <v>35</v>
      </c>
      <c r="F55" s="40">
        <f t="shared" si="0"/>
        <v>12844.960000000001</v>
      </c>
      <c r="G55" s="36">
        <v>105</v>
      </c>
      <c r="H55" s="33"/>
      <c r="I55" s="40">
        <f>Tableau1[[#This Row],[Ancien Soldes]]+Tableau1[[#This Row],[Entree]]-Tableau1[[#This Row],[Sortie]]</f>
        <v>12949.960000000001</v>
      </c>
      <c r="J55" s="28">
        <v>6</v>
      </c>
      <c r="K55" s="3"/>
      <c r="L55" s="70">
        <f>ROWS($C$3:C55)</f>
        <v>53</v>
      </c>
      <c r="M55" t="str">
        <f>IF(C55=recherche!$F$2,L55,"")</f>
        <v/>
      </c>
      <c r="N55" t="str">
        <f t="shared" si="1"/>
        <v/>
      </c>
    </row>
    <row r="56" spans="1:14" x14ac:dyDescent="0.25">
      <c r="A56" s="17">
        <v>45006</v>
      </c>
      <c r="B56" s="15" t="s">
        <v>77</v>
      </c>
      <c r="C56" s="15" t="s">
        <v>16</v>
      </c>
      <c r="D56" s="58" t="s">
        <v>20</v>
      </c>
      <c r="E56" s="44" t="s">
        <v>34</v>
      </c>
      <c r="F56" s="40">
        <f t="shared" si="0"/>
        <v>12949.960000000001</v>
      </c>
      <c r="G56" s="36">
        <v>80</v>
      </c>
      <c r="H56" s="33"/>
      <c r="I56" s="40">
        <f>Tableau1[[#This Row],[Ancien Soldes]]+Tableau1[[#This Row],[Entree]]-Tableau1[[#This Row],[Sortie]]</f>
        <v>13029.960000000001</v>
      </c>
      <c r="J56" s="28">
        <v>6</v>
      </c>
      <c r="K56" s="3"/>
      <c r="L56" s="70">
        <f>ROWS($C$3:C56)</f>
        <v>54</v>
      </c>
      <c r="M56" t="str">
        <f>IF(C56=recherche!$F$2,L56,"")</f>
        <v/>
      </c>
      <c r="N56" t="str">
        <f t="shared" si="1"/>
        <v/>
      </c>
    </row>
    <row r="57" spans="1:14" x14ac:dyDescent="0.25">
      <c r="A57" s="17">
        <v>45006</v>
      </c>
      <c r="B57" s="15" t="s">
        <v>65</v>
      </c>
      <c r="C57" s="15" t="s">
        <v>16</v>
      </c>
      <c r="D57" s="58" t="s">
        <v>32</v>
      </c>
      <c r="E57" s="44">
        <v>5918662</v>
      </c>
      <c r="F57" s="40">
        <f t="shared" si="0"/>
        <v>13029.960000000001</v>
      </c>
      <c r="G57" s="36">
        <v>805</v>
      </c>
      <c r="H57" s="33"/>
      <c r="I57" s="40">
        <f>Tableau1[[#This Row],[Ancien Soldes]]+Tableau1[[#This Row],[Entree]]-Tableau1[[#This Row],[Sortie]]</f>
        <v>13834.960000000001</v>
      </c>
      <c r="J57" s="28">
        <v>6</v>
      </c>
      <c r="K57" s="3"/>
      <c r="L57" s="70">
        <f>ROWS($C$3:C57)</f>
        <v>55</v>
      </c>
      <c r="M57" t="str">
        <f>IF(C57=recherche!$F$2,L57,"")</f>
        <v/>
      </c>
      <c r="N57" t="str">
        <f t="shared" si="1"/>
        <v/>
      </c>
    </row>
    <row r="58" spans="1:14" x14ac:dyDescent="0.25">
      <c r="A58" s="17">
        <v>45006</v>
      </c>
      <c r="B58" s="15" t="s">
        <v>69</v>
      </c>
      <c r="C58" s="15" t="s">
        <v>16</v>
      </c>
      <c r="D58" s="58" t="s">
        <v>32</v>
      </c>
      <c r="E58" s="44">
        <v>4181822</v>
      </c>
      <c r="F58" s="40">
        <f t="shared" si="0"/>
        <v>13834.960000000001</v>
      </c>
      <c r="G58" s="36">
        <v>320</v>
      </c>
      <c r="H58" s="33"/>
      <c r="I58" s="40">
        <f>Tableau1[[#This Row],[Ancien Soldes]]+Tableau1[[#This Row],[Entree]]-Tableau1[[#This Row],[Sortie]]</f>
        <v>14154.960000000001</v>
      </c>
      <c r="J58" s="28">
        <v>6</v>
      </c>
      <c r="K58" s="3"/>
      <c r="L58" s="70">
        <f>ROWS($C$3:C58)</f>
        <v>56</v>
      </c>
      <c r="M58" t="str">
        <f>IF(C58=recherche!$F$2,L58,"")</f>
        <v/>
      </c>
      <c r="N58" t="str">
        <f t="shared" si="1"/>
        <v/>
      </c>
    </row>
    <row r="59" spans="1:14" x14ac:dyDescent="0.25">
      <c r="A59" s="17">
        <v>45006</v>
      </c>
      <c r="B59" s="15" t="s">
        <v>72</v>
      </c>
      <c r="C59" s="15" t="s">
        <v>16</v>
      </c>
      <c r="D59" s="58" t="s">
        <v>32</v>
      </c>
      <c r="E59" s="44">
        <v>5689942</v>
      </c>
      <c r="F59" s="40">
        <f t="shared" si="0"/>
        <v>14154.960000000001</v>
      </c>
      <c r="G59" s="36">
        <v>220</v>
      </c>
      <c r="H59" s="33"/>
      <c r="I59" s="40">
        <f>Tableau1[[#This Row],[Ancien Soldes]]+Tableau1[[#This Row],[Entree]]-Tableau1[[#This Row],[Sortie]]</f>
        <v>14374.960000000001</v>
      </c>
      <c r="J59" s="28">
        <v>6</v>
      </c>
      <c r="K59" s="3"/>
      <c r="L59" s="70">
        <f>ROWS($C$3:C59)</f>
        <v>57</v>
      </c>
      <c r="M59" t="str">
        <f>IF(C59=recherche!$F$2,L59,"")</f>
        <v/>
      </c>
      <c r="N59" t="str">
        <f t="shared" si="1"/>
        <v/>
      </c>
    </row>
    <row r="60" spans="1:14" x14ac:dyDescent="0.25">
      <c r="A60" s="17">
        <v>45006</v>
      </c>
      <c r="B60" s="15" t="s">
        <v>76</v>
      </c>
      <c r="C60" s="15" t="s">
        <v>16</v>
      </c>
      <c r="D60" s="58" t="s">
        <v>32</v>
      </c>
      <c r="E60" s="44">
        <v>5689946</v>
      </c>
      <c r="F60" s="40">
        <f t="shared" si="0"/>
        <v>14374.960000000001</v>
      </c>
      <c r="G60" s="36">
        <v>405</v>
      </c>
      <c r="H60" s="33"/>
      <c r="I60" s="40">
        <f>Tableau1[[#This Row],[Ancien Soldes]]+Tableau1[[#This Row],[Entree]]-Tableau1[[#This Row],[Sortie]]</f>
        <v>14779.960000000001</v>
      </c>
      <c r="J60" s="28">
        <v>6</v>
      </c>
      <c r="K60" s="3"/>
      <c r="L60" s="70">
        <f>ROWS($C$3:C60)</f>
        <v>58</v>
      </c>
      <c r="M60" t="str">
        <f>IF(C60=recherche!$F$2,L60,"")</f>
        <v/>
      </c>
      <c r="N60" t="str">
        <f t="shared" si="1"/>
        <v/>
      </c>
    </row>
    <row r="61" spans="1:14" x14ac:dyDescent="0.25">
      <c r="A61" s="17">
        <v>45006</v>
      </c>
      <c r="B61" s="15" t="s">
        <v>73</v>
      </c>
      <c r="C61" s="15" t="s">
        <v>16</v>
      </c>
      <c r="D61" s="58" t="s">
        <v>32</v>
      </c>
      <c r="E61" s="44">
        <v>5689943</v>
      </c>
      <c r="F61" s="40">
        <f t="shared" si="0"/>
        <v>14779.960000000001</v>
      </c>
      <c r="G61" s="36">
        <v>180</v>
      </c>
      <c r="H61" s="33"/>
      <c r="I61" s="40">
        <f>Tableau1[[#This Row],[Ancien Soldes]]+Tableau1[[#This Row],[Entree]]-Tableau1[[#This Row],[Sortie]]</f>
        <v>14959.960000000001</v>
      </c>
      <c r="J61" s="28">
        <v>6</v>
      </c>
      <c r="K61" s="3"/>
      <c r="L61" s="70">
        <f>ROWS($C$3:C61)</f>
        <v>59</v>
      </c>
      <c r="M61" t="str">
        <f>IF(C61=recherche!$F$2,L61,"")</f>
        <v/>
      </c>
      <c r="N61" t="str">
        <f t="shared" si="1"/>
        <v/>
      </c>
    </row>
    <row r="62" spans="1:14" x14ac:dyDescent="0.25">
      <c r="A62" s="17">
        <v>45006</v>
      </c>
      <c r="B62" s="15" t="s">
        <v>67</v>
      </c>
      <c r="C62" s="15" t="s">
        <v>16</v>
      </c>
      <c r="D62" s="58" t="s">
        <v>32</v>
      </c>
      <c r="E62" s="44">
        <v>5918664</v>
      </c>
      <c r="F62" s="40">
        <f t="shared" si="0"/>
        <v>14959.960000000001</v>
      </c>
      <c r="G62" s="36">
        <v>130</v>
      </c>
      <c r="H62" s="33"/>
      <c r="I62" s="40">
        <f>Tableau1[[#This Row],[Ancien Soldes]]+Tableau1[[#This Row],[Entree]]-Tableau1[[#This Row],[Sortie]]</f>
        <v>15089.960000000001</v>
      </c>
      <c r="J62" s="28">
        <v>6</v>
      </c>
      <c r="K62" s="3"/>
      <c r="L62" s="70">
        <f>ROWS($C$3:C62)</f>
        <v>60</v>
      </c>
      <c r="M62" t="str">
        <f>IF(C62=recherche!$F$2,L62,"")</f>
        <v/>
      </c>
      <c r="N62" t="str">
        <f t="shared" si="1"/>
        <v/>
      </c>
    </row>
    <row r="63" spans="1:14" x14ac:dyDescent="0.25">
      <c r="A63" s="17">
        <v>45006</v>
      </c>
      <c r="B63" s="15" t="s">
        <v>68</v>
      </c>
      <c r="C63" s="15" t="s">
        <v>16</v>
      </c>
      <c r="D63" s="58" t="s">
        <v>32</v>
      </c>
      <c r="E63" s="44">
        <v>5918665</v>
      </c>
      <c r="F63" s="40">
        <f t="shared" si="0"/>
        <v>15089.960000000001</v>
      </c>
      <c r="G63" s="36">
        <v>580</v>
      </c>
      <c r="H63" s="33"/>
      <c r="I63" s="40">
        <f>Tableau1[[#This Row],[Ancien Soldes]]+Tableau1[[#This Row],[Entree]]-Tableau1[[#This Row],[Sortie]]</f>
        <v>15669.960000000001</v>
      </c>
      <c r="J63" s="28">
        <v>6</v>
      </c>
      <c r="K63" s="3"/>
      <c r="L63" s="70">
        <f>ROWS($C$3:C63)</f>
        <v>61</v>
      </c>
      <c r="M63" t="str">
        <f>IF(C63=recherche!$F$2,L63,"")</f>
        <v/>
      </c>
      <c r="N63" t="str">
        <f t="shared" si="1"/>
        <v/>
      </c>
    </row>
    <row r="64" spans="1:14" x14ac:dyDescent="0.25">
      <c r="A64" s="17">
        <v>45006</v>
      </c>
      <c r="B64" s="15" t="s">
        <v>74</v>
      </c>
      <c r="C64" s="15" t="s">
        <v>16</v>
      </c>
      <c r="D64" s="58" t="s">
        <v>32</v>
      </c>
      <c r="E64" s="44">
        <v>5689944</v>
      </c>
      <c r="F64" s="40">
        <f t="shared" si="0"/>
        <v>15669.960000000001</v>
      </c>
      <c r="G64" s="36">
        <v>65</v>
      </c>
      <c r="H64" s="33"/>
      <c r="I64" s="40">
        <f>Tableau1[[#This Row],[Ancien Soldes]]+Tableau1[[#This Row],[Entree]]-Tableau1[[#This Row],[Sortie]]</f>
        <v>15734.960000000001</v>
      </c>
      <c r="J64" s="28">
        <v>6</v>
      </c>
      <c r="K64" s="3"/>
      <c r="L64" s="70">
        <f>ROWS($C$3:C64)</f>
        <v>62</v>
      </c>
      <c r="M64" t="str">
        <f>IF(C64=recherche!$F$2,L64,"")</f>
        <v/>
      </c>
      <c r="N64" t="str">
        <f t="shared" si="1"/>
        <v/>
      </c>
    </row>
    <row r="65" spans="1:14" x14ac:dyDescent="0.25">
      <c r="A65" s="17">
        <v>45006</v>
      </c>
      <c r="B65" s="15" t="s">
        <v>71</v>
      </c>
      <c r="C65" s="15" t="s">
        <v>16</v>
      </c>
      <c r="D65" s="58" t="s">
        <v>32</v>
      </c>
      <c r="E65" s="44">
        <v>5689941</v>
      </c>
      <c r="F65" s="40">
        <f t="shared" si="0"/>
        <v>15734.960000000001</v>
      </c>
      <c r="G65" s="36">
        <v>365</v>
      </c>
      <c r="H65" s="33"/>
      <c r="I65" s="40">
        <f>Tableau1[[#This Row],[Ancien Soldes]]+Tableau1[[#This Row],[Entree]]-Tableau1[[#This Row],[Sortie]]</f>
        <v>16099.960000000001</v>
      </c>
      <c r="J65" s="28">
        <v>6</v>
      </c>
      <c r="K65" s="3"/>
      <c r="L65" s="70">
        <f>ROWS($C$3:C65)</f>
        <v>63</v>
      </c>
      <c r="M65" t="str">
        <f>IF(C65=recherche!$F$2,L65,"")</f>
        <v/>
      </c>
      <c r="N65" t="str">
        <f t="shared" si="1"/>
        <v/>
      </c>
    </row>
    <row r="66" spans="1:14" x14ac:dyDescent="0.25">
      <c r="A66" s="17">
        <v>45006</v>
      </c>
      <c r="B66" s="15" t="s">
        <v>66</v>
      </c>
      <c r="C66" s="15" t="s">
        <v>16</v>
      </c>
      <c r="D66" s="58" t="s">
        <v>32</v>
      </c>
      <c r="E66" s="44">
        <v>5918663</v>
      </c>
      <c r="F66" s="40">
        <f t="shared" si="0"/>
        <v>16099.960000000001</v>
      </c>
      <c r="G66" s="36">
        <v>795</v>
      </c>
      <c r="H66" s="33"/>
      <c r="I66" s="40">
        <f>Tableau1[[#This Row],[Ancien Soldes]]+Tableau1[[#This Row],[Entree]]-Tableau1[[#This Row],[Sortie]]</f>
        <v>16894.96</v>
      </c>
      <c r="J66" s="28">
        <v>6</v>
      </c>
      <c r="K66" s="3"/>
      <c r="L66" s="70">
        <f>ROWS($C$3:C66)</f>
        <v>64</v>
      </c>
      <c r="M66" t="str">
        <f>IF(C66=recherche!$F$2,L66,"")</f>
        <v/>
      </c>
      <c r="N66" t="str">
        <f t="shared" si="1"/>
        <v/>
      </c>
    </row>
    <row r="67" spans="1:14" x14ac:dyDescent="0.25">
      <c r="A67" s="17">
        <v>45006</v>
      </c>
      <c r="B67" s="15" t="s">
        <v>75</v>
      </c>
      <c r="C67" s="15" t="s">
        <v>16</v>
      </c>
      <c r="D67" s="58" t="s">
        <v>32</v>
      </c>
      <c r="E67" s="44">
        <v>5689945</v>
      </c>
      <c r="F67" s="40">
        <f t="shared" si="0"/>
        <v>16894.96</v>
      </c>
      <c r="G67" s="36">
        <v>815</v>
      </c>
      <c r="H67" s="33"/>
      <c r="I67" s="40">
        <f>Tableau1[[#This Row],[Ancien Soldes]]+Tableau1[[#This Row],[Entree]]-Tableau1[[#This Row],[Sortie]]</f>
        <v>17709.96</v>
      </c>
      <c r="J67" s="28">
        <v>6</v>
      </c>
      <c r="K67" s="3"/>
      <c r="L67" s="70">
        <f>ROWS($C$3:C67)</f>
        <v>65</v>
      </c>
      <c r="M67" t="str">
        <f>IF(C67=recherche!$F$2,L67,"")</f>
        <v/>
      </c>
      <c r="N67" t="str">
        <f t="shared" si="1"/>
        <v/>
      </c>
    </row>
    <row r="68" spans="1:14" x14ac:dyDescent="0.25">
      <c r="A68" s="17">
        <v>45006</v>
      </c>
      <c r="B68" s="15" t="s">
        <v>70</v>
      </c>
      <c r="C68" s="15" t="s">
        <v>16</v>
      </c>
      <c r="D68" s="58" t="s">
        <v>32</v>
      </c>
      <c r="E68" s="44">
        <v>45689940</v>
      </c>
      <c r="F68" s="40">
        <f t="shared" ref="F68:F131" si="2">I67</f>
        <v>17709.96</v>
      </c>
      <c r="G68" s="36">
        <v>305</v>
      </c>
      <c r="H68" s="33"/>
      <c r="I68" s="40">
        <f>Tableau1[[#This Row],[Ancien Soldes]]+Tableau1[[#This Row],[Entree]]-Tableau1[[#This Row],[Sortie]]</f>
        <v>18014.96</v>
      </c>
      <c r="J68" s="28">
        <v>6</v>
      </c>
      <c r="K68" s="3"/>
      <c r="L68" s="70">
        <f>ROWS($C$3:C68)</f>
        <v>66</v>
      </c>
      <c r="M68" t="str">
        <f>IF(C68=recherche!$F$2,L68,"")</f>
        <v/>
      </c>
      <c r="N68" t="str">
        <f t="shared" ref="N68:N131" si="3">IFERROR(SMALL($M$3:$M$293,L68),"")</f>
        <v/>
      </c>
    </row>
    <row r="69" spans="1:14" x14ac:dyDescent="0.25">
      <c r="A69" s="17">
        <v>45006</v>
      </c>
      <c r="B69" s="15" t="s">
        <v>64</v>
      </c>
      <c r="C69" s="15" t="s">
        <v>16</v>
      </c>
      <c r="D69" s="58" t="s">
        <v>32</v>
      </c>
      <c r="E69" s="44">
        <v>5689947</v>
      </c>
      <c r="F69" s="40">
        <f t="shared" si="2"/>
        <v>18014.96</v>
      </c>
      <c r="G69" s="36">
        <v>515</v>
      </c>
      <c r="H69" s="33"/>
      <c r="I69" s="40">
        <f>Tableau1[[#This Row],[Ancien Soldes]]+Tableau1[[#This Row],[Entree]]-Tableau1[[#This Row],[Sortie]]</f>
        <v>18529.96</v>
      </c>
      <c r="J69" s="28">
        <v>6</v>
      </c>
      <c r="K69" s="3"/>
      <c r="L69" s="70">
        <f>ROWS($C$3:C69)</f>
        <v>67</v>
      </c>
      <c r="M69" t="str">
        <f>IF(C69=recherche!$F$2,L69,"")</f>
        <v/>
      </c>
      <c r="N69" t="str">
        <f t="shared" si="3"/>
        <v/>
      </c>
    </row>
    <row r="70" spans="1:14" x14ac:dyDescent="0.25">
      <c r="A70" s="17">
        <v>45014</v>
      </c>
      <c r="B70" s="15" t="s">
        <v>42</v>
      </c>
      <c r="C70" s="15" t="s">
        <v>12</v>
      </c>
      <c r="D70" s="58" t="s">
        <v>25</v>
      </c>
      <c r="E70" s="44" t="s">
        <v>31</v>
      </c>
      <c r="F70" s="40">
        <f t="shared" si="2"/>
        <v>18529.96</v>
      </c>
      <c r="G70" s="36"/>
      <c r="H70" s="33">
        <v>56.24</v>
      </c>
      <c r="I70" s="40">
        <f>Tableau1[[#This Row],[Ancien Soldes]]+Tableau1[[#This Row],[Entree]]-Tableau1[[#This Row],[Sortie]]</f>
        <v>18473.719999999998</v>
      </c>
      <c r="J70" s="28">
        <v>7</v>
      </c>
      <c r="K70" s="3"/>
      <c r="L70" s="70">
        <f>ROWS($C$3:C70)</f>
        <v>68</v>
      </c>
      <c r="M70" t="str">
        <f>IF(C70=recherche!$F$2,L70,"")</f>
        <v/>
      </c>
      <c r="N70" t="str">
        <f t="shared" si="3"/>
        <v/>
      </c>
    </row>
    <row r="71" spans="1:14" x14ac:dyDescent="0.25">
      <c r="A71" s="17">
        <v>45014</v>
      </c>
      <c r="B71" s="15" t="s">
        <v>42</v>
      </c>
      <c r="C71" s="15" t="s">
        <v>12</v>
      </c>
      <c r="D71" s="58" t="s">
        <v>25</v>
      </c>
      <c r="E71" s="44" t="s">
        <v>30</v>
      </c>
      <c r="F71" s="40">
        <f t="shared" si="2"/>
        <v>18473.719999999998</v>
      </c>
      <c r="G71" s="36"/>
      <c r="H71" s="33">
        <v>66.290000000000006</v>
      </c>
      <c r="I71" s="40">
        <f>Tableau1[[#This Row],[Ancien Soldes]]+Tableau1[[#This Row],[Entree]]-Tableau1[[#This Row],[Sortie]]</f>
        <v>18407.429999999997</v>
      </c>
      <c r="J71" s="28">
        <v>7</v>
      </c>
      <c r="K71" s="3"/>
      <c r="L71" s="70">
        <f>ROWS($C$3:C71)</f>
        <v>69</v>
      </c>
      <c r="M71" t="str">
        <f>IF(C71=recherche!$F$2,L71,"")</f>
        <v/>
      </c>
      <c r="N71" t="str">
        <f t="shared" si="3"/>
        <v/>
      </c>
    </row>
    <row r="72" spans="1:14" x14ac:dyDescent="0.25">
      <c r="A72" s="17">
        <v>45021</v>
      </c>
      <c r="B72" s="15" t="s">
        <v>43</v>
      </c>
      <c r="C72" s="15" t="s">
        <v>13</v>
      </c>
      <c r="D72" s="58" t="s">
        <v>25</v>
      </c>
      <c r="E72" s="44" t="s">
        <v>29</v>
      </c>
      <c r="F72" s="40">
        <f t="shared" si="2"/>
        <v>18407.429999999997</v>
      </c>
      <c r="G72" s="36"/>
      <c r="H72" s="33">
        <v>70</v>
      </c>
      <c r="I72" s="40">
        <f>Tableau1[[#This Row],[Ancien Soldes]]+Tableau1[[#This Row],[Entree]]-Tableau1[[#This Row],[Sortie]]</f>
        <v>18337.429999999997</v>
      </c>
      <c r="J72" s="28">
        <v>7</v>
      </c>
      <c r="K72" s="3"/>
      <c r="L72" s="70">
        <f>ROWS($C$3:C72)</f>
        <v>70</v>
      </c>
      <c r="M72" t="str">
        <f>IF(C72=recherche!$F$2,L72,"")</f>
        <v/>
      </c>
      <c r="N72" t="str">
        <f t="shared" si="3"/>
        <v/>
      </c>
    </row>
    <row r="73" spans="1:14" x14ac:dyDescent="0.25">
      <c r="A73" s="17">
        <v>45021</v>
      </c>
      <c r="B73" s="15" t="s">
        <v>41</v>
      </c>
      <c r="C73" s="15" t="s">
        <v>18</v>
      </c>
      <c r="D73" s="58" t="s">
        <v>25</v>
      </c>
      <c r="E73" s="44" t="s">
        <v>28</v>
      </c>
      <c r="F73" s="40">
        <f t="shared" si="2"/>
        <v>18337.429999999997</v>
      </c>
      <c r="G73" s="36"/>
      <c r="H73" s="33">
        <v>150</v>
      </c>
      <c r="I73" s="40">
        <f>Tableau1[[#This Row],[Ancien Soldes]]+Tableau1[[#This Row],[Entree]]-Tableau1[[#This Row],[Sortie]]</f>
        <v>18187.429999999997</v>
      </c>
      <c r="J73" s="28">
        <v>7</v>
      </c>
      <c r="K73" s="3"/>
      <c r="L73" s="70">
        <f>ROWS($C$3:C73)</f>
        <v>71</v>
      </c>
      <c r="M73" t="str">
        <f>IF(C73=recherche!$F$2,L73,"")</f>
        <v/>
      </c>
      <c r="N73" t="str">
        <f t="shared" si="3"/>
        <v/>
      </c>
    </row>
    <row r="74" spans="1:14" x14ac:dyDescent="0.25">
      <c r="A74" s="17">
        <v>45022</v>
      </c>
      <c r="B74" s="15" t="s">
        <v>40</v>
      </c>
      <c r="C74" s="15" t="s">
        <v>18</v>
      </c>
      <c r="D74" s="58" t="s">
        <v>25</v>
      </c>
      <c r="E74" s="44" t="s">
        <v>27</v>
      </c>
      <c r="F74" s="40">
        <f t="shared" si="2"/>
        <v>18187.429999999997</v>
      </c>
      <c r="G74" s="36"/>
      <c r="H74" s="33">
        <v>150</v>
      </c>
      <c r="I74" s="40">
        <f>Tableau1[[#This Row],[Ancien Soldes]]+Tableau1[[#This Row],[Entree]]-Tableau1[[#This Row],[Sortie]]</f>
        <v>18037.429999999997</v>
      </c>
      <c r="J74" s="28">
        <v>7</v>
      </c>
      <c r="K74" s="3"/>
      <c r="L74" s="70">
        <f>ROWS($C$3:C74)</f>
        <v>72</v>
      </c>
      <c r="M74" t="str">
        <f>IF(C74=recherche!$F$2,L74,"")</f>
        <v/>
      </c>
      <c r="N74" t="str">
        <f t="shared" si="3"/>
        <v/>
      </c>
    </row>
    <row r="75" spans="1:14" x14ac:dyDescent="0.25">
      <c r="A75" s="17">
        <v>45023</v>
      </c>
      <c r="B75" s="15" t="s">
        <v>62</v>
      </c>
      <c r="C75" s="15" t="s">
        <v>18</v>
      </c>
      <c r="D75" s="58" t="s">
        <v>25</v>
      </c>
      <c r="E75" s="44" t="s">
        <v>61</v>
      </c>
      <c r="F75" s="40">
        <f t="shared" si="2"/>
        <v>18037.429999999997</v>
      </c>
      <c r="G75" s="36"/>
      <c r="H75" s="33">
        <v>150</v>
      </c>
      <c r="I75" s="40">
        <f>Tableau1[[#This Row],[Ancien Soldes]]+Tableau1[[#This Row],[Entree]]-Tableau1[[#This Row],[Sortie]]</f>
        <v>17887.429999999997</v>
      </c>
      <c r="J75" s="28">
        <v>7</v>
      </c>
      <c r="K75" s="3"/>
      <c r="L75" s="70">
        <f>ROWS($C$3:C75)</f>
        <v>73</v>
      </c>
      <c r="M75" t="str">
        <f>IF(C75=recherche!$F$2,L75,"")</f>
        <v/>
      </c>
      <c r="N75" t="str">
        <f t="shared" si="3"/>
        <v/>
      </c>
    </row>
    <row r="76" spans="1:14" x14ac:dyDescent="0.25">
      <c r="A76" s="17">
        <v>45027</v>
      </c>
      <c r="B76" s="15" t="s">
        <v>90</v>
      </c>
      <c r="C76" s="15" t="s">
        <v>134</v>
      </c>
      <c r="D76" s="58" t="s">
        <v>24</v>
      </c>
      <c r="E76" s="44"/>
      <c r="F76" s="40">
        <f t="shared" si="2"/>
        <v>17887.429999999997</v>
      </c>
      <c r="G76" s="36"/>
      <c r="H76" s="33">
        <v>3.15</v>
      </c>
      <c r="I76" s="40">
        <f>Tableau1[[#This Row],[Ancien Soldes]]+Tableau1[[#This Row],[Entree]]-Tableau1[[#This Row],[Sortie]]</f>
        <v>17884.279999999995</v>
      </c>
      <c r="J76" s="28">
        <v>8</v>
      </c>
      <c r="K76" s="3"/>
      <c r="L76" s="70">
        <f>ROWS($C$3:C76)</f>
        <v>74</v>
      </c>
      <c r="M76" t="str">
        <f>IF(C76=recherche!$F$2,L76,"")</f>
        <v/>
      </c>
      <c r="N76" t="str">
        <f t="shared" si="3"/>
        <v/>
      </c>
    </row>
    <row r="77" spans="1:14" x14ac:dyDescent="0.25">
      <c r="A77" s="17">
        <v>45027</v>
      </c>
      <c r="B77" s="15" t="s">
        <v>91</v>
      </c>
      <c r="C77" s="15" t="s">
        <v>18</v>
      </c>
      <c r="D77" s="58" t="s">
        <v>33</v>
      </c>
      <c r="E77" s="44">
        <v>4551849</v>
      </c>
      <c r="F77" s="40">
        <f t="shared" si="2"/>
        <v>17884.279999999995</v>
      </c>
      <c r="G77" s="36"/>
      <c r="H77" s="33">
        <v>150</v>
      </c>
      <c r="I77" s="40">
        <f>Tableau1[[#This Row],[Ancien Soldes]]+Tableau1[[#This Row],[Entree]]-Tableau1[[#This Row],[Sortie]]</f>
        <v>17734.279999999995</v>
      </c>
      <c r="J77" s="28">
        <v>8</v>
      </c>
      <c r="K77" s="3"/>
      <c r="L77" s="70">
        <f>ROWS($C$3:C77)</f>
        <v>75</v>
      </c>
      <c r="M77" t="str">
        <f>IF(C77=recherche!$F$2,L77,"")</f>
        <v/>
      </c>
      <c r="N77" t="str">
        <f t="shared" si="3"/>
        <v/>
      </c>
    </row>
    <row r="78" spans="1:14" x14ac:dyDescent="0.25">
      <c r="A78" s="17">
        <v>45028</v>
      </c>
      <c r="B78" s="15" t="s">
        <v>92</v>
      </c>
      <c r="C78" s="15" t="s">
        <v>18</v>
      </c>
      <c r="D78" s="58" t="s">
        <v>33</v>
      </c>
      <c r="E78" s="44">
        <v>4551851</v>
      </c>
      <c r="F78" s="40">
        <f t="shared" si="2"/>
        <v>17734.279999999995</v>
      </c>
      <c r="G78" s="36"/>
      <c r="H78" s="33">
        <v>150</v>
      </c>
      <c r="I78" s="40">
        <f>Tableau1[[#This Row],[Ancien Soldes]]+Tableau1[[#This Row],[Entree]]-Tableau1[[#This Row],[Sortie]]</f>
        <v>17584.279999999995</v>
      </c>
      <c r="J78" s="28">
        <v>8</v>
      </c>
      <c r="K78" s="3"/>
      <c r="L78" s="70">
        <f>ROWS($C$3:C78)</f>
        <v>76</v>
      </c>
      <c r="M78" t="str">
        <f>IF(C78=recherche!$F$2,L78,"")</f>
        <v/>
      </c>
      <c r="N78" t="str">
        <f t="shared" si="3"/>
        <v/>
      </c>
    </row>
    <row r="79" spans="1:14" x14ac:dyDescent="0.25">
      <c r="A79" s="17">
        <v>45028</v>
      </c>
      <c r="B79" s="15" t="s">
        <v>93</v>
      </c>
      <c r="C79" s="15" t="s">
        <v>18</v>
      </c>
      <c r="D79" s="58" t="s">
        <v>33</v>
      </c>
      <c r="E79" s="44">
        <v>7888723</v>
      </c>
      <c r="F79" s="40">
        <f t="shared" si="2"/>
        <v>17584.279999999995</v>
      </c>
      <c r="G79" s="36"/>
      <c r="H79" s="33">
        <v>150</v>
      </c>
      <c r="I79" s="40">
        <f>Tableau1[[#This Row],[Ancien Soldes]]+Tableau1[[#This Row],[Entree]]-Tableau1[[#This Row],[Sortie]]</f>
        <v>17434.279999999995</v>
      </c>
      <c r="J79" s="28">
        <v>8</v>
      </c>
      <c r="K79" s="3"/>
      <c r="L79" s="70">
        <f>ROWS($C$3:C79)</f>
        <v>77</v>
      </c>
      <c r="M79" t="str">
        <f>IF(C79=recherche!$F$2,L79,"")</f>
        <v/>
      </c>
      <c r="N79" t="str">
        <f t="shared" si="3"/>
        <v/>
      </c>
    </row>
    <row r="80" spans="1:14" x14ac:dyDescent="0.25">
      <c r="A80" s="17">
        <v>45029</v>
      </c>
      <c r="B80" s="15" t="s">
        <v>87</v>
      </c>
      <c r="C80" s="15" t="s">
        <v>16</v>
      </c>
      <c r="D80" s="58" t="s">
        <v>20</v>
      </c>
      <c r="E80" s="44">
        <v>3356719</v>
      </c>
      <c r="F80" s="40">
        <f t="shared" si="2"/>
        <v>17434.279999999995</v>
      </c>
      <c r="G80" s="36">
        <v>80</v>
      </c>
      <c r="H80" s="33"/>
      <c r="I80" s="40">
        <f>Tableau1[[#This Row],[Ancien Soldes]]+Tableau1[[#This Row],[Entree]]-Tableau1[[#This Row],[Sortie]]</f>
        <v>17514.279999999995</v>
      </c>
      <c r="J80" s="28">
        <v>8</v>
      </c>
      <c r="K80" s="3"/>
      <c r="L80" s="70">
        <f>ROWS($C$3:C80)</f>
        <v>78</v>
      </c>
      <c r="M80" t="str">
        <f>IF(C80=recherche!$F$2,L80,"")</f>
        <v/>
      </c>
      <c r="N80" t="str">
        <f t="shared" si="3"/>
        <v/>
      </c>
    </row>
    <row r="81" spans="1:14" x14ac:dyDescent="0.25">
      <c r="A81" s="17">
        <v>45030</v>
      </c>
      <c r="B81" s="15" t="s">
        <v>86</v>
      </c>
      <c r="C81" s="15" t="s">
        <v>12</v>
      </c>
      <c r="D81" s="58" t="s">
        <v>25</v>
      </c>
      <c r="E81" s="44">
        <v>2695596</v>
      </c>
      <c r="F81" s="40">
        <f t="shared" si="2"/>
        <v>17514.279999999995</v>
      </c>
      <c r="G81" s="36"/>
      <c r="H81" s="33">
        <v>216</v>
      </c>
      <c r="I81" s="40">
        <f>Tableau1[[#This Row],[Ancien Soldes]]+Tableau1[[#This Row],[Entree]]-Tableau1[[#This Row],[Sortie]]</f>
        <v>17298.279999999995</v>
      </c>
      <c r="J81" s="28">
        <v>8</v>
      </c>
      <c r="K81" s="3"/>
      <c r="L81" s="70">
        <f>ROWS($C$3:C81)</f>
        <v>79</v>
      </c>
      <c r="M81" t="str">
        <f>IF(C81=recherche!$F$2,L81,"")</f>
        <v/>
      </c>
      <c r="N81" t="str">
        <f t="shared" si="3"/>
        <v/>
      </c>
    </row>
    <row r="82" spans="1:14" x14ac:dyDescent="0.25">
      <c r="A82" s="17">
        <v>45030</v>
      </c>
      <c r="B82" s="15" t="s">
        <v>94</v>
      </c>
      <c r="C82" s="15" t="s">
        <v>18</v>
      </c>
      <c r="D82" s="58" t="s">
        <v>33</v>
      </c>
      <c r="E82" s="44">
        <v>7888713</v>
      </c>
      <c r="F82" s="40">
        <f t="shared" si="2"/>
        <v>17298.279999999995</v>
      </c>
      <c r="G82" s="36"/>
      <c r="H82" s="33">
        <v>150</v>
      </c>
      <c r="I82" s="40">
        <f>Tableau1[[#This Row],[Ancien Soldes]]+Tableau1[[#This Row],[Entree]]-Tableau1[[#This Row],[Sortie]]</f>
        <v>17148.279999999995</v>
      </c>
      <c r="J82" s="28">
        <v>8</v>
      </c>
      <c r="K82" s="3"/>
      <c r="L82" s="70">
        <f>ROWS($C$3:C82)</f>
        <v>80</v>
      </c>
      <c r="M82" t="str">
        <f>IF(C82=recherche!$F$2,L82,"")</f>
        <v/>
      </c>
      <c r="N82" t="str">
        <f t="shared" si="3"/>
        <v/>
      </c>
    </row>
    <row r="83" spans="1:14" x14ac:dyDescent="0.25">
      <c r="A83" s="17">
        <v>45030</v>
      </c>
      <c r="B83" s="15" t="s">
        <v>96</v>
      </c>
      <c r="C83" s="15" t="s">
        <v>18</v>
      </c>
      <c r="D83" s="58" t="s">
        <v>33</v>
      </c>
      <c r="E83" s="44">
        <v>7888715</v>
      </c>
      <c r="F83" s="40">
        <f t="shared" si="2"/>
        <v>17148.279999999995</v>
      </c>
      <c r="G83" s="36"/>
      <c r="H83" s="33">
        <v>150</v>
      </c>
      <c r="I83" s="40">
        <f>Tableau1[[#This Row],[Ancien Soldes]]+Tableau1[[#This Row],[Entree]]-Tableau1[[#This Row],[Sortie]]</f>
        <v>16998.279999999995</v>
      </c>
      <c r="J83" s="28">
        <v>8</v>
      </c>
      <c r="K83" s="3"/>
      <c r="L83" s="70">
        <f>ROWS($C$3:C83)</f>
        <v>81</v>
      </c>
      <c r="M83" t="str">
        <f>IF(C83=recherche!$F$2,L83,"")</f>
        <v/>
      </c>
      <c r="N83" t="str">
        <f t="shared" si="3"/>
        <v/>
      </c>
    </row>
    <row r="84" spans="1:14" x14ac:dyDescent="0.25">
      <c r="A84" s="17">
        <v>45031</v>
      </c>
      <c r="B84" s="15" t="s">
        <v>95</v>
      </c>
      <c r="C84" s="15" t="s">
        <v>18</v>
      </c>
      <c r="D84" s="58" t="s">
        <v>33</v>
      </c>
      <c r="E84" s="44">
        <v>7888711</v>
      </c>
      <c r="F84" s="40">
        <f t="shared" si="2"/>
        <v>16998.279999999995</v>
      </c>
      <c r="G84" s="36"/>
      <c r="H84" s="33">
        <v>150</v>
      </c>
      <c r="I84" s="40">
        <f>Tableau1[[#This Row],[Ancien Soldes]]+Tableau1[[#This Row],[Entree]]-Tableau1[[#This Row],[Sortie]]</f>
        <v>16848.279999999995</v>
      </c>
      <c r="J84" s="28">
        <v>8</v>
      </c>
      <c r="K84" s="3"/>
      <c r="L84" s="70">
        <f>ROWS($C$3:C84)</f>
        <v>82</v>
      </c>
      <c r="M84" t="str">
        <f>IF(C84=recherche!$F$2,L84,"")</f>
        <v/>
      </c>
      <c r="N84" t="str">
        <f t="shared" si="3"/>
        <v/>
      </c>
    </row>
    <row r="85" spans="1:14" x14ac:dyDescent="0.25">
      <c r="A85" s="17">
        <v>45034</v>
      </c>
      <c r="B85" s="15" t="s">
        <v>97</v>
      </c>
      <c r="C85" s="15" t="s">
        <v>18</v>
      </c>
      <c r="D85" s="58" t="s">
        <v>33</v>
      </c>
      <c r="E85" s="44">
        <v>7888718</v>
      </c>
      <c r="F85" s="40">
        <f t="shared" si="2"/>
        <v>16848.279999999995</v>
      </c>
      <c r="G85" s="36"/>
      <c r="H85" s="33">
        <v>150</v>
      </c>
      <c r="I85" s="40">
        <f>Tableau1[[#This Row],[Ancien Soldes]]+Tableau1[[#This Row],[Entree]]-Tableau1[[#This Row],[Sortie]]</f>
        <v>16698.279999999995</v>
      </c>
      <c r="J85" s="28">
        <v>8</v>
      </c>
      <c r="K85" s="3"/>
      <c r="L85" s="70">
        <f>ROWS($C$3:C85)</f>
        <v>83</v>
      </c>
      <c r="M85" t="str">
        <f>IF(C85=recherche!$F$2,L85,"")</f>
        <v/>
      </c>
      <c r="N85" t="str">
        <f t="shared" si="3"/>
        <v/>
      </c>
    </row>
    <row r="86" spans="1:14" x14ac:dyDescent="0.25">
      <c r="A86" s="17">
        <v>45034</v>
      </c>
      <c r="B86" s="15" t="s">
        <v>98</v>
      </c>
      <c r="C86" s="15" t="s">
        <v>18</v>
      </c>
      <c r="D86" s="58" t="s">
        <v>33</v>
      </c>
      <c r="E86" s="44">
        <v>7888719</v>
      </c>
      <c r="F86" s="40">
        <f t="shared" si="2"/>
        <v>16698.279999999995</v>
      </c>
      <c r="G86" s="36"/>
      <c r="H86" s="33">
        <v>150</v>
      </c>
      <c r="I86" s="40">
        <f>Tableau1[[#This Row],[Ancien Soldes]]+Tableau1[[#This Row],[Entree]]-Tableau1[[#This Row],[Sortie]]</f>
        <v>16548.279999999995</v>
      </c>
      <c r="J86" s="28">
        <v>8</v>
      </c>
      <c r="K86" s="3"/>
      <c r="L86" s="70">
        <f>ROWS($C$3:C86)</f>
        <v>84</v>
      </c>
      <c r="M86" t="str">
        <f>IF(C86=recherche!$F$2,L86,"")</f>
        <v/>
      </c>
      <c r="N86" t="str">
        <f t="shared" si="3"/>
        <v/>
      </c>
    </row>
    <row r="87" spans="1:14" x14ac:dyDescent="0.25">
      <c r="A87" s="17">
        <v>45037</v>
      </c>
      <c r="B87" s="15" t="s">
        <v>99</v>
      </c>
      <c r="C87" s="15" t="s">
        <v>14</v>
      </c>
      <c r="D87" s="58" t="s">
        <v>33</v>
      </c>
      <c r="E87" s="44">
        <v>2695598</v>
      </c>
      <c r="F87" s="40">
        <f t="shared" si="2"/>
        <v>16548.279999999995</v>
      </c>
      <c r="G87" s="36"/>
      <c r="H87" s="33">
        <v>337.5</v>
      </c>
      <c r="I87" s="40">
        <f>Tableau1[[#This Row],[Ancien Soldes]]+Tableau1[[#This Row],[Entree]]-Tableau1[[#This Row],[Sortie]]</f>
        <v>16210.779999999995</v>
      </c>
      <c r="J87" s="28">
        <v>8</v>
      </c>
      <c r="K87" s="3"/>
      <c r="L87" s="70">
        <f>ROWS($C$3:C87)</f>
        <v>85</v>
      </c>
      <c r="M87" t="str">
        <f>IF(C87=recherche!$F$2,L87,"")</f>
        <v/>
      </c>
      <c r="N87" t="str">
        <f t="shared" si="3"/>
        <v/>
      </c>
    </row>
    <row r="88" spans="1:14" x14ac:dyDescent="0.25">
      <c r="A88" s="17">
        <v>45044</v>
      </c>
      <c r="B88" s="15" t="s">
        <v>99</v>
      </c>
      <c r="C88" s="15" t="s">
        <v>14</v>
      </c>
      <c r="D88" s="58" t="s">
        <v>33</v>
      </c>
      <c r="E88" s="44">
        <v>7888725</v>
      </c>
      <c r="F88" s="40">
        <f t="shared" si="2"/>
        <v>16210.779999999995</v>
      </c>
      <c r="G88" s="36"/>
      <c r="H88" s="33">
        <v>225</v>
      </c>
      <c r="I88" s="40">
        <f>Tableau1[[#This Row],[Ancien Soldes]]+Tableau1[[#This Row],[Entree]]-Tableau1[[#This Row],[Sortie]]</f>
        <v>15985.779999999995</v>
      </c>
      <c r="J88" s="28">
        <v>9</v>
      </c>
      <c r="K88" s="3"/>
      <c r="L88" s="70">
        <f>ROWS($C$3:C88)</f>
        <v>86</v>
      </c>
      <c r="M88" t="str">
        <f>IF(C88=recherche!$F$2,L88,"")</f>
        <v/>
      </c>
      <c r="N88" t="str">
        <f t="shared" si="3"/>
        <v/>
      </c>
    </row>
    <row r="89" spans="1:14" x14ac:dyDescent="0.25">
      <c r="A89" s="17">
        <v>45044</v>
      </c>
      <c r="B89" s="15" t="s">
        <v>100</v>
      </c>
      <c r="C89" s="15" t="s">
        <v>16</v>
      </c>
      <c r="D89" s="58" t="s">
        <v>19</v>
      </c>
      <c r="E89" s="44"/>
      <c r="F89" s="40">
        <f t="shared" si="2"/>
        <v>15985.779999999995</v>
      </c>
      <c r="G89" s="36"/>
      <c r="H89" s="33">
        <v>593.1</v>
      </c>
      <c r="I89" s="40">
        <f>Tableau1[[#This Row],[Ancien Soldes]]+Tableau1[[#This Row],[Entree]]-Tableau1[[#This Row],[Sortie]]</f>
        <v>15392.679999999995</v>
      </c>
      <c r="J89" s="28">
        <v>9</v>
      </c>
      <c r="K89" s="3"/>
      <c r="L89" s="70">
        <f>ROWS($C$3:C89)</f>
        <v>87</v>
      </c>
      <c r="M89" t="str">
        <f>IF(C89=recherche!$F$2,L89,"")</f>
        <v/>
      </c>
      <c r="N89" t="str">
        <f t="shared" si="3"/>
        <v/>
      </c>
    </row>
    <row r="90" spans="1:14" x14ac:dyDescent="0.25">
      <c r="A90" s="17">
        <v>45044</v>
      </c>
      <c r="B90" s="15" t="s">
        <v>101</v>
      </c>
      <c r="C90" s="15" t="s">
        <v>16</v>
      </c>
      <c r="D90" s="58" t="s">
        <v>24</v>
      </c>
      <c r="E90" s="44"/>
      <c r="F90" s="40">
        <f t="shared" si="2"/>
        <v>15392.679999999995</v>
      </c>
      <c r="G90" s="36"/>
      <c r="H90" s="33">
        <v>4.3</v>
      </c>
      <c r="I90" s="40">
        <f>Tableau1[[#This Row],[Ancien Soldes]]+Tableau1[[#This Row],[Entree]]-Tableau1[[#This Row],[Sortie]]</f>
        <v>15388.379999999996</v>
      </c>
      <c r="J90" s="28">
        <v>9</v>
      </c>
      <c r="K90" s="3"/>
      <c r="L90" s="70">
        <f>ROWS($C$3:C90)</f>
        <v>88</v>
      </c>
      <c r="M90" t="str">
        <f>IF(C90=recherche!$F$2,L90,"")</f>
        <v/>
      </c>
      <c r="N90" t="str">
        <f t="shared" si="3"/>
        <v/>
      </c>
    </row>
    <row r="91" spans="1:14" x14ac:dyDescent="0.25">
      <c r="A91" s="17">
        <v>45045</v>
      </c>
      <c r="B91" s="15" t="s">
        <v>102</v>
      </c>
      <c r="C91" s="15" t="s">
        <v>18</v>
      </c>
      <c r="D91" s="58" t="s">
        <v>33</v>
      </c>
      <c r="E91" s="44">
        <v>7888716</v>
      </c>
      <c r="F91" s="40">
        <f t="shared" si="2"/>
        <v>15388.379999999996</v>
      </c>
      <c r="G91" s="36"/>
      <c r="H91" s="33">
        <v>150</v>
      </c>
      <c r="I91" s="40">
        <f>Tableau1[[#This Row],[Ancien Soldes]]+Tableau1[[#This Row],[Entree]]-Tableau1[[#This Row],[Sortie]]</f>
        <v>15238.379999999996</v>
      </c>
      <c r="J91" s="28">
        <v>9</v>
      </c>
      <c r="K91" s="3"/>
      <c r="L91" s="70">
        <f>ROWS($C$3:C91)</f>
        <v>89</v>
      </c>
      <c r="M91" t="str">
        <f>IF(C91=recherche!$F$2,L91,"")</f>
        <v/>
      </c>
      <c r="N91" t="str">
        <f t="shared" si="3"/>
        <v/>
      </c>
    </row>
    <row r="92" spans="1:14" x14ac:dyDescent="0.25">
      <c r="A92" s="17">
        <v>45048</v>
      </c>
      <c r="B92" s="15" t="s">
        <v>103</v>
      </c>
      <c r="C92" s="15" t="s">
        <v>15</v>
      </c>
      <c r="D92" s="58" t="s">
        <v>33</v>
      </c>
      <c r="E92" s="44">
        <v>7888726</v>
      </c>
      <c r="F92" s="40">
        <f t="shared" si="2"/>
        <v>15238.379999999996</v>
      </c>
      <c r="G92" s="36"/>
      <c r="H92" s="33">
        <v>491.07</v>
      </c>
      <c r="I92" s="40">
        <f>Tableau1[[#This Row],[Ancien Soldes]]+Tableau1[[#This Row],[Entree]]-Tableau1[[#This Row],[Sortie]]</f>
        <v>14747.309999999996</v>
      </c>
      <c r="J92" s="28">
        <v>9</v>
      </c>
      <c r="K92" s="3"/>
      <c r="L92" s="70">
        <f>ROWS($C$3:C92)</f>
        <v>90</v>
      </c>
      <c r="M92" t="str">
        <f>IF(C92=recherche!$F$2,L92,"")</f>
        <v/>
      </c>
      <c r="N92" t="str">
        <f t="shared" si="3"/>
        <v/>
      </c>
    </row>
    <row r="93" spans="1:14" x14ac:dyDescent="0.25">
      <c r="A93" s="17">
        <v>45049</v>
      </c>
      <c r="B93" s="15" t="s">
        <v>104</v>
      </c>
      <c r="C93" s="15" t="s">
        <v>18</v>
      </c>
      <c r="D93" s="58" t="s">
        <v>33</v>
      </c>
      <c r="E93" s="44">
        <v>7888714</v>
      </c>
      <c r="F93" s="40">
        <f t="shared" si="2"/>
        <v>14747.309999999996</v>
      </c>
      <c r="G93" s="36"/>
      <c r="H93" s="33">
        <v>150</v>
      </c>
      <c r="I93" s="40">
        <f>Tableau1[[#This Row],[Ancien Soldes]]+Tableau1[[#This Row],[Entree]]-Tableau1[[#This Row],[Sortie]]</f>
        <v>14597.309999999996</v>
      </c>
      <c r="J93" s="28">
        <v>9</v>
      </c>
      <c r="K93" s="3"/>
      <c r="L93" s="70">
        <f>ROWS($C$3:C93)</f>
        <v>91</v>
      </c>
      <c r="M93" t="str">
        <f>IF(C93=recherche!$F$2,L93,"")</f>
        <v/>
      </c>
      <c r="N93" t="str">
        <f t="shared" si="3"/>
        <v/>
      </c>
    </row>
    <row r="94" spans="1:14" x14ac:dyDescent="0.25">
      <c r="A94" s="17">
        <v>45049</v>
      </c>
      <c r="B94" s="15" t="s">
        <v>105</v>
      </c>
      <c r="C94" s="15" t="s">
        <v>15</v>
      </c>
      <c r="D94" s="58" t="s">
        <v>33</v>
      </c>
      <c r="E94" s="44">
        <v>7888727</v>
      </c>
      <c r="F94" s="40">
        <f t="shared" si="2"/>
        <v>14597.309999999996</v>
      </c>
      <c r="G94" s="36"/>
      <c r="H94" s="33">
        <v>209.99</v>
      </c>
      <c r="I94" s="40">
        <f>Tableau1[[#This Row],[Ancien Soldes]]+Tableau1[[#This Row],[Entree]]-Tableau1[[#This Row],[Sortie]]</f>
        <v>14387.319999999996</v>
      </c>
      <c r="J94" s="28">
        <v>9</v>
      </c>
      <c r="K94" s="3"/>
      <c r="L94" s="70">
        <f>ROWS($C$3:C94)</f>
        <v>92</v>
      </c>
      <c r="M94" t="str">
        <f>IF(C94=recherche!$F$2,L94,"")</f>
        <v/>
      </c>
      <c r="N94" t="str">
        <f t="shared" si="3"/>
        <v/>
      </c>
    </row>
    <row r="95" spans="1:14" x14ac:dyDescent="0.25">
      <c r="A95" s="17">
        <v>45049</v>
      </c>
      <c r="B95" s="15" t="s">
        <v>106</v>
      </c>
      <c r="C95" s="15" t="s">
        <v>15</v>
      </c>
      <c r="D95" s="58" t="s">
        <v>33</v>
      </c>
      <c r="E95" s="44">
        <v>7888728</v>
      </c>
      <c r="F95" s="40">
        <f t="shared" si="2"/>
        <v>14387.319999999996</v>
      </c>
      <c r="G95" s="36"/>
      <c r="H95" s="33">
        <v>799.98</v>
      </c>
      <c r="I95" s="40">
        <f>Tableau1[[#This Row],[Ancien Soldes]]+Tableau1[[#This Row],[Entree]]-Tableau1[[#This Row],[Sortie]]</f>
        <v>13587.339999999997</v>
      </c>
      <c r="J95" s="28">
        <v>9</v>
      </c>
      <c r="K95" s="3"/>
      <c r="L95" s="70">
        <f>ROWS($C$3:C95)</f>
        <v>93</v>
      </c>
      <c r="M95" t="str">
        <f>IF(C95=recherche!$F$2,L95,"")</f>
        <v/>
      </c>
      <c r="N95" t="str">
        <f t="shared" si="3"/>
        <v/>
      </c>
    </row>
    <row r="96" spans="1:14" x14ac:dyDescent="0.25">
      <c r="A96" s="17">
        <v>45056</v>
      </c>
      <c r="B96" s="15" t="s">
        <v>107</v>
      </c>
      <c r="C96" s="15" t="s">
        <v>15</v>
      </c>
      <c r="D96" s="58" t="s">
        <v>33</v>
      </c>
      <c r="E96" s="44">
        <v>2695600</v>
      </c>
      <c r="F96" s="40">
        <f t="shared" si="2"/>
        <v>13587.339999999997</v>
      </c>
      <c r="G96" s="36"/>
      <c r="H96" s="33">
        <v>69.55</v>
      </c>
      <c r="I96" s="40">
        <f>Tableau1[[#This Row],[Ancien Soldes]]+Tableau1[[#This Row],[Entree]]-Tableau1[[#This Row],[Sortie]]</f>
        <v>13517.789999999997</v>
      </c>
      <c r="J96" s="28">
        <v>10</v>
      </c>
      <c r="K96" s="3"/>
      <c r="L96" s="70">
        <f>ROWS($C$3:C96)</f>
        <v>94</v>
      </c>
      <c r="M96" t="str">
        <f>IF(C96=recherche!$F$2,L96,"")</f>
        <v/>
      </c>
      <c r="N96" t="str">
        <f t="shared" si="3"/>
        <v/>
      </c>
    </row>
    <row r="97" spans="1:14" x14ac:dyDescent="0.25">
      <c r="A97" s="17"/>
      <c r="B97" s="15" t="s">
        <v>173</v>
      </c>
      <c r="C97" s="15" t="s">
        <v>134</v>
      </c>
      <c r="D97" s="58" t="s">
        <v>19</v>
      </c>
      <c r="E97" s="44"/>
      <c r="F97" s="40">
        <f t="shared" si="2"/>
        <v>13517.789999999997</v>
      </c>
      <c r="G97" s="36">
        <v>0.63</v>
      </c>
      <c r="H97" s="33"/>
      <c r="I97" s="40">
        <f>Tableau1[[#This Row],[Ancien Soldes]]+Tableau1[[#This Row],[Entree]]-Tableau1[[#This Row],[Sortie]]</f>
        <v>13518.419999999996</v>
      </c>
      <c r="J97" s="28">
        <v>10</v>
      </c>
      <c r="K97" s="3"/>
      <c r="L97" s="70">
        <f>ROWS($C$3:C97)</f>
        <v>95</v>
      </c>
      <c r="M97" t="str">
        <f>IF(C97=recherche!$F$2,L97,"")</f>
        <v/>
      </c>
      <c r="N97" t="str">
        <f t="shared" si="3"/>
        <v/>
      </c>
    </row>
    <row r="98" spans="1:14" x14ac:dyDescent="0.25">
      <c r="A98" s="17"/>
      <c r="B98" s="15" t="s">
        <v>172</v>
      </c>
      <c r="C98" s="15" t="s">
        <v>11</v>
      </c>
      <c r="D98" s="58" t="s">
        <v>20</v>
      </c>
      <c r="E98" s="44">
        <v>7294516</v>
      </c>
      <c r="F98" s="40">
        <f t="shared" si="2"/>
        <v>13518.419999999996</v>
      </c>
      <c r="G98" s="36">
        <v>282.29000000000002</v>
      </c>
      <c r="H98" s="33"/>
      <c r="I98" s="40">
        <f>Tableau1[[#This Row],[Ancien Soldes]]+Tableau1[[#This Row],[Entree]]-Tableau1[[#This Row],[Sortie]]</f>
        <v>13800.709999999997</v>
      </c>
      <c r="J98" s="28">
        <v>10</v>
      </c>
      <c r="K98" s="3"/>
      <c r="L98" s="70">
        <f>ROWS($C$3:C98)</f>
        <v>96</v>
      </c>
      <c r="M98" t="str">
        <f>IF(C98=recherche!$F$2,L98,"")</f>
        <v/>
      </c>
      <c r="N98" t="str">
        <f t="shared" si="3"/>
        <v/>
      </c>
    </row>
    <row r="99" spans="1:14" x14ac:dyDescent="0.25">
      <c r="A99" s="17"/>
      <c r="B99" s="15" t="s">
        <v>171</v>
      </c>
      <c r="C99" s="15" t="s">
        <v>12</v>
      </c>
      <c r="D99" s="58" t="s">
        <v>20</v>
      </c>
      <c r="E99" s="44">
        <v>9000973</v>
      </c>
      <c r="F99" s="40">
        <f t="shared" si="2"/>
        <v>13800.709999999997</v>
      </c>
      <c r="G99" s="36">
        <v>45</v>
      </c>
      <c r="H99" s="33"/>
      <c r="I99" s="40">
        <f>Tableau1[[#This Row],[Ancien Soldes]]+Tableau1[[#This Row],[Entree]]-Tableau1[[#This Row],[Sortie]]</f>
        <v>13845.709999999997</v>
      </c>
      <c r="J99" s="28">
        <v>10</v>
      </c>
      <c r="K99" s="3"/>
      <c r="L99" s="70">
        <f>ROWS($C$3:C99)</f>
        <v>97</v>
      </c>
      <c r="M99" t="str">
        <f>IF(C99=recherche!$F$2,L99,"")</f>
        <v/>
      </c>
      <c r="N99" t="str">
        <f t="shared" si="3"/>
        <v/>
      </c>
    </row>
    <row r="100" spans="1:14" x14ac:dyDescent="0.25">
      <c r="A100" s="17"/>
      <c r="B100" s="15" t="s">
        <v>170</v>
      </c>
      <c r="C100" s="15" t="s">
        <v>16</v>
      </c>
      <c r="D100" s="58" t="s">
        <v>20</v>
      </c>
      <c r="E100" s="44">
        <v>9000974</v>
      </c>
      <c r="F100" s="40">
        <f t="shared" si="2"/>
        <v>13845.709999999997</v>
      </c>
      <c r="G100" s="36">
        <v>70</v>
      </c>
      <c r="H100" s="33"/>
      <c r="I100" s="40">
        <f>Tableau1[[#This Row],[Ancien Soldes]]+Tableau1[[#This Row],[Entree]]-Tableau1[[#This Row],[Sortie]]</f>
        <v>13915.709999999997</v>
      </c>
      <c r="J100" s="28">
        <v>10</v>
      </c>
      <c r="K100" s="3"/>
      <c r="L100" s="70">
        <f>ROWS($C$3:C100)</f>
        <v>98</v>
      </c>
      <c r="M100" t="str">
        <f>IF(C100=recherche!$F$2,L100,"")</f>
        <v/>
      </c>
      <c r="N100" t="str">
        <f t="shared" si="3"/>
        <v/>
      </c>
    </row>
    <row r="101" spans="1:14" x14ac:dyDescent="0.25">
      <c r="A101" s="17"/>
      <c r="B101" s="15" t="s">
        <v>169</v>
      </c>
      <c r="C101" s="15" t="s">
        <v>16</v>
      </c>
      <c r="D101" s="58" t="s">
        <v>32</v>
      </c>
      <c r="E101" s="44">
        <v>3514807</v>
      </c>
      <c r="F101" s="40">
        <f t="shared" si="2"/>
        <v>13915.709999999997</v>
      </c>
      <c r="G101" s="36">
        <v>250</v>
      </c>
      <c r="H101" s="33"/>
      <c r="I101" s="40">
        <f>Tableau1[[#This Row],[Ancien Soldes]]+Tableau1[[#This Row],[Entree]]-Tableau1[[#This Row],[Sortie]]</f>
        <v>14165.709999999997</v>
      </c>
      <c r="J101" s="28">
        <v>10</v>
      </c>
      <c r="K101" s="3"/>
      <c r="L101" s="70">
        <f>ROWS($C$3:C101)</f>
        <v>99</v>
      </c>
      <c r="M101" t="str">
        <f>IF(C101=recherche!$F$2,L101,"")</f>
        <v/>
      </c>
      <c r="N101" t="str">
        <f t="shared" si="3"/>
        <v/>
      </c>
    </row>
    <row r="102" spans="1:14" x14ac:dyDescent="0.25">
      <c r="A102" s="17"/>
      <c r="B102" s="15" t="s">
        <v>168</v>
      </c>
      <c r="C102" s="15" t="s">
        <v>12</v>
      </c>
      <c r="D102" s="58" t="s">
        <v>20</v>
      </c>
      <c r="E102" s="44">
        <v>3564297</v>
      </c>
      <c r="F102" s="40">
        <f t="shared" si="2"/>
        <v>14165.709999999997</v>
      </c>
      <c r="G102" s="36">
        <v>25</v>
      </c>
      <c r="H102" s="33"/>
      <c r="I102" s="40">
        <f>Tableau1[[#This Row],[Ancien Soldes]]+Tableau1[[#This Row],[Entree]]-Tableau1[[#This Row],[Sortie]]</f>
        <v>14190.709999999997</v>
      </c>
      <c r="J102" s="28">
        <v>10</v>
      </c>
      <c r="K102" s="3"/>
      <c r="L102" s="70">
        <f>ROWS($C$3:C102)</f>
        <v>100</v>
      </c>
      <c r="M102" t="str">
        <f>IF(C102=recherche!$F$2,L102,"")</f>
        <v/>
      </c>
      <c r="N102" t="str">
        <f t="shared" si="3"/>
        <v/>
      </c>
    </row>
    <row r="103" spans="1:14" x14ac:dyDescent="0.25">
      <c r="A103" s="17"/>
      <c r="B103" s="15" t="s">
        <v>167</v>
      </c>
      <c r="C103" s="15" t="s">
        <v>12</v>
      </c>
      <c r="D103" s="58" t="s">
        <v>33</v>
      </c>
      <c r="E103" s="44">
        <v>7888724</v>
      </c>
      <c r="F103" s="40">
        <f t="shared" si="2"/>
        <v>14190.709999999997</v>
      </c>
      <c r="G103" s="36"/>
      <c r="H103" s="33">
        <v>257</v>
      </c>
      <c r="I103" s="40">
        <f>Tableau1[[#This Row],[Ancien Soldes]]+Tableau1[[#This Row],[Entree]]-Tableau1[[#This Row],[Sortie]]</f>
        <v>13933.709999999997</v>
      </c>
      <c r="J103" s="28">
        <v>10</v>
      </c>
      <c r="K103" s="3"/>
      <c r="L103" s="70">
        <f>ROWS($C$3:C103)</f>
        <v>101</v>
      </c>
      <c r="M103" t="str">
        <f>IF(C103=recherche!$F$2,L103,"")</f>
        <v/>
      </c>
      <c r="N103" t="str">
        <f t="shared" si="3"/>
        <v/>
      </c>
    </row>
    <row r="104" spans="1:14" x14ac:dyDescent="0.25">
      <c r="A104" s="17">
        <v>45069</v>
      </c>
      <c r="B104" s="15" t="s">
        <v>166</v>
      </c>
      <c r="C104" s="15" t="s">
        <v>12</v>
      </c>
      <c r="D104" s="58" t="s">
        <v>33</v>
      </c>
      <c r="E104" s="44">
        <v>2695599</v>
      </c>
      <c r="F104" s="40">
        <f t="shared" si="2"/>
        <v>13933.709999999997</v>
      </c>
      <c r="G104" s="36"/>
      <c r="H104" s="33">
        <v>420</v>
      </c>
      <c r="I104" s="40">
        <f>Tableau1[[#This Row],[Ancien Soldes]]+Tableau1[[#This Row],[Entree]]-Tableau1[[#This Row],[Sortie]]</f>
        <v>13513.709999999997</v>
      </c>
      <c r="J104" s="28">
        <v>10</v>
      </c>
      <c r="K104" s="3"/>
      <c r="L104" s="70">
        <f>ROWS($C$3:C104)</f>
        <v>102</v>
      </c>
      <c r="M104" t="str">
        <f>IF(C104=recherche!$F$2,L104,"")</f>
        <v/>
      </c>
      <c r="N104" t="str">
        <f t="shared" si="3"/>
        <v/>
      </c>
    </row>
    <row r="105" spans="1:14" x14ac:dyDescent="0.25">
      <c r="A105" s="17"/>
      <c r="B105" s="15" t="s">
        <v>165</v>
      </c>
      <c r="C105" s="15" t="s">
        <v>134</v>
      </c>
      <c r="D105" s="58" t="s">
        <v>24</v>
      </c>
      <c r="E105" s="44"/>
      <c r="F105" s="40">
        <f t="shared" si="2"/>
        <v>13513.709999999997</v>
      </c>
      <c r="G105" s="36"/>
      <c r="H105" s="33">
        <v>10</v>
      </c>
      <c r="I105" s="40">
        <f>Tableau1[[#This Row],[Ancien Soldes]]+Tableau1[[#This Row],[Entree]]-Tableau1[[#This Row],[Sortie]]</f>
        <v>13503.709999999997</v>
      </c>
      <c r="J105" s="28">
        <v>11</v>
      </c>
      <c r="K105" s="3"/>
      <c r="L105" s="70">
        <f>ROWS($C$3:C105)</f>
        <v>103</v>
      </c>
      <c r="M105" t="str">
        <f>IF(C105=recherche!$F$2,L105,"")</f>
        <v/>
      </c>
      <c r="N105" t="str">
        <f t="shared" si="3"/>
        <v/>
      </c>
    </row>
    <row r="106" spans="1:14" x14ac:dyDescent="0.25">
      <c r="A106" s="17"/>
      <c r="B106" s="15" t="s">
        <v>164</v>
      </c>
      <c r="C106" s="15" t="s">
        <v>11</v>
      </c>
      <c r="D106" s="58" t="s">
        <v>33</v>
      </c>
      <c r="E106" s="44">
        <v>2695602</v>
      </c>
      <c r="F106" s="40">
        <f t="shared" si="2"/>
        <v>13503.709999999997</v>
      </c>
      <c r="G106" s="36"/>
      <c r="H106" s="33">
        <v>547.26</v>
      </c>
      <c r="I106" s="40">
        <f>Tableau1[[#This Row],[Ancien Soldes]]+Tableau1[[#This Row],[Entree]]-Tableau1[[#This Row],[Sortie]]</f>
        <v>12956.449999999997</v>
      </c>
      <c r="J106" s="28">
        <v>11</v>
      </c>
      <c r="K106" s="3"/>
      <c r="L106" s="70">
        <f>ROWS($C$3:C106)</f>
        <v>104</v>
      </c>
      <c r="M106" t="str">
        <f>IF(C106=recherche!$F$2,L106,"")</f>
        <v/>
      </c>
      <c r="N106" t="str">
        <f t="shared" si="3"/>
        <v/>
      </c>
    </row>
    <row r="107" spans="1:14" x14ac:dyDescent="0.25">
      <c r="A107" s="17"/>
      <c r="B107" s="15" t="s">
        <v>163</v>
      </c>
      <c r="C107" s="15" t="s">
        <v>18</v>
      </c>
      <c r="D107" s="58" t="s">
        <v>33</v>
      </c>
      <c r="E107" s="44">
        <v>7888717</v>
      </c>
      <c r="F107" s="40">
        <f t="shared" si="2"/>
        <v>12956.449999999997</v>
      </c>
      <c r="G107" s="36"/>
      <c r="H107" s="33">
        <v>150</v>
      </c>
      <c r="I107" s="40">
        <f>Tableau1[[#This Row],[Ancien Soldes]]+Tableau1[[#This Row],[Entree]]-Tableau1[[#This Row],[Sortie]]</f>
        <v>12806.449999999997</v>
      </c>
      <c r="J107" s="28">
        <v>11</v>
      </c>
      <c r="K107" s="3"/>
      <c r="L107" s="70">
        <f>ROWS($C$3:C107)</f>
        <v>105</v>
      </c>
      <c r="M107" t="str">
        <f>IF(C107=recherche!$F$2,L107,"")</f>
        <v/>
      </c>
      <c r="N107" t="str">
        <f t="shared" si="3"/>
        <v/>
      </c>
    </row>
    <row r="108" spans="1:14" x14ac:dyDescent="0.25">
      <c r="A108" s="17"/>
      <c r="B108" s="15" t="s">
        <v>162</v>
      </c>
      <c r="C108" s="15" t="s">
        <v>18</v>
      </c>
      <c r="D108" s="58" t="s">
        <v>33</v>
      </c>
      <c r="E108" s="44">
        <v>4551848</v>
      </c>
      <c r="F108" s="40">
        <f t="shared" si="2"/>
        <v>12806.449999999997</v>
      </c>
      <c r="G108" s="36"/>
      <c r="H108" s="33">
        <v>150</v>
      </c>
      <c r="I108" s="40">
        <f>Tableau1[[#This Row],[Ancien Soldes]]+Tableau1[[#This Row],[Entree]]-Tableau1[[#This Row],[Sortie]]</f>
        <v>12656.449999999997</v>
      </c>
      <c r="J108" s="28">
        <v>11</v>
      </c>
      <c r="K108" s="3"/>
      <c r="L108" s="70">
        <f>ROWS($C$3:C108)</f>
        <v>106</v>
      </c>
      <c r="M108" t="str">
        <f>IF(C108=recherche!$F$2,L108,"")</f>
        <v/>
      </c>
      <c r="N108" t="str">
        <f t="shared" si="3"/>
        <v/>
      </c>
    </row>
    <row r="109" spans="1:14" x14ac:dyDescent="0.25">
      <c r="A109" s="17"/>
      <c r="B109" s="15" t="s">
        <v>161</v>
      </c>
      <c r="C109" s="15" t="s">
        <v>18</v>
      </c>
      <c r="D109" s="58" t="s">
        <v>33</v>
      </c>
      <c r="E109" s="44">
        <v>2695601</v>
      </c>
      <c r="F109" s="40">
        <f t="shared" si="2"/>
        <v>12656.449999999997</v>
      </c>
      <c r="G109" s="36"/>
      <c r="H109" s="33">
        <v>150</v>
      </c>
      <c r="I109" s="40">
        <f>Tableau1[[#This Row],[Ancien Soldes]]+Tableau1[[#This Row],[Entree]]-Tableau1[[#This Row],[Sortie]]</f>
        <v>12506.449999999997</v>
      </c>
      <c r="J109" s="28">
        <v>12</v>
      </c>
      <c r="K109" s="3"/>
      <c r="L109" s="70">
        <f>ROWS($C$3:C109)</f>
        <v>107</v>
      </c>
      <c r="M109" t="str">
        <f>IF(C109=recherche!$F$2,L109,"")</f>
        <v/>
      </c>
      <c r="N109" t="str">
        <f t="shared" si="3"/>
        <v/>
      </c>
    </row>
    <row r="110" spans="1:14" x14ac:dyDescent="0.25">
      <c r="A110" s="17"/>
      <c r="B110" s="15" t="s">
        <v>160</v>
      </c>
      <c r="C110" s="15" t="s">
        <v>15</v>
      </c>
      <c r="D110" s="58" t="s">
        <v>33</v>
      </c>
      <c r="E110" s="44">
        <v>7888729</v>
      </c>
      <c r="F110" s="40">
        <f t="shared" si="2"/>
        <v>12506.449999999997</v>
      </c>
      <c r="G110" s="36"/>
      <c r="H110" s="33">
        <v>126.3</v>
      </c>
      <c r="I110" s="40">
        <f>Tableau1[[#This Row],[Ancien Soldes]]+Tableau1[[#This Row],[Entree]]-Tableau1[[#This Row],[Sortie]]</f>
        <v>12380.149999999998</v>
      </c>
      <c r="J110" s="28">
        <v>12</v>
      </c>
      <c r="K110" s="3"/>
      <c r="L110" s="70">
        <f>ROWS($C$3:C110)</f>
        <v>108</v>
      </c>
      <c r="M110" t="str">
        <f>IF(C110=recherche!$F$2,L110,"")</f>
        <v/>
      </c>
      <c r="N110" t="str">
        <f t="shared" si="3"/>
        <v/>
      </c>
    </row>
    <row r="111" spans="1:14" x14ac:dyDescent="0.25">
      <c r="A111" s="17">
        <v>45104</v>
      </c>
      <c r="B111" s="15" t="s">
        <v>159</v>
      </c>
      <c r="C111" s="15" t="s">
        <v>18</v>
      </c>
      <c r="D111" s="58" t="s">
        <v>33</v>
      </c>
      <c r="E111" s="44">
        <v>7888720</v>
      </c>
      <c r="F111" s="40">
        <f t="shared" si="2"/>
        <v>12380.149999999998</v>
      </c>
      <c r="G111" s="36"/>
      <c r="H111" s="33">
        <v>150</v>
      </c>
      <c r="I111" s="40">
        <f>Tableau1[[#This Row],[Ancien Soldes]]+Tableau1[[#This Row],[Entree]]-Tableau1[[#This Row],[Sortie]]</f>
        <v>12230.149999999998</v>
      </c>
      <c r="J111" s="28">
        <v>13</v>
      </c>
      <c r="K111" s="3"/>
      <c r="L111" s="70">
        <f>ROWS($C$3:C111)</f>
        <v>109</v>
      </c>
      <c r="M111" t="str">
        <f>IF(C111=recherche!$F$2,L111,"")</f>
        <v/>
      </c>
      <c r="N111" t="str">
        <f t="shared" si="3"/>
        <v/>
      </c>
    </row>
    <row r="112" spans="1:14" x14ac:dyDescent="0.25">
      <c r="A112" s="17"/>
      <c r="B112" s="15" t="s">
        <v>90</v>
      </c>
      <c r="C112" s="15" t="s">
        <v>134</v>
      </c>
      <c r="D112" s="58" t="s">
        <v>24</v>
      </c>
      <c r="E112" s="44"/>
      <c r="F112" s="40">
        <f t="shared" si="2"/>
        <v>12230.149999999998</v>
      </c>
      <c r="G112" s="36"/>
      <c r="H112" s="33">
        <v>3.15</v>
      </c>
      <c r="I112" s="40">
        <f>Tableau1[[#This Row],[Ancien Soldes]]+Tableau1[[#This Row],[Entree]]-Tableau1[[#This Row],[Sortie]]</f>
        <v>12226.999999999998</v>
      </c>
      <c r="J112" s="28">
        <v>14</v>
      </c>
      <c r="K112" s="3"/>
      <c r="L112" s="70">
        <f>ROWS($C$3:C112)</f>
        <v>110</v>
      </c>
      <c r="M112" t="str">
        <f>IF(C112=recherche!$F$2,L112,"")</f>
        <v/>
      </c>
      <c r="N112" t="str">
        <f t="shared" si="3"/>
        <v/>
      </c>
    </row>
    <row r="113" spans="1:14" x14ac:dyDescent="0.25">
      <c r="A113" s="17"/>
      <c r="B113" s="15" t="s">
        <v>133</v>
      </c>
      <c r="C113" s="15" t="s">
        <v>11</v>
      </c>
      <c r="D113" s="58" t="s">
        <v>33</v>
      </c>
      <c r="E113" s="44">
        <v>4625379</v>
      </c>
      <c r="F113" s="40">
        <f t="shared" si="2"/>
        <v>12226.999999999998</v>
      </c>
      <c r="G113" s="36"/>
      <c r="H113" s="33">
        <v>1327.25</v>
      </c>
      <c r="I113" s="40">
        <f>Tableau1[[#This Row],[Ancien Soldes]]+Tableau1[[#This Row],[Entree]]-Tableau1[[#This Row],[Sortie]]</f>
        <v>10899.749999999998</v>
      </c>
      <c r="J113" s="28">
        <v>14</v>
      </c>
      <c r="K113" s="3"/>
      <c r="L113" s="70">
        <f>ROWS($C$3:C113)</f>
        <v>111</v>
      </c>
      <c r="M113" t="str">
        <f>IF(C113=recherche!$F$2,L113,"")</f>
        <v/>
      </c>
      <c r="N113" t="str">
        <f t="shared" si="3"/>
        <v/>
      </c>
    </row>
    <row r="114" spans="1:14" x14ac:dyDescent="0.25">
      <c r="A114" s="17"/>
      <c r="B114" s="15" t="s">
        <v>137</v>
      </c>
      <c r="C114" s="15" t="s">
        <v>14</v>
      </c>
      <c r="D114" s="58" t="s">
        <v>33</v>
      </c>
      <c r="E114" s="44">
        <v>2695604</v>
      </c>
      <c r="F114" s="40">
        <f t="shared" si="2"/>
        <v>10899.749999999998</v>
      </c>
      <c r="G114" s="36"/>
      <c r="H114" s="33">
        <v>52.9</v>
      </c>
      <c r="I114" s="40">
        <f>Tableau1[[#This Row],[Ancien Soldes]]+Tableau1[[#This Row],[Entree]]-Tableau1[[#This Row],[Sortie]]</f>
        <v>10846.849999999999</v>
      </c>
      <c r="J114" s="28">
        <v>15</v>
      </c>
      <c r="K114" s="3"/>
      <c r="L114" s="70">
        <f>ROWS($C$3:C114)</f>
        <v>112</v>
      </c>
      <c r="M114" t="str">
        <f>IF(C114=recherche!$F$2,L114,"")</f>
        <v/>
      </c>
      <c r="N114" t="str">
        <f t="shared" si="3"/>
        <v/>
      </c>
    </row>
    <row r="115" spans="1:14" x14ac:dyDescent="0.25">
      <c r="A115" s="17">
        <v>45135</v>
      </c>
      <c r="B115" s="15" t="s">
        <v>158</v>
      </c>
      <c r="C115" s="15" t="s">
        <v>14</v>
      </c>
      <c r="D115" s="58" t="s">
        <v>33</v>
      </c>
      <c r="E115" s="44">
        <v>4625380</v>
      </c>
      <c r="F115" s="40">
        <f t="shared" si="2"/>
        <v>10846.849999999999</v>
      </c>
      <c r="G115" s="36"/>
      <c r="H115" s="33">
        <v>76.88</v>
      </c>
      <c r="I115" s="40">
        <f>Tableau1[[#This Row],[Ancien Soldes]]+Tableau1[[#This Row],[Entree]]-Tableau1[[#This Row],[Sortie]]</f>
        <v>10769.97</v>
      </c>
      <c r="J115" s="28">
        <v>15</v>
      </c>
      <c r="K115" s="3"/>
      <c r="L115" s="70">
        <f>ROWS($C$3:C115)</f>
        <v>113</v>
      </c>
      <c r="M115" t="str">
        <f>IF(C115=recherche!$F$2,L115,"")</f>
        <v/>
      </c>
      <c r="N115" t="str">
        <f t="shared" si="3"/>
        <v/>
      </c>
    </row>
    <row r="116" spans="1:14" x14ac:dyDescent="0.25">
      <c r="A116" s="17">
        <v>45135</v>
      </c>
      <c r="B116" s="15" t="s">
        <v>157</v>
      </c>
      <c r="C116" s="15" t="s">
        <v>14</v>
      </c>
      <c r="D116" s="58" t="s">
        <v>156</v>
      </c>
      <c r="E116" s="44"/>
      <c r="F116" s="40">
        <f t="shared" si="2"/>
        <v>10769.97</v>
      </c>
      <c r="G116" s="36"/>
      <c r="H116" s="33">
        <v>150</v>
      </c>
      <c r="I116" s="40">
        <f>Tableau1[[#This Row],[Ancien Soldes]]+Tableau1[[#This Row],[Entree]]-Tableau1[[#This Row],[Sortie]]</f>
        <v>10619.97</v>
      </c>
      <c r="J116" s="28">
        <v>15</v>
      </c>
      <c r="K116" s="3"/>
      <c r="L116" s="70">
        <f>ROWS($C$3:C116)</f>
        <v>114</v>
      </c>
      <c r="M116" t="str">
        <f>IF(C116=recherche!$F$2,L116,"")</f>
        <v/>
      </c>
      <c r="N116" t="str">
        <f t="shared" si="3"/>
        <v/>
      </c>
    </row>
    <row r="117" spans="1:14" x14ac:dyDescent="0.25">
      <c r="A117" s="17"/>
      <c r="B117" s="15" t="s">
        <v>155</v>
      </c>
      <c r="C117" s="15" t="s">
        <v>14</v>
      </c>
      <c r="D117" s="58" t="s">
        <v>19</v>
      </c>
      <c r="E117" s="44"/>
      <c r="F117" s="40">
        <f t="shared" si="2"/>
        <v>10619.97</v>
      </c>
      <c r="G117" s="36">
        <v>1172.01</v>
      </c>
      <c r="H117" s="33"/>
      <c r="I117" s="40">
        <f>Tableau1[[#This Row],[Ancien Soldes]]+Tableau1[[#This Row],[Entree]]-Tableau1[[#This Row],[Sortie]]</f>
        <v>11791.98</v>
      </c>
      <c r="J117" s="28">
        <v>15</v>
      </c>
      <c r="K117" s="3"/>
      <c r="L117" s="70">
        <f>ROWS($C$3:C117)</f>
        <v>115</v>
      </c>
      <c r="M117" t="str">
        <f>IF(C117=recherche!$F$2,L117,"")</f>
        <v/>
      </c>
      <c r="N117" t="str">
        <f t="shared" si="3"/>
        <v/>
      </c>
    </row>
    <row r="118" spans="1:14" x14ac:dyDescent="0.25">
      <c r="A118" s="17"/>
      <c r="B118" s="15" t="s">
        <v>174</v>
      </c>
      <c r="C118" s="15" t="s">
        <v>16</v>
      </c>
      <c r="D118" s="58" t="s">
        <v>19</v>
      </c>
      <c r="E118" s="44"/>
      <c r="F118" s="40">
        <f t="shared" si="2"/>
        <v>11791.98</v>
      </c>
      <c r="G118" s="36">
        <v>70</v>
      </c>
      <c r="H118" s="33"/>
      <c r="I118" s="40">
        <f>Tableau1[[#This Row],[Ancien Soldes]]+Tableau1[[#This Row],[Entree]]-Tableau1[[#This Row],[Sortie]]</f>
        <v>11861.98</v>
      </c>
      <c r="J118" s="28">
        <v>15</v>
      </c>
      <c r="K118" s="3"/>
      <c r="L118" s="70">
        <f>ROWS($C$3:C118)</f>
        <v>116</v>
      </c>
      <c r="M118" t="str">
        <f>IF(C118=recherche!$F$2,L118,"")</f>
        <v/>
      </c>
      <c r="N118" t="str">
        <f t="shared" si="3"/>
        <v/>
      </c>
    </row>
    <row r="119" spans="1:14" x14ac:dyDescent="0.25">
      <c r="A119" s="17"/>
      <c r="B119" s="15" t="s">
        <v>151</v>
      </c>
      <c r="C119" s="15" t="s">
        <v>14</v>
      </c>
      <c r="D119" s="58" t="s">
        <v>20</v>
      </c>
      <c r="E119" s="44">
        <v>1979751</v>
      </c>
      <c r="F119" s="40">
        <f t="shared" si="2"/>
        <v>11861.98</v>
      </c>
      <c r="G119" s="36">
        <v>386</v>
      </c>
      <c r="H119" s="33"/>
      <c r="I119" s="40">
        <f>Tableau1[[#This Row],[Ancien Soldes]]+Tableau1[[#This Row],[Entree]]-Tableau1[[#This Row],[Sortie]]</f>
        <v>12247.98</v>
      </c>
      <c r="J119" s="28">
        <v>15</v>
      </c>
      <c r="K119" s="3"/>
      <c r="L119" s="70">
        <f>ROWS($C$3:C119)</f>
        <v>117</v>
      </c>
      <c r="M119" t="str">
        <f>IF(C119=recherche!$F$2,L119,"")</f>
        <v/>
      </c>
      <c r="N119" t="str">
        <f t="shared" si="3"/>
        <v/>
      </c>
    </row>
    <row r="120" spans="1:14" x14ac:dyDescent="0.25">
      <c r="A120" s="17"/>
      <c r="B120" s="15" t="s">
        <v>151</v>
      </c>
      <c r="C120" s="15" t="s">
        <v>14</v>
      </c>
      <c r="D120" s="58" t="s">
        <v>20</v>
      </c>
      <c r="E120" s="44">
        <v>1979753</v>
      </c>
      <c r="F120" s="40">
        <f t="shared" si="2"/>
        <v>12247.98</v>
      </c>
      <c r="G120" s="36">
        <v>124</v>
      </c>
      <c r="H120" s="33"/>
      <c r="I120" s="40">
        <f>Tableau1[[#This Row],[Ancien Soldes]]+Tableau1[[#This Row],[Entree]]-Tableau1[[#This Row],[Sortie]]</f>
        <v>12371.98</v>
      </c>
      <c r="J120" s="28">
        <v>15</v>
      </c>
      <c r="K120" s="3"/>
      <c r="L120" s="70">
        <f>ROWS($C$3:C120)</f>
        <v>118</v>
      </c>
      <c r="M120" t="str">
        <f>IF(C120=recherche!$F$2,L120,"")</f>
        <v/>
      </c>
      <c r="N120" t="str">
        <f t="shared" si="3"/>
        <v/>
      </c>
    </row>
    <row r="121" spans="1:14" x14ac:dyDescent="0.25">
      <c r="A121" s="17"/>
      <c r="B121" s="15" t="s">
        <v>151</v>
      </c>
      <c r="C121" s="15" t="s">
        <v>14</v>
      </c>
      <c r="D121" s="58" t="s">
        <v>20</v>
      </c>
      <c r="E121" s="44">
        <v>1979754</v>
      </c>
      <c r="F121" s="40">
        <f t="shared" si="2"/>
        <v>12371.98</v>
      </c>
      <c r="G121" s="36">
        <v>372</v>
      </c>
      <c r="H121" s="33"/>
      <c r="I121" s="40">
        <f>Tableau1[[#This Row],[Ancien Soldes]]+Tableau1[[#This Row],[Entree]]-Tableau1[[#This Row],[Sortie]]</f>
        <v>12743.98</v>
      </c>
      <c r="J121" s="28">
        <v>15</v>
      </c>
      <c r="K121" s="3"/>
      <c r="L121" s="70">
        <f>ROWS($C$3:C121)</f>
        <v>119</v>
      </c>
      <c r="M121" t="str">
        <f>IF(C121=recherche!$F$2,L121,"")</f>
        <v/>
      </c>
      <c r="N121" t="str">
        <f t="shared" si="3"/>
        <v/>
      </c>
    </row>
    <row r="122" spans="1:14" x14ac:dyDescent="0.25">
      <c r="A122" s="17"/>
      <c r="B122" s="15" t="s">
        <v>151</v>
      </c>
      <c r="C122" s="15" t="s">
        <v>14</v>
      </c>
      <c r="D122" s="58" t="s">
        <v>20</v>
      </c>
      <c r="E122" s="44">
        <v>1979755</v>
      </c>
      <c r="F122" s="40">
        <f t="shared" si="2"/>
        <v>12743.98</v>
      </c>
      <c r="G122" s="36">
        <v>332</v>
      </c>
      <c r="H122" s="33"/>
      <c r="I122" s="40">
        <f>Tableau1[[#This Row],[Ancien Soldes]]+Tableau1[[#This Row],[Entree]]-Tableau1[[#This Row],[Sortie]]</f>
        <v>13075.98</v>
      </c>
      <c r="J122" s="28">
        <v>15</v>
      </c>
      <c r="K122" s="3"/>
      <c r="L122" s="70">
        <f>ROWS($C$3:C122)</f>
        <v>120</v>
      </c>
      <c r="M122" t="str">
        <f>IF(C122=recherche!$F$2,L122,"")</f>
        <v/>
      </c>
      <c r="N122" t="str">
        <f t="shared" si="3"/>
        <v/>
      </c>
    </row>
    <row r="123" spans="1:14" x14ac:dyDescent="0.25">
      <c r="A123" s="17"/>
      <c r="B123" s="15" t="s">
        <v>151</v>
      </c>
      <c r="C123" s="15" t="s">
        <v>14</v>
      </c>
      <c r="D123" s="58" t="s">
        <v>20</v>
      </c>
      <c r="E123" s="44">
        <v>1979756</v>
      </c>
      <c r="F123" s="40">
        <f t="shared" si="2"/>
        <v>13075.98</v>
      </c>
      <c r="G123" s="36">
        <v>372</v>
      </c>
      <c r="H123" s="33"/>
      <c r="I123" s="40">
        <f>Tableau1[[#This Row],[Ancien Soldes]]+Tableau1[[#This Row],[Entree]]-Tableau1[[#This Row],[Sortie]]</f>
        <v>13447.98</v>
      </c>
      <c r="J123" s="28">
        <v>15</v>
      </c>
      <c r="K123" s="3"/>
      <c r="L123" s="70">
        <f>ROWS($C$3:C123)</f>
        <v>121</v>
      </c>
      <c r="M123" t="str">
        <f>IF(C123=recherche!$F$2,L123,"")</f>
        <v/>
      </c>
      <c r="N123" t="str">
        <f t="shared" si="3"/>
        <v/>
      </c>
    </row>
    <row r="124" spans="1:14" x14ac:dyDescent="0.25">
      <c r="A124" s="17"/>
      <c r="B124" s="15" t="s">
        <v>151</v>
      </c>
      <c r="C124" s="15" t="s">
        <v>14</v>
      </c>
      <c r="D124" s="58" t="s">
        <v>20</v>
      </c>
      <c r="E124" s="44">
        <v>1979757</v>
      </c>
      <c r="F124" s="40">
        <f t="shared" si="2"/>
        <v>13447.98</v>
      </c>
      <c r="G124" s="36">
        <v>224</v>
      </c>
      <c r="H124" s="33"/>
      <c r="I124" s="40">
        <f>Tableau1[[#This Row],[Ancien Soldes]]+Tableau1[[#This Row],[Entree]]-Tableau1[[#This Row],[Sortie]]</f>
        <v>13671.98</v>
      </c>
      <c r="J124" s="28">
        <v>15</v>
      </c>
      <c r="K124" s="3"/>
      <c r="L124" s="70">
        <f>ROWS($C$3:C124)</f>
        <v>122</v>
      </c>
      <c r="M124" t="str">
        <f>IF(C124=recherche!$F$2,L124,"")</f>
        <v/>
      </c>
      <c r="N124" t="str">
        <f t="shared" si="3"/>
        <v/>
      </c>
    </row>
    <row r="125" spans="1:14" x14ac:dyDescent="0.25">
      <c r="A125" s="17"/>
      <c r="B125" s="15" t="s">
        <v>151</v>
      </c>
      <c r="C125" s="15" t="s">
        <v>14</v>
      </c>
      <c r="D125" s="58" t="s">
        <v>20</v>
      </c>
      <c r="E125" s="44">
        <v>1979758</v>
      </c>
      <c r="F125" s="40">
        <f t="shared" si="2"/>
        <v>13671.98</v>
      </c>
      <c r="G125" s="36">
        <v>372</v>
      </c>
      <c r="H125" s="33"/>
      <c r="I125" s="40">
        <f>Tableau1[[#This Row],[Ancien Soldes]]+Tableau1[[#This Row],[Entree]]-Tableau1[[#This Row],[Sortie]]</f>
        <v>14043.98</v>
      </c>
      <c r="J125" s="28">
        <v>15</v>
      </c>
      <c r="K125" s="3"/>
      <c r="L125" s="70">
        <f>ROWS($C$3:C125)</f>
        <v>123</v>
      </c>
      <c r="M125" t="str">
        <f>IF(C125=recherche!$F$2,L125,"")</f>
        <v/>
      </c>
      <c r="N125" t="str">
        <f t="shared" si="3"/>
        <v/>
      </c>
    </row>
    <row r="126" spans="1:14" x14ac:dyDescent="0.25">
      <c r="A126" s="17"/>
      <c r="B126" s="15" t="s">
        <v>151</v>
      </c>
      <c r="C126" s="15" t="s">
        <v>14</v>
      </c>
      <c r="D126" s="58" t="s">
        <v>20</v>
      </c>
      <c r="E126" s="44">
        <v>1979759</v>
      </c>
      <c r="F126" s="40">
        <f t="shared" si="2"/>
        <v>14043.98</v>
      </c>
      <c r="G126" s="36">
        <v>288</v>
      </c>
      <c r="H126" s="33"/>
      <c r="I126" s="40">
        <f>Tableau1[[#This Row],[Ancien Soldes]]+Tableau1[[#This Row],[Entree]]-Tableau1[[#This Row],[Sortie]]</f>
        <v>14331.98</v>
      </c>
      <c r="J126" s="28">
        <v>15</v>
      </c>
      <c r="K126" s="3"/>
      <c r="L126" s="70">
        <f>ROWS($C$3:C126)</f>
        <v>124</v>
      </c>
      <c r="M126" t="str">
        <f>IF(C126=recherche!$F$2,L126,"")</f>
        <v/>
      </c>
      <c r="N126" t="str">
        <f t="shared" si="3"/>
        <v/>
      </c>
    </row>
    <row r="127" spans="1:14" x14ac:dyDescent="0.25">
      <c r="A127" s="17"/>
      <c r="B127" s="15" t="s">
        <v>151</v>
      </c>
      <c r="C127" s="15" t="s">
        <v>14</v>
      </c>
      <c r="D127" s="58" t="s">
        <v>20</v>
      </c>
      <c r="E127" s="44">
        <v>1979760</v>
      </c>
      <c r="F127" s="40">
        <f t="shared" si="2"/>
        <v>14331.98</v>
      </c>
      <c r="G127" s="36">
        <v>336</v>
      </c>
      <c r="H127" s="33"/>
      <c r="I127" s="40">
        <f>Tableau1[[#This Row],[Ancien Soldes]]+Tableau1[[#This Row],[Entree]]-Tableau1[[#This Row],[Sortie]]</f>
        <v>14667.98</v>
      </c>
      <c r="J127" s="28">
        <v>15</v>
      </c>
      <c r="K127" s="3"/>
      <c r="L127" s="70">
        <f>ROWS($C$3:C127)</f>
        <v>125</v>
      </c>
      <c r="M127" t="str">
        <f>IF(C127=recherche!$F$2,L127,"")</f>
        <v/>
      </c>
      <c r="N127" t="str">
        <f t="shared" si="3"/>
        <v/>
      </c>
    </row>
    <row r="128" spans="1:14" x14ac:dyDescent="0.25">
      <c r="A128" s="17"/>
      <c r="B128" s="15" t="s">
        <v>151</v>
      </c>
      <c r="C128" s="15" t="s">
        <v>14</v>
      </c>
      <c r="D128" s="58" t="s">
        <v>20</v>
      </c>
      <c r="E128" s="44">
        <v>1979761</v>
      </c>
      <c r="F128" s="40">
        <f t="shared" si="2"/>
        <v>14667.98</v>
      </c>
      <c r="G128" s="36">
        <v>256</v>
      </c>
      <c r="H128" s="33"/>
      <c r="I128" s="40">
        <f>Tableau1[[#This Row],[Ancien Soldes]]+Tableau1[[#This Row],[Entree]]-Tableau1[[#This Row],[Sortie]]</f>
        <v>14923.98</v>
      </c>
      <c r="J128" s="28">
        <v>15</v>
      </c>
      <c r="K128" s="3"/>
      <c r="L128" s="70">
        <f>ROWS($C$3:C128)</f>
        <v>126</v>
      </c>
      <c r="M128" t="str">
        <f>IF(C128=recherche!$F$2,L128,"")</f>
        <v/>
      </c>
      <c r="N128" t="str">
        <f t="shared" si="3"/>
        <v/>
      </c>
    </row>
    <row r="129" spans="1:14" x14ac:dyDescent="0.25">
      <c r="A129" s="17"/>
      <c r="B129" s="15" t="s">
        <v>151</v>
      </c>
      <c r="C129" s="15" t="s">
        <v>14</v>
      </c>
      <c r="D129" s="58" t="s">
        <v>20</v>
      </c>
      <c r="E129" s="44">
        <v>1979762</v>
      </c>
      <c r="F129" s="40">
        <f t="shared" si="2"/>
        <v>14923.98</v>
      </c>
      <c r="G129" s="36">
        <v>284</v>
      </c>
      <c r="H129" s="33"/>
      <c r="I129" s="40">
        <f>Tableau1[[#This Row],[Ancien Soldes]]+Tableau1[[#This Row],[Entree]]-Tableau1[[#This Row],[Sortie]]</f>
        <v>15207.98</v>
      </c>
      <c r="J129" s="28">
        <v>15</v>
      </c>
      <c r="K129" s="3"/>
      <c r="L129" s="70">
        <f>ROWS($C$3:C129)</f>
        <v>127</v>
      </c>
      <c r="M129" t="str">
        <f>IF(C129=recherche!$F$2,L129,"")</f>
        <v/>
      </c>
      <c r="N129" t="str">
        <f t="shared" si="3"/>
        <v/>
      </c>
    </row>
    <row r="130" spans="1:14" x14ac:dyDescent="0.25">
      <c r="A130" s="17"/>
      <c r="B130" s="15" t="s">
        <v>151</v>
      </c>
      <c r="C130" s="15" t="s">
        <v>14</v>
      </c>
      <c r="D130" s="58" t="s">
        <v>20</v>
      </c>
      <c r="E130" s="44">
        <v>1979763</v>
      </c>
      <c r="F130" s="40">
        <f t="shared" si="2"/>
        <v>15207.98</v>
      </c>
      <c r="G130" s="36">
        <v>140</v>
      </c>
      <c r="H130" s="33"/>
      <c r="I130" s="40">
        <f>Tableau1[[#This Row],[Ancien Soldes]]+Tableau1[[#This Row],[Entree]]-Tableau1[[#This Row],[Sortie]]</f>
        <v>15347.98</v>
      </c>
      <c r="J130" s="28">
        <v>15</v>
      </c>
      <c r="K130" s="3"/>
      <c r="L130" s="70">
        <f>ROWS($C$3:C130)</f>
        <v>128</v>
      </c>
      <c r="M130" t="str">
        <f>IF(C130=recherche!$F$2,L130,"")</f>
        <v/>
      </c>
      <c r="N130" t="str">
        <f t="shared" si="3"/>
        <v/>
      </c>
    </row>
    <row r="131" spans="1:14" x14ac:dyDescent="0.25">
      <c r="A131" s="17"/>
      <c r="B131" s="15" t="s">
        <v>151</v>
      </c>
      <c r="C131" s="15" t="s">
        <v>14</v>
      </c>
      <c r="D131" s="58" t="s">
        <v>20</v>
      </c>
      <c r="E131" s="44">
        <v>9000976</v>
      </c>
      <c r="F131" s="40">
        <f t="shared" si="2"/>
        <v>15347.98</v>
      </c>
      <c r="G131" s="36">
        <v>200</v>
      </c>
      <c r="H131" s="33"/>
      <c r="I131" s="40">
        <f>Tableau1[[#This Row],[Ancien Soldes]]+Tableau1[[#This Row],[Entree]]-Tableau1[[#This Row],[Sortie]]</f>
        <v>15547.98</v>
      </c>
      <c r="J131" s="28">
        <v>15</v>
      </c>
      <c r="K131" s="3"/>
      <c r="L131" s="70">
        <f>ROWS($C$3:C131)</f>
        <v>129</v>
      </c>
      <c r="M131" t="str">
        <f>IF(C131=recherche!$F$2,L131,"")</f>
        <v/>
      </c>
      <c r="N131" t="str">
        <f t="shared" si="3"/>
        <v/>
      </c>
    </row>
    <row r="132" spans="1:14" x14ac:dyDescent="0.25">
      <c r="A132" s="17"/>
      <c r="B132" s="15" t="s">
        <v>136</v>
      </c>
      <c r="C132" s="15" t="s">
        <v>14</v>
      </c>
      <c r="D132" s="58" t="s">
        <v>33</v>
      </c>
      <c r="E132" s="44">
        <v>2695605</v>
      </c>
      <c r="F132" s="40">
        <f t="shared" ref="F132:F195" si="4">I131</f>
        <v>15547.98</v>
      </c>
      <c r="G132" s="36"/>
      <c r="H132" s="33">
        <v>861.64</v>
      </c>
      <c r="I132" s="40">
        <f>Tableau1[[#This Row],[Ancien Soldes]]+Tableau1[[#This Row],[Entree]]-Tableau1[[#This Row],[Sortie]]</f>
        <v>14686.34</v>
      </c>
      <c r="J132" s="28">
        <v>15</v>
      </c>
      <c r="K132" s="3"/>
      <c r="L132" s="70">
        <f>ROWS($C$3:C132)</f>
        <v>130</v>
      </c>
      <c r="M132" t="str">
        <f>IF(C132=recherche!$F$2,L132,"")</f>
        <v/>
      </c>
      <c r="N132" t="str">
        <f t="shared" ref="N132:N195" si="5">IFERROR(SMALL($M$3:$M$293,L132),"")</f>
        <v/>
      </c>
    </row>
    <row r="133" spans="1:14" x14ac:dyDescent="0.25">
      <c r="A133" s="17"/>
      <c r="B133" s="15" t="s">
        <v>154</v>
      </c>
      <c r="C133" s="15" t="s">
        <v>14</v>
      </c>
      <c r="D133" s="58" t="s">
        <v>33</v>
      </c>
      <c r="E133" s="44">
        <v>4625381</v>
      </c>
      <c r="F133" s="40">
        <f t="shared" si="4"/>
        <v>14686.34</v>
      </c>
      <c r="G133" s="36"/>
      <c r="H133" s="33">
        <v>120</v>
      </c>
      <c r="I133" s="40">
        <f>Tableau1[[#This Row],[Ancien Soldes]]+Tableau1[[#This Row],[Entree]]-Tableau1[[#This Row],[Sortie]]</f>
        <v>14566.34</v>
      </c>
      <c r="J133" s="28">
        <v>15</v>
      </c>
      <c r="K133" s="3"/>
      <c r="L133" s="70">
        <f>ROWS($C$3:C133)</f>
        <v>131</v>
      </c>
      <c r="M133" t="str">
        <f>IF(C133=recherche!$F$2,L133,"")</f>
        <v/>
      </c>
      <c r="N133" t="str">
        <f t="shared" si="5"/>
        <v/>
      </c>
    </row>
    <row r="134" spans="1:14" x14ac:dyDescent="0.25">
      <c r="A134" s="17"/>
      <c r="B134" s="15" t="s">
        <v>151</v>
      </c>
      <c r="C134" s="15" t="s">
        <v>14</v>
      </c>
      <c r="D134" s="58" t="s">
        <v>32</v>
      </c>
      <c r="E134" s="44">
        <v>80937570</v>
      </c>
      <c r="F134" s="40">
        <f t="shared" si="4"/>
        <v>14566.34</v>
      </c>
      <c r="G134" s="36">
        <v>325</v>
      </c>
      <c r="H134" s="33"/>
      <c r="I134" s="40">
        <f>Tableau1[[#This Row],[Ancien Soldes]]+Tableau1[[#This Row],[Entree]]-Tableau1[[#This Row],[Sortie]]</f>
        <v>14891.34</v>
      </c>
      <c r="J134" s="28">
        <v>15</v>
      </c>
      <c r="K134" s="3"/>
      <c r="L134" s="70">
        <f>ROWS($C$3:C134)</f>
        <v>132</v>
      </c>
      <c r="M134" t="str">
        <f>IF(C134=recherche!$F$2,L134,"")</f>
        <v/>
      </c>
      <c r="N134" t="str">
        <f t="shared" si="5"/>
        <v/>
      </c>
    </row>
    <row r="135" spans="1:14" x14ac:dyDescent="0.25">
      <c r="A135" s="17"/>
      <c r="B135" s="15" t="s">
        <v>151</v>
      </c>
      <c r="C135" s="15" t="s">
        <v>14</v>
      </c>
      <c r="D135" s="58" t="s">
        <v>32</v>
      </c>
      <c r="E135" s="44">
        <v>80937511</v>
      </c>
      <c r="F135" s="40">
        <f t="shared" si="4"/>
        <v>14891.34</v>
      </c>
      <c r="G135" s="36">
        <v>1300</v>
      </c>
      <c r="H135" s="33"/>
      <c r="I135" s="40">
        <f>Tableau1[[#This Row],[Ancien Soldes]]+Tableau1[[#This Row],[Entree]]-Tableau1[[#This Row],[Sortie]]</f>
        <v>16191.34</v>
      </c>
      <c r="J135" s="28">
        <v>15</v>
      </c>
      <c r="K135" s="3"/>
      <c r="L135" s="70">
        <f>ROWS($C$3:C135)</f>
        <v>133</v>
      </c>
      <c r="M135" t="str">
        <f>IF(C135=recherche!$F$2,L135,"")</f>
        <v/>
      </c>
      <c r="N135" t="str">
        <f t="shared" si="5"/>
        <v/>
      </c>
    </row>
    <row r="136" spans="1:14" x14ac:dyDescent="0.25">
      <c r="A136" s="17"/>
      <c r="B136" s="15" t="s">
        <v>151</v>
      </c>
      <c r="C136" s="15" t="s">
        <v>14</v>
      </c>
      <c r="D136" s="58" t="s">
        <v>32</v>
      </c>
      <c r="E136" s="44">
        <v>80937566</v>
      </c>
      <c r="F136" s="40">
        <f t="shared" si="4"/>
        <v>16191.34</v>
      </c>
      <c r="G136" s="36">
        <v>15</v>
      </c>
      <c r="H136" s="33"/>
      <c r="I136" s="40">
        <f>Tableau1[[#This Row],[Ancien Soldes]]+Tableau1[[#This Row],[Entree]]-Tableau1[[#This Row],[Sortie]]</f>
        <v>16206.34</v>
      </c>
      <c r="J136" s="28">
        <v>15</v>
      </c>
      <c r="K136" s="3"/>
      <c r="L136" s="70">
        <f>ROWS($C$3:C136)</f>
        <v>134</v>
      </c>
      <c r="M136" t="str">
        <f>IF(C136=recherche!$F$2,L136,"")</f>
        <v/>
      </c>
      <c r="N136" t="str">
        <f t="shared" si="5"/>
        <v/>
      </c>
    </row>
    <row r="137" spans="1:14" x14ac:dyDescent="0.25">
      <c r="A137" s="17"/>
      <c r="B137" s="15" t="s">
        <v>151</v>
      </c>
      <c r="C137" s="15" t="s">
        <v>14</v>
      </c>
      <c r="D137" s="58" t="s">
        <v>32</v>
      </c>
      <c r="E137" s="44">
        <v>80937533</v>
      </c>
      <c r="F137" s="40">
        <f t="shared" si="4"/>
        <v>16206.34</v>
      </c>
      <c r="G137" s="36">
        <v>860</v>
      </c>
      <c r="H137" s="33"/>
      <c r="I137" s="40">
        <f>Tableau1[[#This Row],[Ancien Soldes]]+Tableau1[[#This Row],[Entree]]-Tableau1[[#This Row],[Sortie]]</f>
        <v>17066.34</v>
      </c>
      <c r="J137" s="28">
        <v>15</v>
      </c>
      <c r="K137" s="3"/>
      <c r="L137" s="70">
        <f>ROWS($C$3:C137)</f>
        <v>135</v>
      </c>
      <c r="M137" t="str">
        <f>IF(C137=recherche!$F$2,L137,"")</f>
        <v/>
      </c>
      <c r="N137" t="str">
        <f t="shared" si="5"/>
        <v/>
      </c>
    </row>
    <row r="138" spans="1:14" x14ac:dyDescent="0.25">
      <c r="A138" s="17">
        <v>45142</v>
      </c>
      <c r="B138" s="15" t="s">
        <v>151</v>
      </c>
      <c r="C138" s="15" t="s">
        <v>14</v>
      </c>
      <c r="D138" s="58" t="s">
        <v>32</v>
      </c>
      <c r="E138" s="44">
        <v>80937544</v>
      </c>
      <c r="F138" s="40">
        <f t="shared" si="4"/>
        <v>17066.34</v>
      </c>
      <c r="G138" s="36">
        <v>2200</v>
      </c>
      <c r="H138" s="33"/>
      <c r="I138" s="40">
        <f>Tableau1[[#This Row],[Ancien Soldes]]+Tableau1[[#This Row],[Entree]]-Tableau1[[#This Row],[Sortie]]</f>
        <v>19266.34</v>
      </c>
      <c r="J138" s="28">
        <v>15</v>
      </c>
      <c r="K138" s="3"/>
      <c r="L138" s="70">
        <f>ROWS($C$3:C138)</f>
        <v>136</v>
      </c>
      <c r="M138" t="str">
        <f>IF(C138=recherche!$F$2,L138,"")</f>
        <v/>
      </c>
      <c r="N138" t="str">
        <f t="shared" si="5"/>
        <v/>
      </c>
    </row>
    <row r="139" spans="1:14" x14ac:dyDescent="0.25">
      <c r="A139" s="17">
        <v>45142</v>
      </c>
      <c r="B139" s="15" t="s">
        <v>151</v>
      </c>
      <c r="C139" s="15" t="s">
        <v>14</v>
      </c>
      <c r="D139" s="58" t="s">
        <v>32</v>
      </c>
      <c r="E139" s="44">
        <v>80937555</v>
      </c>
      <c r="F139" s="40">
        <f t="shared" si="4"/>
        <v>19266.34</v>
      </c>
      <c r="G139" s="36">
        <v>1160</v>
      </c>
      <c r="H139" s="33"/>
      <c r="I139" s="40">
        <f>Tableau1[[#This Row],[Ancien Soldes]]+Tableau1[[#This Row],[Entree]]-Tableau1[[#This Row],[Sortie]]</f>
        <v>20426.34</v>
      </c>
      <c r="J139" s="28">
        <v>15</v>
      </c>
      <c r="K139" s="3"/>
      <c r="L139" s="70">
        <f>ROWS($C$3:C139)</f>
        <v>137</v>
      </c>
      <c r="M139" t="str">
        <f>IF(C139=recherche!$F$2,L139,"")</f>
        <v/>
      </c>
      <c r="N139" t="str">
        <f t="shared" si="5"/>
        <v/>
      </c>
    </row>
    <row r="140" spans="1:14" x14ac:dyDescent="0.25">
      <c r="A140" s="17">
        <v>45148</v>
      </c>
      <c r="B140" s="15" t="s">
        <v>103</v>
      </c>
      <c r="C140" s="15" t="s">
        <v>108</v>
      </c>
      <c r="D140" s="58" t="s">
        <v>33</v>
      </c>
      <c r="E140" s="44">
        <v>7888730</v>
      </c>
      <c r="F140" s="40">
        <f t="shared" si="4"/>
        <v>20426.34</v>
      </c>
      <c r="G140" s="36"/>
      <c r="H140" s="33">
        <v>105.97</v>
      </c>
      <c r="I140" s="40">
        <f>Tableau1[[#This Row],[Ancien Soldes]]+Tableau1[[#This Row],[Entree]]-Tableau1[[#This Row],[Sortie]]</f>
        <v>20320.37</v>
      </c>
      <c r="J140" s="28">
        <v>16</v>
      </c>
      <c r="K140" s="3"/>
      <c r="L140" s="70">
        <f>ROWS($C$3:C140)</f>
        <v>138</v>
      </c>
      <c r="M140" t="str">
        <f>IF(C140=recherche!$F$2,L140,"")</f>
        <v/>
      </c>
      <c r="N140" t="str">
        <f t="shared" si="5"/>
        <v/>
      </c>
    </row>
    <row r="141" spans="1:14" x14ac:dyDescent="0.25">
      <c r="A141" s="17">
        <v>45162</v>
      </c>
      <c r="B141" s="15" t="s">
        <v>153</v>
      </c>
      <c r="C141" s="15" t="s">
        <v>14</v>
      </c>
      <c r="D141" s="58" t="s">
        <v>33</v>
      </c>
      <c r="E141" s="44">
        <v>2695607</v>
      </c>
      <c r="F141" s="40">
        <f t="shared" si="4"/>
        <v>20320.37</v>
      </c>
      <c r="G141" s="36"/>
      <c r="H141" s="33">
        <v>796.86</v>
      </c>
      <c r="I141" s="40">
        <f>Tableau1[[#This Row],[Ancien Soldes]]+Tableau1[[#This Row],[Entree]]-Tableau1[[#This Row],[Sortie]]</f>
        <v>19523.509999999998</v>
      </c>
      <c r="J141" s="28">
        <v>17</v>
      </c>
      <c r="K141" s="3"/>
      <c r="L141" s="70">
        <f>ROWS($C$3:C141)</f>
        <v>139</v>
      </c>
      <c r="M141" t="str">
        <f>IF(C141=recherche!$F$2,L141,"")</f>
        <v/>
      </c>
      <c r="N141" t="str">
        <f t="shared" si="5"/>
        <v/>
      </c>
    </row>
    <row r="142" spans="1:14" x14ac:dyDescent="0.25">
      <c r="A142" s="17">
        <v>45166</v>
      </c>
      <c r="B142" s="15" t="s">
        <v>130</v>
      </c>
      <c r="C142" s="15" t="s">
        <v>14</v>
      </c>
      <c r="D142" s="58" t="s">
        <v>33</v>
      </c>
      <c r="E142" s="44">
        <v>4625382</v>
      </c>
      <c r="F142" s="40">
        <f t="shared" si="4"/>
        <v>19523.509999999998</v>
      </c>
      <c r="G142" s="36"/>
      <c r="H142" s="33">
        <v>1603.37</v>
      </c>
      <c r="I142" s="40">
        <f>Tableau1[[#This Row],[Ancien Soldes]]+Tableau1[[#This Row],[Entree]]-Tableau1[[#This Row],[Sortie]]</f>
        <v>17920.14</v>
      </c>
      <c r="J142" s="28">
        <v>17</v>
      </c>
      <c r="K142" s="3"/>
      <c r="L142" s="70">
        <f>ROWS($C$3:C142)</f>
        <v>140</v>
      </c>
      <c r="M142" t="str">
        <f>IF(C142=recherche!$F$2,L142,"")</f>
        <v/>
      </c>
      <c r="N142" t="str">
        <f t="shared" si="5"/>
        <v/>
      </c>
    </row>
    <row r="143" spans="1:14" x14ac:dyDescent="0.25">
      <c r="A143" s="17">
        <v>45167</v>
      </c>
      <c r="B143" s="15" t="s">
        <v>137</v>
      </c>
      <c r="C143" s="15" t="s">
        <v>14</v>
      </c>
      <c r="D143" s="58" t="s">
        <v>33</v>
      </c>
      <c r="E143" s="44">
        <v>4625383</v>
      </c>
      <c r="F143" s="40">
        <f t="shared" si="4"/>
        <v>17920.14</v>
      </c>
      <c r="G143" s="36"/>
      <c r="H143" s="33">
        <v>257</v>
      </c>
      <c r="I143" s="40">
        <f>Tableau1[[#This Row],[Ancien Soldes]]+Tableau1[[#This Row],[Entree]]-Tableau1[[#This Row],[Sortie]]</f>
        <v>17663.14</v>
      </c>
      <c r="J143" s="28">
        <v>17</v>
      </c>
      <c r="K143" s="3"/>
      <c r="L143" s="70">
        <f>ROWS($C$3:C143)</f>
        <v>141</v>
      </c>
      <c r="M143" t="str">
        <f>IF(C143=recherche!$F$2,L143,"")</f>
        <v/>
      </c>
      <c r="N143" t="str">
        <f t="shared" si="5"/>
        <v/>
      </c>
    </row>
    <row r="144" spans="1:14" x14ac:dyDescent="0.25">
      <c r="A144" s="17">
        <v>45174</v>
      </c>
      <c r="B144" s="15" t="s">
        <v>152</v>
      </c>
      <c r="C144" s="15" t="s">
        <v>18</v>
      </c>
      <c r="D144" s="58" t="s">
        <v>33</v>
      </c>
      <c r="E144" s="44">
        <v>7888710</v>
      </c>
      <c r="F144" s="40">
        <f t="shared" si="4"/>
        <v>17663.14</v>
      </c>
      <c r="G144" s="36"/>
      <c r="H144" s="33">
        <v>150</v>
      </c>
      <c r="I144" s="40">
        <f>Tableau1[[#This Row],[Ancien Soldes]]+Tableau1[[#This Row],[Entree]]-Tableau1[[#This Row],[Sortie]]</f>
        <v>17513.14</v>
      </c>
      <c r="J144" s="28">
        <v>17</v>
      </c>
      <c r="K144" s="3"/>
      <c r="L144" s="70">
        <f>ROWS($C$3:C144)</f>
        <v>142</v>
      </c>
      <c r="M144" t="str">
        <f>IF(C144=recherche!$F$2,L144,"")</f>
        <v/>
      </c>
      <c r="N144" t="str">
        <f t="shared" si="5"/>
        <v/>
      </c>
    </row>
    <row r="145" spans="1:14" x14ac:dyDescent="0.25">
      <c r="A145" s="17">
        <v>45177</v>
      </c>
      <c r="B145" s="15" t="s">
        <v>151</v>
      </c>
      <c r="C145" s="15" t="s">
        <v>14</v>
      </c>
      <c r="D145" s="58" t="s">
        <v>20</v>
      </c>
      <c r="E145" s="44">
        <v>1363180</v>
      </c>
      <c r="F145" s="40">
        <f t="shared" si="4"/>
        <v>17513.14</v>
      </c>
      <c r="G145" s="36">
        <v>60</v>
      </c>
      <c r="H145" s="33"/>
      <c r="I145" s="40">
        <f>Tableau1[[#This Row],[Ancien Soldes]]+Tableau1[[#This Row],[Entree]]-Tableau1[[#This Row],[Sortie]]</f>
        <v>17573.14</v>
      </c>
      <c r="J145" s="28">
        <v>17</v>
      </c>
      <c r="K145" s="3"/>
      <c r="L145" s="70">
        <f>ROWS($C$3:C145)</f>
        <v>143</v>
      </c>
      <c r="M145" t="str">
        <f>IF(C145=recherche!$F$2,L145,"")</f>
        <v/>
      </c>
      <c r="N145" t="str">
        <f t="shared" si="5"/>
        <v/>
      </c>
    </row>
    <row r="146" spans="1:14" x14ac:dyDescent="0.25">
      <c r="A146" s="17">
        <v>45177</v>
      </c>
      <c r="B146" s="15" t="s">
        <v>109</v>
      </c>
      <c r="C146" s="15" t="s">
        <v>16</v>
      </c>
      <c r="D146" s="58" t="s">
        <v>20</v>
      </c>
      <c r="E146" s="44">
        <v>1363181</v>
      </c>
      <c r="F146" s="40">
        <f t="shared" si="4"/>
        <v>17573.14</v>
      </c>
      <c r="G146" s="36">
        <v>100</v>
      </c>
      <c r="H146" s="33"/>
      <c r="I146" s="40">
        <f>Tableau1[[#This Row],[Ancien Soldes]]+Tableau1[[#This Row],[Entree]]-Tableau1[[#This Row],[Sortie]]</f>
        <v>17673.14</v>
      </c>
      <c r="J146" s="28">
        <v>17</v>
      </c>
      <c r="K146" s="3"/>
      <c r="L146" s="70">
        <f>ROWS($C$3:C146)</f>
        <v>144</v>
      </c>
      <c r="M146" t="str">
        <f>IF(C146=recherche!$F$2,L146,"")</f>
        <v/>
      </c>
      <c r="N146" t="str">
        <f t="shared" si="5"/>
        <v/>
      </c>
    </row>
    <row r="147" spans="1:14" x14ac:dyDescent="0.25">
      <c r="A147" s="17"/>
      <c r="B147" s="15" t="s">
        <v>150</v>
      </c>
      <c r="C147" s="15" t="s">
        <v>22</v>
      </c>
      <c r="D147" s="58" t="s">
        <v>33</v>
      </c>
      <c r="E147" s="44">
        <v>4625386</v>
      </c>
      <c r="F147" s="40">
        <f t="shared" si="4"/>
        <v>17673.14</v>
      </c>
      <c r="G147" s="36"/>
      <c r="H147" s="33">
        <v>50</v>
      </c>
      <c r="I147" s="40">
        <f>Tableau1[[#This Row],[Ancien Soldes]]+Tableau1[[#This Row],[Entree]]-Tableau1[[#This Row],[Sortie]]</f>
        <v>17623.14</v>
      </c>
      <c r="J147" s="28">
        <v>18</v>
      </c>
      <c r="K147" s="3"/>
      <c r="L147" s="70">
        <f>ROWS($C$3:C147)</f>
        <v>145</v>
      </c>
      <c r="M147" t="str">
        <f>IF(C147=recherche!$F$2,L147,"")</f>
        <v/>
      </c>
      <c r="N147" t="str">
        <f t="shared" si="5"/>
        <v/>
      </c>
    </row>
    <row r="148" spans="1:14" x14ac:dyDescent="0.25">
      <c r="A148" s="17">
        <v>45183</v>
      </c>
      <c r="B148" s="15" t="s">
        <v>149</v>
      </c>
      <c r="C148" s="15" t="s">
        <v>14</v>
      </c>
      <c r="D148" s="58" t="s">
        <v>33</v>
      </c>
      <c r="E148" s="44">
        <v>4625385</v>
      </c>
      <c r="F148" s="40">
        <f t="shared" si="4"/>
        <v>17623.14</v>
      </c>
      <c r="G148" s="36"/>
      <c r="H148" s="33">
        <v>985.19</v>
      </c>
      <c r="I148" s="40">
        <f>Tableau1[[#This Row],[Ancien Soldes]]+Tableau1[[#This Row],[Entree]]-Tableau1[[#This Row],[Sortie]]</f>
        <v>16637.95</v>
      </c>
      <c r="J148" s="28">
        <v>18</v>
      </c>
      <c r="K148" s="3"/>
      <c r="L148" s="70">
        <f>ROWS($C$3:C148)</f>
        <v>146</v>
      </c>
      <c r="M148" t="str">
        <f>IF(C148=recherche!$F$2,L148,"")</f>
        <v/>
      </c>
      <c r="N148" t="str">
        <f t="shared" si="5"/>
        <v/>
      </c>
    </row>
    <row r="149" spans="1:14" x14ac:dyDescent="0.25">
      <c r="A149" s="17">
        <v>45183</v>
      </c>
      <c r="B149" s="15" t="s">
        <v>137</v>
      </c>
      <c r="C149" s="15" t="s">
        <v>108</v>
      </c>
      <c r="D149" s="58" t="s">
        <v>33</v>
      </c>
      <c r="E149" s="44">
        <v>4625384</v>
      </c>
      <c r="F149" s="40">
        <f t="shared" si="4"/>
        <v>16637.95</v>
      </c>
      <c r="G149" s="36"/>
      <c r="H149" s="33">
        <v>10.4</v>
      </c>
      <c r="I149" s="40">
        <f>Tableau1[[#This Row],[Ancien Soldes]]+Tableau1[[#This Row],[Entree]]-Tableau1[[#This Row],[Sortie]]</f>
        <v>16627.55</v>
      </c>
      <c r="J149" s="28">
        <v>18</v>
      </c>
      <c r="K149" s="3"/>
      <c r="L149" s="70">
        <f>ROWS($C$3:C149)</f>
        <v>147</v>
      </c>
      <c r="M149" t="str">
        <f>IF(C149=recherche!$F$2,L149,"")</f>
        <v/>
      </c>
      <c r="N149" t="str">
        <f t="shared" si="5"/>
        <v/>
      </c>
    </row>
    <row r="150" spans="1:14" x14ac:dyDescent="0.25">
      <c r="A150" s="17">
        <v>45190</v>
      </c>
      <c r="B150" s="15" t="s">
        <v>148</v>
      </c>
      <c r="C150" s="15" t="s">
        <v>18</v>
      </c>
      <c r="D150" s="58" t="s">
        <v>33</v>
      </c>
      <c r="E150" s="44">
        <v>4551847</v>
      </c>
      <c r="F150" s="40">
        <f t="shared" si="4"/>
        <v>16627.55</v>
      </c>
      <c r="G150" s="36"/>
      <c r="H150" s="33">
        <v>150</v>
      </c>
      <c r="I150" s="40">
        <f>Tableau1[[#This Row],[Ancien Soldes]]+Tableau1[[#This Row],[Entree]]-Tableau1[[#This Row],[Sortie]]</f>
        <v>16477.55</v>
      </c>
      <c r="J150" s="28">
        <v>18</v>
      </c>
      <c r="K150" s="3"/>
      <c r="L150" s="70">
        <f>ROWS($C$3:C150)</f>
        <v>148</v>
      </c>
      <c r="M150" t="str">
        <f>IF(C150=recherche!$F$2,L150,"")</f>
        <v/>
      </c>
      <c r="N150" t="str">
        <f t="shared" si="5"/>
        <v/>
      </c>
    </row>
    <row r="151" spans="1:14" x14ac:dyDescent="0.25">
      <c r="A151" s="17"/>
      <c r="B151" s="15" t="s">
        <v>147</v>
      </c>
      <c r="C151" s="15" t="s">
        <v>55</v>
      </c>
      <c r="D151" s="58" t="s">
        <v>20</v>
      </c>
      <c r="E151" s="44">
        <v>2401982</v>
      </c>
      <c r="F151" s="40">
        <f t="shared" si="4"/>
        <v>16477.55</v>
      </c>
      <c r="G151" s="36">
        <v>200</v>
      </c>
      <c r="H151" s="33"/>
      <c r="I151" s="40">
        <f>Tableau1[[#This Row],[Ancien Soldes]]+Tableau1[[#This Row],[Entree]]-Tableau1[[#This Row],[Sortie]]</f>
        <v>16677.55</v>
      </c>
      <c r="J151" s="28">
        <v>19</v>
      </c>
      <c r="K151" s="3"/>
      <c r="L151" s="70">
        <f>ROWS($C$3:C151)</f>
        <v>149</v>
      </c>
      <c r="M151" t="str">
        <f>IF(C151=recherche!$F$2,L151,"")</f>
        <v/>
      </c>
      <c r="N151" t="str">
        <f t="shared" si="5"/>
        <v/>
      </c>
    </row>
    <row r="152" spans="1:14" x14ac:dyDescent="0.25">
      <c r="A152" s="17">
        <v>45198</v>
      </c>
      <c r="B152" s="15" t="s">
        <v>110</v>
      </c>
      <c r="C152" s="15" t="s">
        <v>16</v>
      </c>
      <c r="D152" s="58" t="s">
        <v>20</v>
      </c>
      <c r="E152" s="44">
        <v>2401983</v>
      </c>
      <c r="F152" s="40">
        <f t="shared" si="4"/>
        <v>16677.55</v>
      </c>
      <c r="G152" s="36">
        <v>70</v>
      </c>
      <c r="H152" s="33"/>
      <c r="I152" s="40">
        <f>Tableau1[[#This Row],[Ancien Soldes]]+Tableau1[[#This Row],[Entree]]-Tableau1[[#This Row],[Sortie]]</f>
        <v>16747.55</v>
      </c>
      <c r="J152" s="28">
        <v>19</v>
      </c>
      <c r="K152" s="3"/>
      <c r="L152" s="70">
        <f>ROWS($C$3:C152)</f>
        <v>150</v>
      </c>
      <c r="M152" t="str">
        <f>IF(C152=recherche!$F$2,L152,"")</f>
        <v/>
      </c>
      <c r="N152" t="str">
        <f t="shared" si="5"/>
        <v/>
      </c>
    </row>
    <row r="153" spans="1:14" x14ac:dyDescent="0.25">
      <c r="A153" s="17">
        <v>45209</v>
      </c>
      <c r="B153" s="15" t="s">
        <v>90</v>
      </c>
      <c r="C153" s="15" t="s">
        <v>134</v>
      </c>
      <c r="D153" s="58" t="s">
        <v>24</v>
      </c>
      <c r="E153" s="44"/>
      <c r="F153" s="40">
        <f t="shared" si="4"/>
        <v>16747.55</v>
      </c>
      <c r="G153" s="36"/>
      <c r="H153" s="33">
        <v>3.15</v>
      </c>
      <c r="I153" s="40">
        <f>Tableau1[[#This Row],[Ancien Soldes]]+Tableau1[[#This Row],[Entree]]-Tableau1[[#This Row],[Sortie]]</f>
        <v>16744.399999999998</v>
      </c>
      <c r="J153" s="28">
        <v>20</v>
      </c>
      <c r="K153" s="3"/>
      <c r="L153" s="70">
        <f>ROWS($C$3:C153)</f>
        <v>151</v>
      </c>
      <c r="M153" t="str">
        <f>IF(C153=recherche!$F$2,L153,"")</f>
        <v/>
      </c>
      <c r="N153" t="str">
        <f t="shared" si="5"/>
        <v/>
      </c>
    </row>
    <row r="154" spans="1:14" x14ac:dyDescent="0.25">
      <c r="A154" s="17"/>
      <c r="B154" s="15" t="s">
        <v>146</v>
      </c>
      <c r="C154" s="15" t="s">
        <v>18</v>
      </c>
      <c r="D154" s="58" t="s">
        <v>33</v>
      </c>
      <c r="E154" s="44">
        <v>7888712</v>
      </c>
      <c r="F154" s="40">
        <f t="shared" si="4"/>
        <v>16744.399999999998</v>
      </c>
      <c r="G154" s="36"/>
      <c r="H154" s="33">
        <v>150</v>
      </c>
      <c r="I154" s="40">
        <f>Tableau1[[#This Row],[Ancien Soldes]]+Tableau1[[#This Row],[Entree]]-Tableau1[[#This Row],[Sortie]]</f>
        <v>16594.399999999998</v>
      </c>
      <c r="J154" s="28">
        <v>20</v>
      </c>
      <c r="K154" s="3"/>
      <c r="L154" s="70">
        <f>ROWS($C$3:C154)</f>
        <v>152</v>
      </c>
      <c r="M154" t="str">
        <f>IF(C154=recherche!$F$2,L154,"")</f>
        <v/>
      </c>
      <c r="N154" t="str">
        <f t="shared" si="5"/>
        <v/>
      </c>
    </row>
    <row r="155" spans="1:14" x14ac:dyDescent="0.25">
      <c r="A155" s="17"/>
      <c r="B155" s="15" t="s">
        <v>145</v>
      </c>
      <c r="C155" s="15" t="s">
        <v>16</v>
      </c>
      <c r="D155" s="58" t="s">
        <v>20</v>
      </c>
      <c r="E155" s="44">
        <v>2401974</v>
      </c>
      <c r="F155" s="40">
        <f t="shared" si="4"/>
        <v>16594.399999999998</v>
      </c>
      <c r="G155" s="36">
        <v>540</v>
      </c>
      <c r="H155" s="33"/>
      <c r="I155" s="40">
        <f>Tableau1[[#This Row],[Ancien Soldes]]+Tableau1[[#This Row],[Entree]]-Tableau1[[#This Row],[Sortie]]</f>
        <v>17134.399999999998</v>
      </c>
      <c r="J155" s="28">
        <v>20</v>
      </c>
      <c r="K155" s="3"/>
      <c r="L155" s="70">
        <f>ROWS($C$3:C155)</f>
        <v>153</v>
      </c>
      <c r="M155" t="str">
        <f>IF(C155=recherche!$F$2,L155,"")</f>
        <v/>
      </c>
      <c r="N155" t="str">
        <f t="shared" si="5"/>
        <v/>
      </c>
    </row>
    <row r="156" spans="1:14" x14ac:dyDescent="0.25">
      <c r="A156" s="17"/>
      <c r="B156" s="15" t="s">
        <v>144</v>
      </c>
      <c r="C156" s="15" t="s">
        <v>16</v>
      </c>
      <c r="D156" s="58" t="s">
        <v>20</v>
      </c>
      <c r="E156" s="44">
        <v>2401975</v>
      </c>
      <c r="F156" s="40">
        <f t="shared" si="4"/>
        <v>17134.399999999998</v>
      </c>
      <c r="G156" s="36">
        <v>505</v>
      </c>
      <c r="H156" s="33"/>
      <c r="I156" s="40">
        <f>Tableau1[[#This Row],[Ancien Soldes]]+Tableau1[[#This Row],[Entree]]-Tableau1[[#This Row],[Sortie]]</f>
        <v>17639.399999999998</v>
      </c>
      <c r="J156" s="28">
        <v>20</v>
      </c>
      <c r="K156" s="3"/>
      <c r="L156" s="70">
        <f>ROWS($C$3:C156)</f>
        <v>154</v>
      </c>
      <c r="M156" t="str">
        <f>IF(C156=recherche!$F$2,L156,"")</f>
        <v/>
      </c>
      <c r="N156" t="str">
        <f t="shared" si="5"/>
        <v/>
      </c>
    </row>
    <row r="157" spans="1:14" x14ac:dyDescent="0.25">
      <c r="A157" s="17"/>
      <c r="B157" s="15" t="s">
        <v>143</v>
      </c>
      <c r="C157" s="15" t="s">
        <v>16</v>
      </c>
      <c r="D157" s="58" t="s">
        <v>20</v>
      </c>
      <c r="E157" s="44">
        <v>2401976</v>
      </c>
      <c r="F157" s="40">
        <f t="shared" si="4"/>
        <v>17639.399999999998</v>
      </c>
      <c r="G157" s="36">
        <v>640</v>
      </c>
      <c r="H157" s="33"/>
      <c r="I157" s="40">
        <f>Tableau1[[#This Row],[Ancien Soldes]]+Tableau1[[#This Row],[Entree]]-Tableau1[[#This Row],[Sortie]]</f>
        <v>18279.399999999998</v>
      </c>
      <c r="J157" s="28">
        <v>20</v>
      </c>
      <c r="K157" s="3"/>
      <c r="L157" s="70">
        <f>ROWS($C$3:C157)</f>
        <v>155</v>
      </c>
      <c r="M157" t="str">
        <f>IF(C157=recherche!$F$2,L157,"")</f>
        <v/>
      </c>
      <c r="N157" t="str">
        <f t="shared" si="5"/>
        <v/>
      </c>
    </row>
    <row r="158" spans="1:14" x14ac:dyDescent="0.25">
      <c r="A158" s="17" t="s">
        <v>111</v>
      </c>
      <c r="B158" s="15" t="s">
        <v>142</v>
      </c>
      <c r="C158" s="15" t="s">
        <v>16</v>
      </c>
      <c r="D158" s="58" t="s">
        <v>20</v>
      </c>
      <c r="E158" s="44">
        <v>2401977</v>
      </c>
      <c r="F158" s="40">
        <f t="shared" si="4"/>
        <v>18279.399999999998</v>
      </c>
      <c r="G158" s="36">
        <v>95</v>
      </c>
      <c r="H158" s="33"/>
      <c r="I158" s="40">
        <f>Tableau1[[#This Row],[Ancien Soldes]]+Tableau1[[#This Row],[Entree]]-Tableau1[[#This Row],[Sortie]]</f>
        <v>18374.399999999998</v>
      </c>
      <c r="J158" s="28">
        <v>20</v>
      </c>
      <c r="K158" s="3"/>
      <c r="L158" s="70">
        <f>ROWS($C$3:C158)</f>
        <v>156</v>
      </c>
      <c r="M158" t="str">
        <f>IF(C158=recherche!$F$2,L158,"")</f>
        <v/>
      </c>
      <c r="N158" t="str">
        <f t="shared" si="5"/>
        <v/>
      </c>
    </row>
    <row r="159" spans="1:14" x14ac:dyDescent="0.25">
      <c r="A159" s="17"/>
      <c r="B159" s="15" t="s">
        <v>100</v>
      </c>
      <c r="C159" s="15" t="s">
        <v>16</v>
      </c>
      <c r="D159" s="58" t="s">
        <v>19</v>
      </c>
      <c r="E159" s="44"/>
      <c r="F159" s="40">
        <f t="shared" si="4"/>
        <v>18374.399999999998</v>
      </c>
      <c r="G159" s="36"/>
      <c r="H159" s="33">
        <v>632.1</v>
      </c>
      <c r="I159" s="40">
        <f>Tableau1[[#This Row],[Ancien Soldes]]+Tableau1[[#This Row],[Entree]]-Tableau1[[#This Row],[Sortie]]</f>
        <v>17742.3</v>
      </c>
      <c r="J159" s="28">
        <v>21</v>
      </c>
      <c r="K159" s="3"/>
      <c r="L159" s="70">
        <f>ROWS($C$3:C159)</f>
        <v>157</v>
      </c>
      <c r="M159" t="str">
        <f>IF(C159=recherche!$F$2,L159,"")</f>
        <v/>
      </c>
      <c r="N159" t="str">
        <f t="shared" si="5"/>
        <v/>
      </c>
    </row>
    <row r="160" spans="1:14" x14ac:dyDescent="0.25">
      <c r="A160" s="17">
        <v>45232</v>
      </c>
      <c r="B160" s="15" t="s">
        <v>101</v>
      </c>
      <c r="C160" s="15" t="s">
        <v>134</v>
      </c>
      <c r="D160" s="58" t="s">
        <v>24</v>
      </c>
      <c r="E160" s="44"/>
      <c r="F160" s="40">
        <f t="shared" si="4"/>
        <v>17742.3</v>
      </c>
      <c r="G160" s="36"/>
      <c r="H160" s="33">
        <v>4.3</v>
      </c>
      <c r="I160" s="40">
        <f>Tableau1[[#This Row],[Ancien Soldes]]+Tableau1[[#This Row],[Entree]]-Tableau1[[#This Row],[Sortie]]</f>
        <v>17738</v>
      </c>
      <c r="J160" s="28">
        <v>21</v>
      </c>
      <c r="K160" s="3"/>
      <c r="L160" s="70">
        <f>ROWS($C$3:C160)</f>
        <v>158</v>
      </c>
      <c r="M160" t="str">
        <f>IF(C160=recherche!$F$2,L160,"")</f>
        <v/>
      </c>
      <c r="N160" t="str">
        <f t="shared" si="5"/>
        <v/>
      </c>
    </row>
    <row r="161" spans="1:14" x14ac:dyDescent="0.25">
      <c r="A161" s="17">
        <v>45237</v>
      </c>
      <c r="B161" s="15" t="s">
        <v>112</v>
      </c>
      <c r="C161" s="15" t="s">
        <v>13</v>
      </c>
      <c r="D161" s="58" t="s">
        <v>33</v>
      </c>
      <c r="E161" s="44">
        <v>7888733</v>
      </c>
      <c r="F161" s="40">
        <f t="shared" si="4"/>
        <v>17738</v>
      </c>
      <c r="G161" s="36"/>
      <c r="H161" s="33">
        <v>2300</v>
      </c>
      <c r="I161" s="40">
        <f>Tableau1[[#This Row],[Ancien Soldes]]+Tableau1[[#This Row],[Entree]]-Tableau1[[#This Row],[Sortie]]</f>
        <v>15438</v>
      </c>
      <c r="J161" s="28">
        <v>22</v>
      </c>
      <c r="K161" s="3"/>
      <c r="L161" s="70">
        <f>ROWS($C$3:C161)</f>
        <v>159</v>
      </c>
      <c r="M161" t="str">
        <f>IF(C161=recherche!$F$2,L161,"")</f>
        <v/>
      </c>
      <c r="N161" t="str">
        <f t="shared" si="5"/>
        <v/>
      </c>
    </row>
    <row r="162" spans="1:14" x14ac:dyDescent="0.25">
      <c r="A162" s="17">
        <v>45257</v>
      </c>
      <c r="B162" s="15" t="s">
        <v>141</v>
      </c>
      <c r="C162" s="15" t="s">
        <v>16</v>
      </c>
      <c r="D162" s="58" t="s">
        <v>19</v>
      </c>
      <c r="E162" s="44"/>
      <c r="F162" s="40">
        <f t="shared" si="4"/>
        <v>15438</v>
      </c>
      <c r="G162" s="36">
        <v>70</v>
      </c>
      <c r="H162" s="33"/>
      <c r="I162" s="40">
        <f>Tableau1[[#This Row],[Ancien Soldes]]+Tableau1[[#This Row],[Entree]]-Tableau1[[#This Row],[Sortie]]</f>
        <v>15508</v>
      </c>
      <c r="J162" s="28">
        <v>23</v>
      </c>
      <c r="K162" s="3"/>
      <c r="L162" s="70">
        <f>ROWS($C$3:C162)</f>
        <v>160</v>
      </c>
      <c r="M162" t="str">
        <f>IF(C162=recherche!$F$2,L162,"")</f>
        <v/>
      </c>
      <c r="N162" t="str">
        <f t="shared" si="5"/>
        <v/>
      </c>
    </row>
    <row r="163" spans="1:14" x14ac:dyDescent="0.25">
      <c r="A163" s="17">
        <v>45265</v>
      </c>
      <c r="B163" s="15" t="s">
        <v>113</v>
      </c>
      <c r="C163" s="15" t="s">
        <v>55</v>
      </c>
      <c r="D163" s="58" t="s">
        <v>20</v>
      </c>
      <c r="E163" s="44">
        <v>998792</v>
      </c>
      <c r="F163" s="40">
        <f t="shared" si="4"/>
        <v>15508</v>
      </c>
      <c r="G163" s="36">
        <v>25</v>
      </c>
      <c r="H163" s="33"/>
      <c r="I163" s="40">
        <f>Tableau1[[#This Row],[Ancien Soldes]]+Tableau1[[#This Row],[Entree]]-Tableau1[[#This Row],[Sortie]]</f>
        <v>15533</v>
      </c>
      <c r="J163" s="28">
        <v>23</v>
      </c>
      <c r="K163" s="3"/>
      <c r="L163" s="70">
        <f>ROWS($C$3:C163)</f>
        <v>161</v>
      </c>
      <c r="M163" t="str">
        <f>IF(C163=recherche!$F$2,L163,"")</f>
        <v/>
      </c>
      <c r="N163" t="str">
        <f t="shared" si="5"/>
        <v/>
      </c>
    </row>
    <row r="164" spans="1:14" x14ac:dyDescent="0.25">
      <c r="A164" s="17"/>
      <c r="B164" s="15" t="s">
        <v>116</v>
      </c>
      <c r="C164" s="15" t="s">
        <v>13</v>
      </c>
      <c r="D164" s="58" t="s">
        <v>33</v>
      </c>
      <c r="E164" s="44">
        <v>2695608</v>
      </c>
      <c r="F164" s="40">
        <f t="shared" si="4"/>
        <v>15533</v>
      </c>
      <c r="G164" s="36"/>
      <c r="H164" s="33">
        <v>150</v>
      </c>
      <c r="I164" s="40">
        <f>Tableau1[[#This Row],[Ancien Soldes]]+Tableau1[[#This Row],[Entree]]-Tableau1[[#This Row],[Sortie]]</f>
        <v>15383</v>
      </c>
      <c r="J164" s="28">
        <v>24</v>
      </c>
      <c r="K164" s="3"/>
      <c r="L164" s="70">
        <f>ROWS($C$3:C164)</f>
        <v>162</v>
      </c>
      <c r="M164" t="str">
        <f>IF(C164=recherche!$F$2,L164,"")</f>
        <v/>
      </c>
      <c r="N164" t="str">
        <f t="shared" si="5"/>
        <v/>
      </c>
    </row>
    <row r="165" spans="1:14" x14ac:dyDescent="0.25">
      <c r="A165" s="17"/>
      <c r="B165" s="15" t="s">
        <v>56</v>
      </c>
      <c r="C165" s="15" t="s">
        <v>14</v>
      </c>
      <c r="D165" s="58" t="s">
        <v>33</v>
      </c>
      <c r="E165" s="44">
        <v>4625388</v>
      </c>
      <c r="F165" s="40">
        <f t="shared" si="4"/>
        <v>15383</v>
      </c>
      <c r="G165" s="36"/>
      <c r="H165" s="33">
        <v>113.96</v>
      </c>
      <c r="I165" s="40">
        <f>Tableau1[[#This Row],[Ancien Soldes]]+Tableau1[[#This Row],[Entree]]-Tableau1[[#This Row],[Sortie]]</f>
        <v>15269.04</v>
      </c>
      <c r="J165" s="28">
        <v>24</v>
      </c>
      <c r="K165" s="3"/>
      <c r="L165" s="70">
        <f>ROWS($C$3:C165)</f>
        <v>163</v>
      </c>
      <c r="M165" t="str">
        <f>IF(C165=recherche!$F$2,L165,"")</f>
        <v/>
      </c>
      <c r="N165" t="str">
        <f t="shared" si="5"/>
        <v/>
      </c>
    </row>
    <row r="166" spans="1:14" x14ac:dyDescent="0.25">
      <c r="A166" s="17">
        <v>45272</v>
      </c>
      <c r="B166" s="15" t="s">
        <v>140</v>
      </c>
      <c r="C166" s="15" t="s">
        <v>15</v>
      </c>
      <c r="D166" s="58" t="s">
        <v>33</v>
      </c>
      <c r="E166" s="44">
        <v>4625389</v>
      </c>
      <c r="F166" s="40">
        <f t="shared" si="4"/>
        <v>15269.04</v>
      </c>
      <c r="G166" s="36"/>
      <c r="H166" s="33">
        <v>581.09</v>
      </c>
      <c r="I166" s="40">
        <f>Tableau1[[#This Row],[Ancien Soldes]]+Tableau1[[#This Row],[Entree]]-Tableau1[[#This Row],[Sortie]]</f>
        <v>14687.95</v>
      </c>
      <c r="J166" s="28">
        <v>24</v>
      </c>
      <c r="K166" s="3"/>
      <c r="L166" s="70">
        <f>ROWS($C$3:C166)</f>
        <v>164</v>
      </c>
      <c r="M166" t="str">
        <f>IF(C166=recherche!$F$2,L166,"")</f>
        <v/>
      </c>
      <c r="N166" t="str">
        <f t="shared" si="5"/>
        <v/>
      </c>
    </row>
    <row r="167" spans="1:14" x14ac:dyDescent="0.25">
      <c r="A167" s="17">
        <v>45275</v>
      </c>
      <c r="B167" s="15" t="s">
        <v>114</v>
      </c>
      <c r="C167" s="15" t="s">
        <v>12</v>
      </c>
      <c r="D167" s="58" t="s">
        <v>33</v>
      </c>
      <c r="E167" s="44">
        <v>7888731</v>
      </c>
      <c r="F167" s="40">
        <f t="shared" si="4"/>
        <v>14687.95</v>
      </c>
      <c r="G167" s="36"/>
      <c r="H167" s="33">
        <v>120</v>
      </c>
      <c r="I167" s="40">
        <f>Tableau1[[#This Row],[Ancien Soldes]]+Tableau1[[#This Row],[Entree]]-Tableau1[[#This Row],[Sortie]]</f>
        <v>14567.95</v>
      </c>
      <c r="J167" s="28">
        <v>24</v>
      </c>
      <c r="K167" s="3"/>
      <c r="L167" s="70">
        <f>ROWS($C$3:C167)</f>
        <v>165</v>
      </c>
      <c r="M167" t="str">
        <f>IF(C167=recherche!$F$2,L167,"")</f>
        <v/>
      </c>
      <c r="N167" t="str">
        <f t="shared" si="5"/>
        <v/>
      </c>
    </row>
    <row r="168" spans="1:14" x14ac:dyDescent="0.25">
      <c r="A168" s="17"/>
      <c r="B168" s="15" t="s">
        <v>100</v>
      </c>
      <c r="C168" s="15" t="s">
        <v>16</v>
      </c>
      <c r="D168" s="58" t="s">
        <v>19</v>
      </c>
      <c r="E168" s="44"/>
      <c r="F168" s="40">
        <f t="shared" si="4"/>
        <v>14567.95</v>
      </c>
      <c r="G168" s="36"/>
      <c r="H168" s="33">
        <v>816.8</v>
      </c>
      <c r="I168" s="40">
        <f>Tableau1[[#This Row],[Ancien Soldes]]+Tableau1[[#This Row],[Entree]]-Tableau1[[#This Row],[Sortie]]</f>
        <v>13751.150000000001</v>
      </c>
      <c r="J168" s="28">
        <v>24</v>
      </c>
      <c r="K168" s="3"/>
      <c r="L168" s="70">
        <f>ROWS($C$3:C168)</f>
        <v>166</v>
      </c>
      <c r="M168" t="str">
        <f>IF(C168=recherche!$F$2,L168,"")</f>
        <v/>
      </c>
      <c r="N168" t="str">
        <f t="shared" si="5"/>
        <v/>
      </c>
    </row>
    <row r="169" spans="1:14" x14ac:dyDescent="0.25">
      <c r="A169" s="17">
        <v>45282</v>
      </c>
      <c r="B169" s="15" t="s">
        <v>115</v>
      </c>
      <c r="C169" s="15" t="s">
        <v>13</v>
      </c>
      <c r="D169" s="58" t="s">
        <v>33</v>
      </c>
      <c r="E169" s="44">
        <v>4625387</v>
      </c>
      <c r="F169" s="40">
        <f t="shared" si="4"/>
        <v>13751.150000000001</v>
      </c>
      <c r="G169" s="36"/>
      <c r="H169" s="33">
        <v>555</v>
      </c>
      <c r="I169" s="40">
        <f>Tableau1[[#This Row],[Ancien Soldes]]+Tableau1[[#This Row],[Entree]]-Tableau1[[#This Row],[Sortie]]</f>
        <v>13196.150000000001</v>
      </c>
      <c r="J169" s="28">
        <v>24</v>
      </c>
      <c r="K169" s="3"/>
      <c r="L169" s="70">
        <f>ROWS($C$3:C169)</f>
        <v>167</v>
      </c>
      <c r="M169" t="str">
        <f>IF(C169=recherche!$F$2,L169,"")</f>
        <v/>
      </c>
      <c r="N169" t="str">
        <f t="shared" si="5"/>
        <v/>
      </c>
    </row>
    <row r="170" spans="1:14" x14ac:dyDescent="0.25">
      <c r="A170" s="17">
        <v>45301</v>
      </c>
      <c r="B170" s="15" t="s">
        <v>138</v>
      </c>
      <c r="C170" s="15" t="s">
        <v>16</v>
      </c>
      <c r="D170" s="58" t="s">
        <v>20</v>
      </c>
      <c r="E170" s="44">
        <v>1367177</v>
      </c>
      <c r="F170" s="40">
        <f t="shared" si="4"/>
        <v>13196.150000000001</v>
      </c>
      <c r="G170" s="36">
        <v>60</v>
      </c>
      <c r="H170" s="33"/>
      <c r="I170" s="40">
        <f>Tableau1[[#This Row],[Ancien Soldes]]+Tableau1[[#This Row],[Entree]]-Tableau1[[#This Row],[Sortie]]</f>
        <v>13256.150000000001</v>
      </c>
      <c r="J170" s="28">
        <v>1</v>
      </c>
      <c r="K170" s="3"/>
      <c r="L170" s="70">
        <f>ROWS($C$3:C170)</f>
        <v>168</v>
      </c>
      <c r="M170" t="str">
        <f>IF(C170=recherche!$F$2,L170,"")</f>
        <v/>
      </c>
      <c r="N170" t="str">
        <f t="shared" si="5"/>
        <v/>
      </c>
    </row>
    <row r="171" spans="1:14" x14ac:dyDescent="0.25">
      <c r="A171" s="17"/>
      <c r="B171" s="15"/>
      <c r="C171" s="15" t="s">
        <v>134</v>
      </c>
      <c r="D171" s="58" t="s">
        <v>24</v>
      </c>
      <c r="E171" s="44"/>
      <c r="F171" s="40">
        <f t="shared" si="4"/>
        <v>13256.150000000001</v>
      </c>
      <c r="G171" s="36"/>
      <c r="H171" s="33">
        <v>3.15</v>
      </c>
      <c r="I171" s="40">
        <f>Tableau1[[#This Row],[Ancien Soldes]]+Tableau1[[#This Row],[Entree]]-Tableau1[[#This Row],[Sortie]]</f>
        <v>13253.000000000002</v>
      </c>
      <c r="J171" s="28">
        <v>1</v>
      </c>
      <c r="K171" s="3"/>
      <c r="L171" s="70">
        <f>ROWS($C$3:C171)</f>
        <v>169</v>
      </c>
      <c r="M171" t="str">
        <f>IF(C171=recherche!$F$2,L171,"")</f>
        <v/>
      </c>
      <c r="N171" t="str">
        <f t="shared" si="5"/>
        <v/>
      </c>
    </row>
    <row r="172" spans="1:14" x14ac:dyDescent="0.25">
      <c r="A172" s="17"/>
      <c r="B172" s="15" t="s">
        <v>137</v>
      </c>
      <c r="C172" s="15" t="s">
        <v>13</v>
      </c>
      <c r="D172" s="58" t="s">
        <v>33</v>
      </c>
      <c r="E172" s="44">
        <v>4625390</v>
      </c>
      <c r="F172" s="40">
        <f t="shared" si="4"/>
        <v>13253.000000000002</v>
      </c>
      <c r="G172" s="36"/>
      <c r="H172" s="33">
        <v>152.4</v>
      </c>
      <c r="I172" s="40">
        <f>Tableau1[[#This Row],[Ancien Soldes]]+Tableau1[[#This Row],[Entree]]-Tableau1[[#This Row],[Sortie]]</f>
        <v>13100.600000000002</v>
      </c>
      <c r="J172" s="28">
        <v>1</v>
      </c>
      <c r="K172" s="3"/>
      <c r="L172" s="70">
        <f>ROWS($C$3:C172)</f>
        <v>170</v>
      </c>
      <c r="M172" t="str">
        <f>IF(C172=recherche!$F$2,L172,"")</f>
        <v/>
      </c>
      <c r="N172" t="str">
        <f t="shared" si="5"/>
        <v/>
      </c>
    </row>
    <row r="173" spans="1:14" x14ac:dyDescent="0.25">
      <c r="A173" s="17"/>
      <c r="B173" s="15" t="s">
        <v>136</v>
      </c>
      <c r="C173" s="15" t="s">
        <v>13</v>
      </c>
      <c r="D173" s="58" t="s">
        <v>33</v>
      </c>
      <c r="E173" s="44">
        <v>7888735</v>
      </c>
      <c r="F173" s="40">
        <f t="shared" si="4"/>
        <v>13100.600000000002</v>
      </c>
      <c r="G173" s="36"/>
      <c r="H173" s="33">
        <v>281.02</v>
      </c>
      <c r="I173" s="40">
        <f>Tableau1[[#This Row],[Ancien Soldes]]+Tableau1[[#This Row],[Entree]]-Tableau1[[#This Row],[Sortie]]</f>
        <v>12819.580000000002</v>
      </c>
      <c r="J173" s="28">
        <v>1</v>
      </c>
      <c r="K173" s="3"/>
      <c r="L173" s="70">
        <f>ROWS($C$3:C173)</f>
        <v>171</v>
      </c>
      <c r="M173" t="str">
        <f>IF(C173=recherche!$F$2,L173,"")</f>
        <v/>
      </c>
      <c r="N173" t="str">
        <f t="shared" si="5"/>
        <v/>
      </c>
    </row>
    <row r="174" spans="1:14" x14ac:dyDescent="0.25">
      <c r="A174" s="17"/>
      <c r="B174" s="15" t="s">
        <v>99</v>
      </c>
      <c r="C174" s="15" t="s">
        <v>16</v>
      </c>
      <c r="D174" s="58" t="s">
        <v>33</v>
      </c>
      <c r="E174" s="44">
        <v>7888734</v>
      </c>
      <c r="F174" s="40">
        <f t="shared" si="4"/>
        <v>12819.580000000002</v>
      </c>
      <c r="G174" s="36"/>
      <c r="H174" s="33">
        <v>247</v>
      </c>
      <c r="I174" s="40">
        <f>Tableau1[[#This Row],[Ancien Soldes]]+Tableau1[[#This Row],[Entree]]-Tableau1[[#This Row],[Sortie]]</f>
        <v>12572.580000000002</v>
      </c>
      <c r="J174" s="28">
        <v>1</v>
      </c>
      <c r="K174" s="3"/>
      <c r="L174" s="70">
        <f>ROWS($C$3:C174)</f>
        <v>172</v>
      </c>
      <c r="M174" t="str">
        <f>IF(C174=recherche!$F$2,L174,"")</f>
        <v/>
      </c>
      <c r="N174" t="str">
        <f t="shared" si="5"/>
        <v/>
      </c>
    </row>
    <row r="175" spans="1:14" x14ac:dyDescent="0.25">
      <c r="A175" s="17">
        <v>45309</v>
      </c>
      <c r="B175" s="15" t="s">
        <v>117</v>
      </c>
      <c r="C175" s="15" t="s">
        <v>13</v>
      </c>
      <c r="D175" s="58" t="s">
        <v>33</v>
      </c>
      <c r="E175" s="44">
        <v>4625391</v>
      </c>
      <c r="F175" s="40">
        <f t="shared" si="4"/>
        <v>12572.580000000002</v>
      </c>
      <c r="G175" s="36"/>
      <c r="H175" s="33">
        <v>50.28</v>
      </c>
      <c r="I175" s="40">
        <f>Tableau1[[#This Row],[Ancien Soldes]]+Tableau1[[#This Row],[Entree]]-Tableau1[[#This Row],[Sortie]]</f>
        <v>12522.300000000001</v>
      </c>
      <c r="J175" s="28">
        <v>1</v>
      </c>
      <c r="K175" s="3"/>
      <c r="L175" s="70">
        <f>ROWS($C$3:C175)</f>
        <v>173</v>
      </c>
      <c r="M175" t="str">
        <f>IF(C175=recherche!$F$2,L175,"")</f>
        <v/>
      </c>
      <c r="N175" t="str">
        <f t="shared" si="5"/>
        <v/>
      </c>
    </row>
    <row r="176" spans="1:14" x14ac:dyDescent="0.25">
      <c r="A176" s="17"/>
      <c r="B176" s="15" t="s">
        <v>139</v>
      </c>
      <c r="C176" s="15" t="s">
        <v>135</v>
      </c>
      <c r="D176" s="58" t="s">
        <v>19</v>
      </c>
      <c r="E176" s="44"/>
      <c r="F176" s="40">
        <f t="shared" si="4"/>
        <v>12522.300000000001</v>
      </c>
      <c r="G176" s="36">
        <v>150</v>
      </c>
      <c r="H176" s="33"/>
      <c r="I176" s="40">
        <f>Tableau1[[#This Row],[Ancien Soldes]]+Tableau1[[#This Row],[Entree]]-Tableau1[[#This Row],[Sortie]]</f>
        <v>12672.300000000001</v>
      </c>
      <c r="J176" s="28">
        <v>2</v>
      </c>
      <c r="K176" s="3"/>
      <c r="L176" s="70">
        <f>ROWS($C$3:C176)</f>
        <v>174</v>
      </c>
      <c r="M176" t="str">
        <f>IF(C176=recherche!$F$2,L176,"")</f>
        <v/>
      </c>
      <c r="N176" t="str">
        <f t="shared" si="5"/>
        <v/>
      </c>
    </row>
    <row r="177" spans="1:14" x14ac:dyDescent="0.25">
      <c r="A177" s="17"/>
      <c r="B177" s="15" t="s">
        <v>133</v>
      </c>
      <c r="C177" s="15" t="s">
        <v>134</v>
      </c>
      <c r="D177" s="58"/>
      <c r="E177" s="44"/>
      <c r="F177" s="40">
        <f t="shared" si="4"/>
        <v>12672.300000000001</v>
      </c>
      <c r="G177" s="36">
        <v>1.67</v>
      </c>
      <c r="H177" s="33"/>
      <c r="I177" s="40">
        <f>Tableau1[[#This Row],[Ancien Soldes]]+Tableau1[[#This Row],[Entree]]-Tableau1[[#This Row],[Sortie]]</f>
        <v>12673.970000000001</v>
      </c>
      <c r="J177" s="28">
        <v>2</v>
      </c>
      <c r="K177" s="3"/>
      <c r="L177" s="70">
        <f>ROWS($C$3:C177)</f>
        <v>175</v>
      </c>
      <c r="M177" t="str">
        <f>IF(C177=recherche!$F$2,L177,"")</f>
        <v/>
      </c>
      <c r="N177" t="str">
        <f t="shared" si="5"/>
        <v/>
      </c>
    </row>
    <row r="178" spans="1:14" x14ac:dyDescent="0.25">
      <c r="A178" s="17">
        <v>45324</v>
      </c>
      <c r="B178" s="15" t="s">
        <v>132</v>
      </c>
      <c r="C178" s="15" t="s">
        <v>17</v>
      </c>
      <c r="D178" s="58" t="s">
        <v>33</v>
      </c>
      <c r="E178" s="44">
        <v>7888740</v>
      </c>
      <c r="F178" s="40">
        <f t="shared" si="4"/>
        <v>12673.970000000001</v>
      </c>
      <c r="G178" s="36"/>
      <c r="H178" s="33">
        <v>45.5</v>
      </c>
      <c r="I178" s="40">
        <f>Tableau1[[#This Row],[Ancien Soldes]]+Tableau1[[#This Row],[Entree]]-Tableau1[[#This Row],[Sortie]]</f>
        <v>12628.470000000001</v>
      </c>
      <c r="J178" s="28">
        <v>2</v>
      </c>
      <c r="K178" s="3"/>
      <c r="L178" s="70">
        <f>ROWS($C$3:C178)</f>
        <v>176</v>
      </c>
      <c r="M178">
        <f>IF(C178=recherche!$F$2,L178,"")</f>
        <v>176</v>
      </c>
      <c r="N178" t="str">
        <f t="shared" si="5"/>
        <v/>
      </c>
    </row>
    <row r="179" spans="1:14" x14ac:dyDescent="0.25">
      <c r="A179" s="17">
        <v>45328</v>
      </c>
      <c r="B179" s="15" t="s">
        <v>131</v>
      </c>
      <c r="C179" s="15" t="s">
        <v>17</v>
      </c>
      <c r="D179" s="58" t="s">
        <v>33</v>
      </c>
      <c r="E179" s="44">
        <v>7888739</v>
      </c>
      <c r="F179" s="40">
        <f t="shared" si="4"/>
        <v>12628.470000000001</v>
      </c>
      <c r="G179" s="36"/>
      <c r="H179" s="33">
        <v>39.54</v>
      </c>
      <c r="I179" s="40">
        <f>Tableau1[[#This Row],[Ancien Soldes]]+Tableau1[[#This Row],[Entree]]-Tableau1[[#This Row],[Sortie]]</f>
        <v>12588.93</v>
      </c>
      <c r="J179" s="28">
        <v>2</v>
      </c>
      <c r="K179" s="3"/>
      <c r="L179" s="70">
        <f>ROWS($C$3:C179)</f>
        <v>177</v>
      </c>
      <c r="M179">
        <f>IF(C179=recherche!$F$2,L179,"")</f>
        <v>177</v>
      </c>
      <c r="N179" t="str">
        <f t="shared" si="5"/>
        <v/>
      </c>
    </row>
    <row r="180" spans="1:14" x14ac:dyDescent="0.25">
      <c r="A180" s="17"/>
      <c r="B180" s="15" t="s">
        <v>130</v>
      </c>
      <c r="C180" s="15" t="s">
        <v>17</v>
      </c>
      <c r="D180" s="58" t="s">
        <v>33</v>
      </c>
      <c r="E180" s="44">
        <v>2695609</v>
      </c>
      <c r="F180" s="40">
        <f t="shared" si="4"/>
        <v>12588.93</v>
      </c>
      <c r="G180" s="36"/>
      <c r="H180" s="33">
        <v>164.57</v>
      </c>
      <c r="I180" s="40">
        <f>Tableau1[[#This Row],[Ancien Soldes]]+Tableau1[[#This Row],[Entree]]-Tableau1[[#This Row],[Sortie]]</f>
        <v>12424.36</v>
      </c>
      <c r="J180" s="28">
        <v>2</v>
      </c>
      <c r="K180" s="3"/>
      <c r="L180" s="70">
        <f>ROWS($C$3:C180)</f>
        <v>178</v>
      </c>
      <c r="M180">
        <f>IF(C180=recherche!$F$2,L180,"")</f>
        <v>178</v>
      </c>
      <c r="N180" t="str">
        <f t="shared" si="5"/>
        <v/>
      </c>
    </row>
    <row r="181" spans="1:14" x14ac:dyDescent="0.25">
      <c r="A181" s="17">
        <v>45330</v>
      </c>
      <c r="B181" s="15" t="s">
        <v>118</v>
      </c>
      <c r="C181" s="15" t="s">
        <v>17</v>
      </c>
      <c r="D181" s="58" t="s">
        <v>33</v>
      </c>
      <c r="E181" s="44">
        <v>7888738</v>
      </c>
      <c r="F181" s="40">
        <f t="shared" si="4"/>
        <v>12424.36</v>
      </c>
      <c r="G181" s="36"/>
      <c r="H181" s="33">
        <v>59.9</v>
      </c>
      <c r="I181" s="40">
        <f>Tableau1[[#This Row],[Ancien Soldes]]+Tableau1[[#This Row],[Entree]]-Tableau1[[#This Row],[Sortie]]</f>
        <v>12364.460000000001</v>
      </c>
      <c r="J181" s="28">
        <v>2</v>
      </c>
      <c r="K181" s="3"/>
      <c r="L181" s="70">
        <f>ROWS($C$3:C181)</f>
        <v>179</v>
      </c>
      <c r="M181">
        <f>IF(C181=recherche!$F$2,L181,"")</f>
        <v>179</v>
      </c>
      <c r="N181" t="str">
        <f t="shared" si="5"/>
        <v/>
      </c>
    </row>
    <row r="182" spans="1:14" x14ac:dyDescent="0.25">
      <c r="A182" s="17"/>
      <c r="B182" s="15"/>
      <c r="C182" s="15"/>
      <c r="D182" s="58"/>
      <c r="E182" s="44"/>
      <c r="F182" s="40">
        <f t="shared" si="4"/>
        <v>12364.460000000001</v>
      </c>
      <c r="G182" s="36">
        <v>3650</v>
      </c>
      <c r="H182" s="33"/>
      <c r="I182" s="40">
        <f>Tableau1[[#This Row],[Ancien Soldes]]+Tableau1[[#This Row],[Entree]]-Tableau1[[#This Row],[Sortie]]</f>
        <v>16014.460000000001</v>
      </c>
      <c r="J182" s="28"/>
      <c r="K182" s="3"/>
      <c r="L182" s="70">
        <f>ROWS($C$3:C182)</f>
        <v>180</v>
      </c>
      <c r="M182" t="str">
        <f>IF(C182=recherche!$F$2,L182,"")</f>
        <v/>
      </c>
      <c r="N182" t="str">
        <f t="shared" si="5"/>
        <v/>
      </c>
    </row>
    <row r="183" spans="1:14" x14ac:dyDescent="0.25">
      <c r="A183" s="17"/>
      <c r="B183" s="15"/>
      <c r="C183" s="15"/>
      <c r="D183" s="58"/>
      <c r="E183" s="44"/>
      <c r="F183" s="40">
        <f t="shared" si="4"/>
        <v>16014.460000000001</v>
      </c>
      <c r="G183" s="36">
        <v>195</v>
      </c>
      <c r="H183" s="33"/>
      <c r="I183" s="40">
        <f>Tableau1[[#This Row],[Ancien Soldes]]+Tableau1[[#This Row],[Entree]]-Tableau1[[#This Row],[Sortie]]</f>
        <v>16209.460000000001</v>
      </c>
      <c r="J183" s="28"/>
      <c r="K183" s="3"/>
      <c r="L183" s="70">
        <f>ROWS($C$3:C183)</f>
        <v>181</v>
      </c>
      <c r="M183" t="str">
        <f>IF(C183=recherche!$F$2,L183,"")</f>
        <v/>
      </c>
      <c r="N183" t="str">
        <f t="shared" si="5"/>
        <v/>
      </c>
    </row>
    <row r="184" spans="1:14" x14ac:dyDescent="0.25">
      <c r="A184" s="17"/>
      <c r="B184" s="15"/>
      <c r="C184" s="15"/>
      <c r="D184" s="58"/>
      <c r="E184" s="44"/>
      <c r="F184" s="40">
        <f t="shared" si="4"/>
        <v>16209.460000000001</v>
      </c>
      <c r="G184" s="36">
        <v>220</v>
      </c>
      <c r="H184" s="33"/>
      <c r="I184" s="40">
        <f>Tableau1[[#This Row],[Ancien Soldes]]+Tableau1[[#This Row],[Entree]]-Tableau1[[#This Row],[Sortie]]</f>
        <v>16429.46</v>
      </c>
      <c r="J184" s="28"/>
      <c r="K184" s="3"/>
      <c r="L184" s="70">
        <f>ROWS($C$3:C184)</f>
        <v>182</v>
      </c>
      <c r="M184" t="str">
        <f>IF(C184=recherche!$F$2,L184,"")</f>
        <v/>
      </c>
      <c r="N184" t="str">
        <f t="shared" si="5"/>
        <v/>
      </c>
    </row>
    <row r="185" spans="1:14" x14ac:dyDescent="0.25">
      <c r="A185" s="17"/>
      <c r="B185" s="15"/>
      <c r="C185" s="15"/>
      <c r="D185" s="58"/>
      <c r="E185" s="44"/>
      <c r="F185" s="40">
        <f t="shared" si="4"/>
        <v>16429.46</v>
      </c>
      <c r="G185" s="36">
        <v>85</v>
      </c>
      <c r="H185" s="33"/>
      <c r="I185" s="40">
        <f>Tableau1[[#This Row],[Ancien Soldes]]+Tableau1[[#This Row],[Entree]]-Tableau1[[#This Row],[Sortie]]</f>
        <v>16514.46</v>
      </c>
      <c r="J185" s="28"/>
      <c r="K185" s="3"/>
      <c r="L185" s="70">
        <f>ROWS($C$3:C185)</f>
        <v>183</v>
      </c>
      <c r="M185" t="str">
        <f>IF(C185=recherche!$F$2,L185,"")</f>
        <v/>
      </c>
      <c r="N185" t="str">
        <f t="shared" si="5"/>
        <v/>
      </c>
    </row>
    <row r="186" spans="1:14" x14ac:dyDescent="0.25">
      <c r="A186" s="17"/>
      <c r="B186" s="15"/>
      <c r="C186" s="15"/>
      <c r="D186" s="58"/>
      <c r="E186" s="44"/>
      <c r="F186" s="40">
        <f t="shared" si="4"/>
        <v>16514.46</v>
      </c>
      <c r="G186" s="36">
        <v>110</v>
      </c>
      <c r="H186" s="33"/>
      <c r="I186" s="40">
        <f>Tableau1[[#This Row],[Ancien Soldes]]+Tableau1[[#This Row],[Entree]]-Tableau1[[#This Row],[Sortie]]</f>
        <v>16624.46</v>
      </c>
      <c r="J186" s="28"/>
      <c r="K186" s="3"/>
      <c r="L186" s="70">
        <f>ROWS($C$3:C186)</f>
        <v>184</v>
      </c>
      <c r="M186" t="str">
        <f>IF(C186=recherche!$F$2,L186,"")</f>
        <v/>
      </c>
      <c r="N186" t="str">
        <f t="shared" si="5"/>
        <v/>
      </c>
    </row>
    <row r="187" spans="1:14" x14ac:dyDescent="0.25">
      <c r="A187" s="17"/>
      <c r="B187" s="15"/>
      <c r="C187" s="15"/>
      <c r="D187" s="58"/>
      <c r="E187" s="44"/>
      <c r="F187" s="40">
        <f t="shared" si="4"/>
        <v>16624.46</v>
      </c>
      <c r="G187" s="36">
        <v>40</v>
      </c>
      <c r="H187" s="33"/>
      <c r="I187" s="40">
        <f>Tableau1[[#This Row],[Ancien Soldes]]+Tableau1[[#This Row],[Entree]]-Tableau1[[#This Row],[Sortie]]</f>
        <v>16664.46</v>
      </c>
      <c r="J187" s="28"/>
      <c r="K187" s="3"/>
      <c r="L187" s="70">
        <f>ROWS($C$3:C187)</f>
        <v>185</v>
      </c>
      <c r="M187" t="str">
        <f>IF(C187=recherche!$F$2,L187,"")</f>
        <v/>
      </c>
      <c r="N187" t="str">
        <f t="shared" si="5"/>
        <v/>
      </c>
    </row>
    <row r="188" spans="1:14" x14ac:dyDescent="0.25">
      <c r="A188" s="17"/>
      <c r="B188" s="15"/>
      <c r="C188" s="15"/>
      <c r="D188" s="58"/>
      <c r="E188" s="44"/>
      <c r="F188" s="40">
        <f t="shared" si="4"/>
        <v>16664.46</v>
      </c>
      <c r="G188" s="36">
        <v>50</v>
      </c>
      <c r="H188" s="33"/>
      <c r="I188" s="40">
        <f>Tableau1[[#This Row],[Ancien Soldes]]+Tableau1[[#This Row],[Entree]]-Tableau1[[#This Row],[Sortie]]</f>
        <v>16714.46</v>
      </c>
      <c r="J188" s="28"/>
      <c r="K188" s="3"/>
      <c r="L188" s="70">
        <f>ROWS($C$3:C188)</f>
        <v>186</v>
      </c>
      <c r="M188" t="str">
        <f>IF(C188=recherche!$F$2,L188,"")</f>
        <v/>
      </c>
      <c r="N188" t="str">
        <f t="shared" si="5"/>
        <v/>
      </c>
    </row>
    <row r="189" spans="1:14" x14ac:dyDescent="0.25">
      <c r="A189" s="17"/>
      <c r="B189" s="15"/>
      <c r="C189" s="15"/>
      <c r="D189" s="58"/>
      <c r="E189" s="44"/>
      <c r="F189" s="40">
        <f t="shared" si="4"/>
        <v>16714.46</v>
      </c>
      <c r="G189" s="36">
        <v>280</v>
      </c>
      <c r="H189" s="33"/>
      <c r="I189" s="40">
        <f>Tableau1[[#This Row],[Ancien Soldes]]+Tableau1[[#This Row],[Entree]]-Tableau1[[#This Row],[Sortie]]</f>
        <v>16994.46</v>
      </c>
      <c r="J189" s="28"/>
      <c r="K189" s="3"/>
      <c r="L189" s="70">
        <f>ROWS($C$3:C189)</f>
        <v>187</v>
      </c>
      <c r="M189" t="str">
        <f>IF(C189=recherche!$F$2,L189,"")</f>
        <v/>
      </c>
      <c r="N189" t="str">
        <f t="shared" si="5"/>
        <v/>
      </c>
    </row>
    <row r="190" spans="1:14" x14ac:dyDescent="0.25">
      <c r="A190" s="17"/>
      <c r="B190" s="15"/>
      <c r="C190" s="15"/>
      <c r="D190" s="58"/>
      <c r="E190" s="44"/>
      <c r="F190" s="40">
        <f t="shared" si="4"/>
        <v>16994.46</v>
      </c>
      <c r="G190" s="36">
        <v>140</v>
      </c>
      <c r="H190" s="33"/>
      <c r="I190" s="40">
        <f>Tableau1[[#This Row],[Ancien Soldes]]+Tableau1[[#This Row],[Entree]]-Tableau1[[#This Row],[Sortie]]</f>
        <v>17134.46</v>
      </c>
      <c r="J190" s="28"/>
      <c r="K190" s="3"/>
      <c r="L190" s="70">
        <f>ROWS($C$3:C190)</f>
        <v>188</v>
      </c>
      <c r="M190" t="str">
        <f>IF(C190=recherche!$F$2,L190,"")</f>
        <v/>
      </c>
      <c r="N190" t="str">
        <f t="shared" si="5"/>
        <v/>
      </c>
    </row>
    <row r="191" spans="1:14" x14ac:dyDescent="0.25">
      <c r="A191" s="17"/>
      <c r="B191" s="15"/>
      <c r="C191" s="15"/>
      <c r="D191" s="58"/>
      <c r="E191" s="44"/>
      <c r="F191" s="40">
        <f t="shared" si="4"/>
        <v>17134.46</v>
      </c>
      <c r="G191" s="36">
        <v>225</v>
      </c>
      <c r="H191" s="33"/>
      <c r="I191" s="40">
        <f>Tableau1[[#This Row],[Ancien Soldes]]+Tableau1[[#This Row],[Entree]]-Tableau1[[#This Row],[Sortie]]</f>
        <v>17359.46</v>
      </c>
      <c r="J191" s="28"/>
      <c r="K191" s="3"/>
      <c r="L191" s="70">
        <f>ROWS($C$3:C191)</f>
        <v>189</v>
      </c>
      <c r="M191" t="str">
        <f>IF(C191=recherche!$F$2,L191,"")</f>
        <v/>
      </c>
      <c r="N191" t="str">
        <f t="shared" si="5"/>
        <v/>
      </c>
    </row>
    <row r="192" spans="1:14" x14ac:dyDescent="0.25">
      <c r="A192" s="17"/>
      <c r="B192" s="15"/>
      <c r="C192" s="15"/>
      <c r="D192" s="58"/>
      <c r="E192" s="44"/>
      <c r="F192" s="40">
        <f t="shared" si="4"/>
        <v>17359.46</v>
      </c>
      <c r="G192" s="36">
        <v>400</v>
      </c>
      <c r="H192" s="33"/>
      <c r="I192" s="40">
        <f>Tableau1[[#This Row],[Ancien Soldes]]+Tableau1[[#This Row],[Entree]]-Tableau1[[#This Row],[Sortie]]</f>
        <v>17759.46</v>
      </c>
      <c r="J192" s="28"/>
      <c r="K192" s="3"/>
      <c r="L192" s="70">
        <f>ROWS($C$3:C192)</f>
        <v>190</v>
      </c>
      <c r="M192" t="str">
        <f>IF(C192=recherche!$F$2,L192,"")</f>
        <v/>
      </c>
      <c r="N192" t="str">
        <f t="shared" si="5"/>
        <v/>
      </c>
    </row>
    <row r="193" spans="1:14" x14ac:dyDescent="0.25">
      <c r="A193" s="17"/>
      <c r="B193" s="15"/>
      <c r="C193" s="15"/>
      <c r="D193" s="58"/>
      <c r="E193" s="44"/>
      <c r="F193" s="40">
        <f t="shared" si="4"/>
        <v>17759.46</v>
      </c>
      <c r="G193" s="36">
        <v>185</v>
      </c>
      <c r="H193" s="33"/>
      <c r="I193" s="40">
        <f>Tableau1[[#This Row],[Ancien Soldes]]+Tableau1[[#This Row],[Entree]]-Tableau1[[#This Row],[Sortie]]</f>
        <v>17944.46</v>
      </c>
      <c r="J193" s="28"/>
      <c r="K193" s="3"/>
      <c r="L193" s="70">
        <f>ROWS($C$3:C193)</f>
        <v>191</v>
      </c>
      <c r="M193" t="str">
        <f>IF(C193=recherche!$F$2,L193,"")</f>
        <v/>
      </c>
      <c r="N193" t="str">
        <f t="shared" si="5"/>
        <v/>
      </c>
    </row>
    <row r="194" spans="1:14" x14ac:dyDescent="0.25">
      <c r="A194" s="17"/>
      <c r="B194" s="15"/>
      <c r="C194" s="15"/>
      <c r="D194" s="58"/>
      <c r="E194" s="44"/>
      <c r="F194" s="40">
        <f t="shared" si="4"/>
        <v>17944.46</v>
      </c>
      <c r="G194" s="36">
        <v>265</v>
      </c>
      <c r="H194" s="33"/>
      <c r="I194" s="40">
        <f>Tableau1[[#This Row],[Ancien Soldes]]+Tableau1[[#This Row],[Entree]]-Tableau1[[#This Row],[Sortie]]</f>
        <v>18209.46</v>
      </c>
      <c r="J194" s="28"/>
      <c r="K194" s="3"/>
      <c r="L194" s="70">
        <f>ROWS($C$3:C194)</f>
        <v>192</v>
      </c>
      <c r="M194" t="str">
        <f>IF(C194=recherche!$F$2,L194,"")</f>
        <v/>
      </c>
      <c r="N194" t="str">
        <f t="shared" si="5"/>
        <v/>
      </c>
    </row>
    <row r="195" spans="1:14" x14ac:dyDescent="0.25">
      <c r="A195" s="17"/>
      <c r="B195" s="15"/>
      <c r="C195" s="15"/>
      <c r="D195" s="58"/>
      <c r="E195" s="44"/>
      <c r="F195" s="40">
        <f t="shared" si="4"/>
        <v>18209.46</v>
      </c>
      <c r="G195" s="36">
        <v>270</v>
      </c>
      <c r="H195" s="33"/>
      <c r="I195" s="40">
        <f>Tableau1[[#This Row],[Ancien Soldes]]+Tableau1[[#This Row],[Entree]]-Tableau1[[#This Row],[Sortie]]</f>
        <v>18479.46</v>
      </c>
      <c r="J195" s="28"/>
      <c r="K195" s="3"/>
      <c r="L195" s="70">
        <f>ROWS($C$3:C195)</f>
        <v>193</v>
      </c>
      <c r="M195" t="str">
        <f>IF(C195=recherche!$F$2,L195,"")</f>
        <v/>
      </c>
      <c r="N195" t="str">
        <f t="shared" si="5"/>
        <v/>
      </c>
    </row>
    <row r="196" spans="1:14" x14ac:dyDescent="0.25">
      <c r="A196" s="17"/>
      <c r="B196" s="15"/>
      <c r="C196" s="15"/>
      <c r="D196" s="58"/>
      <c r="E196" s="44"/>
      <c r="F196" s="40">
        <f t="shared" ref="F196:F259" si="6">I195</f>
        <v>18479.46</v>
      </c>
      <c r="G196" s="36">
        <v>105</v>
      </c>
      <c r="H196" s="33"/>
      <c r="I196" s="40">
        <f>Tableau1[[#This Row],[Ancien Soldes]]+Tableau1[[#This Row],[Entree]]-Tableau1[[#This Row],[Sortie]]</f>
        <v>18584.46</v>
      </c>
      <c r="J196" s="28"/>
      <c r="K196" s="3"/>
      <c r="L196" s="70">
        <f>ROWS($C$3:C196)</f>
        <v>194</v>
      </c>
      <c r="M196" t="str">
        <f>IF(C196=recherche!$F$2,L196,"")</f>
        <v/>
      </c>
      <c r="N196" t="str">
        <f t="shared" ref="N196:N259" si="7">IFERROR(SMALL($M$3:$M$293,L196),"")</f>
        <v/>
      </c>
    </row>
    <row r="197" spans="1:14" x14ac:dyDescent="0.25">
      <c r="A197" s="17"/>
      <c r="B197" s="15"/>
      <c r="C197" s="15"/>
      <c r="D197" s="58"/>
      <c r="E197" s="44"/>
      <c r="F197" s="40">
        <f t="shared" si="6"/>
        <v>18584.46</v>
      </c>
      <c r="G197" s="36">
        <v>160</v>
      </c>
      <c r="H197" s="33"/>
      <c r="I197" s="40">
        <f>Tableau1[[#This Row],[Ancien Soldes]]+Tableau1[[#This Row],[Entree]]-Tableau1[[#This Row],[Sortie]]</f>
        <v>18744.46</v>
      </c>
      <c r="J197" s="28"/>
      <c r="K197" s="3"/>
      <c r="L197" s="70">
        <f>ROWS($C$3:C197)</f>
        <v>195</v>
      </c>
      <c r="M197" t="str">
        <f>IF(C197=recherche!$F$2,L197,"")</f>
        <v/>
      </c>
      <c r="N197" t="str">
        <f t="shared" si="7"/>
        <v/>
      </c>
    </row>
    <row r="198" spans="1:14" x14ac:dyDescent="0.25">
      <c r="A198" s="17"/>
      <c r="B198" s="15"/>
      <c r="C198" s="15"/>
      <c r="D198" s="58"/>
      <c r="E198" s="44"/>
      <c r="F198" s="40">
        <f t="shared" si="6"/>
        <v>18744.46</v>
      </c>
      <c r="G198" s="36">
        <v>110</v>
      </c>
      <c r="H198" s="33"/>
      <c r="I198" s="40">
        <f>Tableau1[[#This Row],[Ancien Soldes]]+Tableau1[[#This Row],[Entree]]-Tableau1[[#This Row],[Sortie]]</f>
        <v>18854.46</v>
      </c>
      <c r="J198" s="28"/>
      <c r="K198" s="3"/>
      <c r="L198" s="70">
        <f>ROWS($C$3:C198)</f>
        <v>196</v>
      </c>
      <c r="M198" t="str">
        <f>IF(C198=recherche!$F$2,L198,"")</f>
        <v/>
      </c>
      <c r="N198" t="str">
        <f t="shared" si="7"/>
        <v/>
      </c>
    </row>
    <row r="199" spans="1:14" x14ac:dyDescent="0.25">
      <c r="A199" s="17"/>
      <c r="B199" s="15"/>
      <c r="C199" s="15"/>
      <c r="D199" s="58"/>
      <c r="E199" s="44"/>
      <c r="F199" s="40">
        <f t="shared" si="6"/>
        <v>18854.46</v>
      </c>
      <c r="G199" s="36">
        <v>85</v>
      </c>
      <c r="H199" s="33"/>
      <c r="I199" s="40">
        <f>Tableau1[[#This Row],[Ancien Soldes]]+Tableau1[[#This Row],[Entree]]-Tableau1[[#This Row],[Sortie]]</f>
        <v>18939.46</v>
      </c>
      <c r="J199" s="28"/>
      <c r="K199" s="3"/>
      <c r="L199" s="70">
        <f>ROWS($C$3:C199)</f>
        <v>197</v>
      </c>
      <c r="M199" t="str">
        <f>IF(C199=recherche!$F$2,L199,"")</f>
        <v/>
      </c>
      <c r="N199" t="str">
        <f t="shared" si="7"/>
        <v/>
      </c>
    </row>
    <row r="200" spans="1:14" x14ac:dyDescent="0.25">
      <c r="A200" s="17"/>
      <c r="B200" s="15"/>
      <c r="C200" s="15"/>
      <c r="D200" s="58"/>
      <c r="E200" s="44"/>
      <c r="F200" s="40">
        <f t="shared" si="6"/>
        <v>18939.46</v>
      </c>
      <c r="G200" s="36">
        <v>80</v>
      </c>
      <c r="H200" s="33"/>
      <c r="I200" s="40">
        <f>Tableau1[[#This Row],[Ancien Soldes]]+Tableau1[[#This Row],[Entree]]-Tableau1[[#This Row],[Sortie]]</f>
        <v>19019.46</v>
      </c>
      <c r="J200" s="28"/>
      <c r="K200" s="3"/>
      <c r="L200" s="70">
        <f>ROWS($C$3:C200)</f>
        <v>198</v>
      </c>
      <c r="M200" t="str">
        <f>IF(C200=recherche!$F$2,L200,"")</f>
        <v/>
      </c>
      <c r="N200" t="str">
        <f t="shared" si="7"/>
        <v/>
      </c>
    </row>
    <row r="201" spans="1:14" x14ac:dyDescent="0.25">
      <c r="A201" s="17"/>
      <c r="B201" s="15"/>
      <c r="C201" s="15"/>
      <c r="D201" s="58"/>
      <c r="E201" s="44"/>
      <c r="F201" s="40">
        <f t="shared" si="6"/>
        <v>19019.46</v>
      </c>
      <c r="G201" s="36">
        <v>125</v>
      </c>
      <c r="H201" s="33"/>
      <c r="I201" s="40">
        <f>Tableau1[[#This Row],[Ancien Soldes]]+Tableau1[[#This Row],[Entree]]-Tableau1[[#This Row],[Sortie]]</f>
        <v>19144.46</v>
      </c>
      <c r="J201" s="28"/>
      <c r="K201" s="3"/>
      <c r="L201" s="70">
        <f>ROWS($C$3:C201)</f>
        <v>199</v>
      </c>
      <c r="M201" t="str">
        <f>IF(C201=recherche!$F$2,L201,"")</f>
        <v/>
      </c>
      <c r="N201" t="str">
        <f t="shared" si="7"/>
        <v/>
      </c>
    </row>
    <row r="202" spans="1:14" x14ac:dyDescent="0.25">
      <c r="A202" s="18"/>
      <c r="B202" s="16"/>
      <c r="C202" s="15"/>
      <c r="D202" s="58"/>
      <c r="E202" s="45"/>
      <c r="F202" s="41">
        <f t="shared" si="6"/>
        <v>19144.46</v>
      </c>
      <c r="G202" s="37">
        <v>2910</v>
      </c>
      <c r="H202" s="34"/>
      <c r="I202" s="41">
        <f>Tableau1[[#This Row],[Ancien Soldes]]+Tableau1[[#This Row],[Entree]]-Tableau1[[#This Row],[Sortie]]</f>
        <v>22054.46</v>
      </c>
      <c r="J202" s="30"/>
      <c r="K202" s="3"/>
      <c r="L202" s="70">
        <f>ROWS($C$3:C202)</f>
        <v>200</v>
      </c>
      <c r="M202" t="str">
        <f>IF(C202=recherche!$F$2,L202,"")</f>
        <v/>
      </c>
      <c r="N202" t="str">
        <f t="shared" si="7"/>
        <v/>
      </c>
    </row>
    <row r="203" spans="1:14" x14ac:dyDescent="0.25">
      <c r="A203" s="17"/>
      <c r="B203" s="15"/>
      <c r="C203" s="15"/>
      <c r="D203" s="58"/>
      <c r="E203" s="44"/>
      <c r="F203" s="40">
        <f t="shared" si="6"/>
        <v>22054.46</v>
      </c>
      <c r="G203" s="36"/>
      <c r="H203" s="33"/>
      <c r="I203" s="40">
        <f>Tableau1[[#This Row],[Ancien Soldes]]+Tableau1[[#This Row],[Entree]]-Tableau1[[#This Row],[Sortie]]</f>
        <v>22054.46</v>
      </c>
      <c r="J203" s="28"/>
      <c r="K203" s="3"/>
      <c r="L203" s="70">
        <f>ROWS($C$3:C203)</f>
        <v>201</v>
      </c>
      <c r="M203" t="str">
        <f>IF(C203=recherche!$F$2,L203,"")</f>
        <v/>
      </c>
      <c r="N203" t="str">
        <f t="shared" si="7"/>
        <v/>
      </c>
    </row>
    <row r="204" spans="1:14" x14ac:dyDescent="0.25">
      <c r="A204" s="17"/>
      <c r="B204" s="15"/>
      <c r="C204" s="15"/>
      <c r="D204" s="58"/>
      <c r="E204" s="44"/>
      <c r="F204" s="40">
        <f t="shared" si="6"/>
        <v>22054.46</v>
      </c>
      <c r="G204" s="36"/>
      <c r="H204" s="33"/>
      <c r="I204" s="40">
        <f>Tableau1[[#This Row],[Ancien Soldes]]+Tableau1[[#This Row],[Entree]]-Tableau1[[#This Row],[Sortie]]</f>
        <v>22054.46</v>
      </c>
      <c r="J204" s="28"/>
      <c r="K204" s="3"/>
      <c r="L204" s="70">
        <f>ROWS($C$3:C204)</f>
        <v>202</v>
      </c>
      <c r="M204" t="str">
        <f>IF(C204=recherche!$F$2,L204,"")</f>
        <v/>
      </c>
      <c r="N204" t="str">
        <f t="shared" si="7"/>
        <v/>
      </c>
    </row>
    <row r="205" spans="1:14" x14ac:dyDescent="0.25">
      <c r="A205" s="17"/>
      <c r="B205" s="15"/>
      <c r="C205" s="15"/>
      <c r="D205" s="58"/>
      <c r="E205" s="44"/>
      <c r="F205" s="40">
        <f t="shared" si="6"/>
        <v>22054.46</v>
      </c>
      <c r="G205" s="36"/>
      <c r="H205" s="33"/>
      <c r="I205" s="40">
        <f>Tableau1[[#This Row],[Ancien Soldes]]+Tableau1[[#This Row],[Entree]]-Tableau1[[#This Row],[Sortie]]</f>
        <v>22054.46</v>
      </c>
      <c r="J205" s="28"/>
      <c r="K205" s="3"/>
      <c r="L205" s="70">
        <f>ROWS($C$3:C205)</f>
        <v>203</v>
      </c>
      <c r="M205" t="str">
        <f>IF(C205=recherche!$F$2,L205,"")</f>
        <v/>
      </c>
      <c r="N205" t="str">
        <f t="shared" si="7"/>
        <v/>
      </c>
    </row>
    <row r="206" spans="1:14" x14ac:dyDescent="0.25">
      <c r="A206" s="17"/>
      <c r="B206" s="15"/>
      <c r="C206" s="15"/>
      <c r="D206" s="58"/>
      <c r="E206" s="44"/>
      <c r="F206" s="40">
        <f t="shared" si="6"/>
        <v>22054.46</v>
      </c>
      <c r="G206" s="36"/>
      <c r="H206" s="33"/>
      <c r="I206" s="40">
        <f>Tableau1[[#This Row],[Ancien Soldes]]+Tableau1[[#This Row],[Entree]]-Tableau1[[#This Row],[Sortie]]</f>
        <v>22054.46</v>
      </c>
      <c r="J206" s="28"/>
      <c r="K206" s="3"/>
      <c r="L206" s="70">
        <f>ROWS($C$3:C206)</f>
        <v>204</v>
      </c>
      <c r="M206" t="str">
        <f>IF(C206=recherche!$F$2,L206,"")</f>
        <v/>
      </c>
      <c r="N206" t="str">
        <f t="shared" si="7"/>
        <v/>
      </c>
    </row>
    <row r="207" spans="1:14" x14ac:dyDescent="0.25">
      <c r="A207" s="17"/>
      <c r="B207" s="15"/>
      <c r="C207" s="15"/>
      <c r="D207" s="58"/>
      <c r="E207" s="44"/>
      <c r="F207" s="40">
        <f t="shared" si="6"/>
        <v>22054.46</v>
      </c>
      <c r="G207" s="36"/>
      <c r="H207" s="33"/>
      <c r="I207" s="40">
        <f>Tableau1[[#This Row],[Ancien Soldes]]+Tableau1[[#This Row],[Entree]]-Tableau1[[#This Row],[Sortie]]</f>
        <v>22054.46</v>
      </c>
      <c r="J207" s="28"/>
      <c r="K207" s="3"/>
      <c r="L207" s="70">
        <f>ROWS($C$3:C207)</f>
        <v>205</v>
      </c>
      <c r="M207" t="str">
        <f>IF(C207=recherche!$F$2,L207,"")</f>
        <v/>
      </c>
      <c r="N207" t="str">
        <f t="shared" si="7"/>
        <v/>
      </c>
    </row>
    <row r="208" spans="1:14" x14ac:dyDescent="0.25">
      <c r="A208" s="18"/>
      <c r="B208" s="16"/>
      <c r="C208" s="16"/>
      <c r="D208" s="59"/>
      <c r="E208" s="45"/>
      <c r="F208" s="41">
        <f t="shared" si="6"/>
        <v>22054.46</v>
      </c>
      <c r="G208" s="37"/>
      <c r="H208" s="34"/>
      <c r="I208" s="41">
        <f>Tableau1[[#This Row],[Ancien Soldes]]+Tableau1[[#This Row],[Entree]]-Tableau1[[#This Row],[Sortie]]</f>
        <v>22054.46</v>
      </c>
      <c r="J208" s="30"/>
      <c r="K208" s="3"/>
      <c r="L208" s="70">
        <f>ROWS($C$3:C208)</f>
        <v>206</v>
      </c>
      <c r="M208" t="str">
        <f>IF(C208=recherche!$F$2,L208,"")</f>
        <v/>
      </c>
      <c r="N208" t="str">
        <f t="shared" si="7"/>
        <v/>
      </c>
    </row>
    <row r="209" spans="1:14" x14ac:dyDescent="0.25">
      <c r="A209" s="17"/>
      <c r="B209" s="15"/>
      <c r="C209" s="15"/>
      <c r="D209" s="58"/>
      <c r="E209" s="44"/>
      <c r="F209" s="40">
        <f t="shared" si="6"/>
        <v>22054.46</v>
      </c>
      <c r="G209" s="36"/>
      <c r="H209" s="33"/>
      <c r="I209" s="40">
        <f>Tableau1[[#This Row],[Ancien Soldes]]+Tableau1[[#This Row],[Entree]]-Tableau1[[#This Row],[Sortie]]</f>
        <v>22054.46</v>
      </c>
      <c r="J209" s="47"/>
      <c r="K209" s="3"/>
      <c r="L209" s="70">
        <f>ROWS($C$3:C209)</f>
        <v>207</v>
      </c>
      <c r="M209" t="str">
        <f>IF(C209=recherche!$F$2,L209,"")</f>
        <v/>
      </c>
      <c r="N209" t="str">
        <f t="shared" si="7"/>
        <v/>
      </c>
    </row>
    <row r="210" spans="1:14" x14ac:dyDescent="0.25">
      <c r="A210" s="17"/>
      <c r="B210" s="15"/>
      <c r="C210" s="15"/>
      <c r="D210" s="58"/>
      <c r="E210" s="44"/>
      <c r="F210" s="40">
        <f t="shared" si="6"/>
        <v>22054.46</v>
      </c>
      <c r="G210" s="36"/>
      <c r="H210" s="33"/>
      <c r="I210" s="40">
        <f>Tableau1[[#This Row],[Ancien Soldes]]+Tableau1[[#This Row],[Entree]]-Tableau1[[#This Row],[Sortie]]</f>
        <v>22054.46</v>
      </c>
      <c r="J210" s="47"/>
      <c r="K210" s="3"/>
      <c r="L210" s="70">
        <f>ROWS($C$3:C210)</f>
        <v>208</v>
      </c>
      <c r="M210" t="str">
        <f>IF(C210=recherche!$F$2,L210,"")</f>
        <v/>
      </c>
      <c r="N210" t="str">
        <f t="shared" si="7"/>
        <v/>
      </c>
    </row>
    <row r="211" spans="1:14" x14ac:dyDescent="0.25">
      <c r="A211" s="17"/>
      <c r="B211" s="15"/>
      <c r="C211" s="15"/>
      <c r="D211" s="58"/>
      <c r="E211" s="44"/>
      <c r="F211" s="40">
        <f t="shared" si="6"/>
        <v>22054.46</v>
      </c>
      <c r="G211" s="36"/>
      <c r="H211" s="33"/>
      <c r="I211" s="40">
        <f>Tableau1[[#This Row],[Ancien Soldes]]+Tableau1[[#This Row],[Entree]]-Tableau1[[#This Row],[Sortie]]</f>
        <v>22054.46</v>
      </c>
      <c r="J211" s="47"/>
      <c r="K211" s="3"/>
      <c r="L211" s="70">
        <f>ROWS($C$3:C211)</f>
        <v>209</v>
      </c>
      <c r="M211" t="str">
        <f>IF(C211=recherche!$F$2,L211,"")</f>
        <v/>
      </c>
      <c r="N211" t="str">
        <f t="shared" si="7"/>
        <v/>
      </c>
    </row>
    <row r="212" spans="1:14" x14ac:dyDescent="0.25">
      <c r="A212" s="17"/>
      <c r="B212" s="15"/>
      <c r="C212" s="15"/>
      <c r="D212" s="58"/>
      <c r="E212" s="44"/>
      <c r="F212" s="40">
        <f t="shared" si="6"/>
        <v>22054.46</v>
      </c>
      <c r="G212" s="36"/>
      <c r="H212" s="33"/>
      <c r="I212" s="40">
        <f>Tableau1[[#This Row],[Ancien Soldes]]+Tableau1[[#This Row],[Entree]]-Tableau1[[#This Row],[Sortie]]</f>
        <v>22054.46</v>
      </c>
      <c r="J212" s="47"/>
      <c r="K212" s="3"/>
      <c r="L212" s="70">
        <f>ROWS($C$3:C212)</f>
        <v>210</v>
      </c>
      <c r="M212" t="str">
        <f>IF(C212=recherche!$F$2,L212,"")</f>
        <v/>
      </c>
      <c r="N212" t="str">
        <f t="shared" si="7"/>
        <v/>
      </c>
    </row>
    <row r="213" spans="1:14" x14ac:dyDescent="0.25">
      <c r="A213" s="17"/>
      <c r="B213" s="15"/>
      <c r="C213" s="15"/>
      <c r="D213" s="58"/>
      <c r="E213" s="44"/>
      <c r="F213" s="40">
        <f t="shared" si="6"/>
        <v>22054.46</v>
      </c>
      <c r="G213" s="36"/>
      <c r="H213" s="33"/>
      <c r="I213" s="40">
        <f>Tableau1[[#This Row],[Ancien Soldes]]+Tableau1[[#This Row],[Entree]]-Tableau1[[#This Row],[Sortie]]</f>
        <v>22054.46</v>
      </c>
      <c r="J213" s="47"/>
      <c r="K213" s="3"/>
      <c r="L213" s="70">
        <f>ROWS($C$3:C213)</f>
        <v>211</v>
      </c>
      <c r="M213" t="str">
        <f>IF(C213=recherche!$F$2,L213,"")</f>
        <v/>
      </c>
      <c r="N213" t="str">
        <f t="shared" si="7"/>
        <v/>
      </c>
    </row>
    <row r="214" spans="1:14" x14ac:dyDescent="0.25">
      <c r="A214" s="17"/>
      <c r="B214" s="15"/>
      <c r="C214" s="15"/>
      <c r="D214" s="58"/>
      <c r="E214" s="44"/>
      <c r="F214" s="40">
        <f t="shared" si="6"/>
        <v>22054.46</v>
      </c>
      <c r="G214" s="36"/>
      <c r="H214" s="33"/>
      <c r="I214" s="40">
        <f>Tableau1[[#This Row],[Ancien Soldes]]+Tableau1[[#This Row],[Entree]]-Tableau1[[#This Row],[Sortie]]</f>
        <v>22054.46</v>
      </c>
      <c r="J214" s="47"/>
      <c r="K214" s="3"/>
      <c r="L214" s="70">
        <f>ROWS($C$3:C214)</f>
        <v>212</v>
      </c>
      <c r="M214" t="str">
        <f>IF(C214=recherche!$F$2,L214,"")</f>
        <v/>
      </c>
      <c r="N214" t="str">
        <f t="shared" si="7"/>
        <v/>
      </c>
    </row>
    <row r="215" spans="1:14" x14ac:dyDescent="0.25">
      <c r="A215" s="17"/>
      <c r="B215" s="15"/>
      <c r="C215" s="15"/>
      <c r="D215" s="58"/>
      <c r="E215" s="44"/>
      <c r="F215" s="40">
        <f t="shared" si="6"/>
        <v>22054.46</v>
      </c>
      <c r="G215" s="36"/>
      <c r="H215" s="33"/>
      <c r="I215" s="40">
        <f>Tableau1[[#This Row],[Ancien Soldes]]+Tableau1[[#This Row],[Entree]]-Tableau1[[#This Row],[Sortie]]</f>
        <v>22054.46</v>
      </c>
      <c r="J215" s="47"/>
      <c r="K215" s="3"/>
      <c r="L215" s="70">
        <f>ROWS($C$3:C215)</f>
        <v>213</v>
      </c>
      <c r="M215" t="str">
        <f>IF(C215=recherche!$F$2,L215,"")</f>
        <v/>
      </c>
      <c r="N215" t="str">
        <f t="shared" si="7"/>
        <v/>
      </c>
    </row>
    <row r="216" spans="1:14" x14ac:dyDescent="0.25">
      <c r="A216" s="17"/>
      <c r="B216" s="15"/>
      <c r="C216" s="15"/>
      <c r="D216" s="58"/>
      <c r="E216" s="44"/>
      <c r="F216" s="40">
        <f t="shared" si="6"/>
        <v>22054.46</v>
      </c>
      <c r="G216" s="36"/>
      <c r="H216" s="33"/>
      <c r="I216" s="40">
        <f>Tableau1[[#This Row],[Ancien Soldes]]+Tableau1[[#This Row],[Entree]]-Tableau1[[#This Row],[Sortie]]</f>
        <v>22054.46</v>
      </c>
      <c r="J216" s="47"/>
      <c r="K216" s="3"/>
      <c r="L216" s="70">
        <f>ROWS($C$3:C216)</f>
        <v>214</v>
      </c>
      <c r="M216" t="str">
        <f>IF(C216=recherche!$F$2,L216,"")</f>
        <v/>
      </c>
      <c r="N216" t="str">
        <f t="shared" si="7"/>
        <v/>
      </c>
    </row>
    <row r="217" spans="1:14" x14ac:dyDescent="0.25">
      <c r="A217" s="17"/>
      <c r="B217" s="15"/>
      <c r="C217" s="15"/>
      <c r="D217" s="58"/>
      <c r="E217" s="44"/>
      <c r="F217" s="40">
        <f t="shared" si="6"/>
        <v>22054.46</v>
      </c>
      <c r="G217" s="36"/>
      <c r="H217" s="33"/>
      <c r="I217" s="40">
        <f>Tableau1[[#This Row],[Ancien Soldes]]+Tableau1[[#This Row],[Entree]]-Tableau1[[#This Row],[Sortie]]</f>
        <v>22054.46</v>
      </c>
      <c r="J217" s="47"/>
      <c r="K217" s="3"/>
      <c r="L217" s="70">
        <f>ROWS($C$3:C217)</f>
        <v>215</v>
      </c>
      <c r="M217" t="str">
        <f>IF(C217=recherche!$F$2,L217,"")</f>
        <v/>
      </c>
      <c r="N217" t="str">
        <f t="shared" si="7"/>
        <v/>
      </c>
    </row>
    <row r="218" spans="1:14" x14ac:dyDescent="0.25">
      <c r="A218" s="18"/>
      <c r="B218" s="16"/>
      <c r="C218" s="16"/>
      <c r="D218" s="59"/>
      <c r="E218" s="45"/>
      <c r="F218" s="41">
        <f t="shared" si="6"/>
        <v>22054.46</v>
      </c>
      <c r="G218" s="37"/>
      <c r="H218" s="34"/>
      <c r="I218" s="41">
        <f>Tableau1[[#This Row],[Ancien Soldes]]+Tableau1[[#This Row],[Entree]]-Tableau1[[#This Row],[Sortie]]</f>
        <v>22054.46</v>
      </c>
      <c r="J218" s="47"/>
      <c r="K218" s="3"/>
      <c r="L218" s="70">
        <f>ROWS($C$3:C218)</f>
        <v>216</v>
      </c>
      <c r="M218" t="str">
        <f>IF(C218=recherche!$F$2,L218,"")</f>
        <v/>
      </c>
      <c r="N218" t="str">
        <f t="shared" si="7"/>
        <v/>
      </c>
    </row>
    <row r="219" spans="1:14" x14ac:dyDescent="0.25">
      <c r="A219" s="17"/>
      <c r="B219" s="15"/>
      <c r="C219" s="15"/>
      <c r="D219" s="58"/>
      <c r="E219" s="44"/>
      <c r="F219" s="40">
        <f t="shared" si="6"/>
        <v>22054.46</v>
      </c>
      <c r="G219" s="36"/>
      <c r="H219" s="33"/>
      <c r="I219" s="40">
        <f>Tableau1[[#This Row],[Ancien Soldes]]+Tableau1[[#This Row],[Entree]]-Tableau1[[#This Row],[Sortie]]</f>
        <v>22054.46</v>
      </c>
      <c r="J219" s="47"/>
      <c r="K219" s="3"/>
      <c r="L219" s="70">
        <f>ROWS($C$3:C219)</f>
        <v>217</v>
      </c>
      <c r="M219" t="str">
        <f>IF(C219=recherche!$F$2,L219,"")</f>
        <v/>
      </c>
      <c r="N219" t="str">
        <f t="shared" si="7"/>
        <v/>
      </c>
    </row>
    <row r="220" spans="1:14" x14ac:dyDescent="0.25">
      <c r="A220" s="17"/>
      <c r="B220" s="15"/>
      <c r="C220" s="15"/>
      <c r="D220" s="58"/>
      <c r="E220" s="44"/>
      <c r="F220" s="40">
        <f t="shared" si="6"/>
        <v>22054.46</v>
      </c>
      <c r="G220" s="36"/>
      <c r="H220" s="33"/>
      <c r="I220" s="40">
        <f>Tableau1[[#This Row],[Ancien Soldes]]+Tableau1[[#This Row],[Entree]]-Tableau1[[#This Row],[Sortie]]</f>
        <v>22054.46</v>
      </c>
      <c r="J220" s="47"/>
      <c r="K220" s="3"/>
      <c r="L220" s="70">
        <f>ROWS($C$3:C220)</f>
        <v>218</v>
      </c>
      <c r="M220" t="str">
        <f>IF(C220=recherche!$F$2,L220,"")</f>
        <v/>
      </c>
      <c r="N220" t="str">
        <f t="shared" si="7"/>
        <v/>
      </c>
    </row>
    <row r="221" spans="1:14" x14ac:dyDescent="0.25">
      <c r="A221" s="17"/>
      <c r="B221" s="15"/>
      <c r="C221" s="15"/>
      <c r="D221" s="58"/>
      <c r="E221" s="44"/>
      <c r="F221" s="40">
        <f t="shared" si="6"/>
        <v>22054.46</v>
      </c>
      <c r="G221" s="36"/>
      <c r="H221" s="33"/>
      <c r="I221" s="40">
        <f>Tableau1[[#This Row],[Ancien Soldes]]+Tableau1[[#This Row],[Entree]]-Tableau1[[#This Row],[Sortie]]</f>
        <v>22054.46</v>
      </c>
      <c r="J221" s="47"/>
      <c r="K221" s="3"/>
      <c r="L221" s="70">
        <f>ROWS($C$3:C221)</f>
        <v>219</v>
      </c>
      <c r="M221" t="str">
        <f>IF(C221=recherche!$F$2,L221,"")</f>
        <v/>
      </c>
      <c r="N221" t="str">
        <f t="shared" si="7"/>
        <v/>
      </c>
    </row>
    <row r="222" spans="1:14" x14ac:dyDescent="0.25">
      <c r="A222" s="17"/>
      <c r="B222" s="15"/>
      <c r="C222" s="15"/>
      <c r="D222" s="58"/>
      <c r="E222" s="44"/>
      <c r="F222" s="40">
        <f t="shared" si="6"/>
        <v>22054.46</v>
      </c>
      <c r="G222" s="36"/>
      <c r="H222" s="33"/>
      <c r="I222" s="40">
        <f>Tableau1[[#This Row],[Ancien Soldes]]+Tableau1[[#This Row],[Entree]]-Tableau1[[#This Row],[Sortie]]</f>
        <v>22054.46</v>
      </c>
      <c r="J222" s="47"/>
      <c r="K222" s="3"/>
      <c r="L222" s="70">
        <f>ROWS($C$3:C222)</f>
        <v>220</v>
      </c>
      <c r="M222" t="str">
        <f>IF(C222=recherche!$F$2,L222,"")</f>
        <v/>
      </c>
      <c r="N222" t="str">
        <f t="shared" si="7"/>
        <v/>
      </c>
    </row>
    <row r="223" spans="1:14" x14ac:dyDescent="0.25">
      <c r="A223" s="17"/>
      <c r="B223" s="15"/>
      <c r="C223" s="15"/>
      <c r="D223" s="58"/>
      <c r="E223" s="44"/>
      <c r="F223" s="40">
        <f t="shared" si="6"/>
        <v>22054.46</v>
      </c>
      <c r="G223" s="36"/>
      <c r="H223" s="33"/>
      <c r="I223" s="40">
        <f>Tableau1[[#This Row],[Ancien Soldes]]+Tableau1[[#This Row],[Entree]]-Tableau1[[#This Row],[Sortie]]</f>
        <v>22054.46</v>
      </c>
      <c r="J223" s="47"/>
      <c r="K223" s="3"/>
      <c r="L223" s="70">
        <f>ROWS($C$3:C223)</f>
        <v>221</v>
      </c>
      <c r="M223" t="str">
        <f>IF(C223=recherche!$F$2,L223,"")</f>
        <v/>
      </c>
      <c r="N223" t="str">
        <f t="shared" si="7"/>
        <v/>
      </c>
    </row>
    <row r="224" spans="1:14" x14ac:dyDescent="0.25">
      <c r="A224" s="17"/>
      <c r="B224" s="15"/>
      <c r="C224" s="15"/>
      <c r="D224" s="58"/>
      <c r="E224" s="44"/>
      <c r="F224" s="40">
        <f t="shared" si="6"/>
        <v>22054.46</v>
      </c>
      <c r="G224" s="36"/>
      <c r="H224" s="33"/>
      <c r="I224" s="40">
        <f>Tableau1[[#This Row],[Ancien Soldes]]+Tableau1[[#This Row],[Entree]]-Tableau1[[#This Row],[Sortie]]</f>
        <v>22054.46</v>
      </c>
      <c r="J224" s="47"/>
      <c r="K224" s="3"/>
      <c r="L224" s="70">
        <f>ROWS($C$3:C224)</f>
        <v>222</v>
      </c>
      <c r="M224" t="str">
        <f>IF(C224=recherche!$F$2,L224,"")</f>
        <v/>
      </c>
      <c r="N224" t="str">
        <f t="shared" si="7"/>
        <v/>
      </c>
    </row>
    <row r="225" spans="1:14" x14ac:dyDescent="0.25">
      <c r="A225" s="17"/>
      <c r="B225" s="15"/>
      <c r="C225" s="15"/>
      <c r="D225" s="58"/>
      <c r="E225" s="44"/>
      <c r="F225" s="40">
        <f t="shared" si="6"/>
        <v>22054.46</v>
      </c>
      <c r="G225" s="36"/>
      <c r="H225" s="33"/>
      <c r="I225" s="40">
        <f>Tableau1[[#This Row],[Ancien Soldes]]+Tableau1[[#This Row],[Entree]]-Tableau1[[#This Row],[Sortie]]</f>
        <v>22054.46</v>
      </c>
      <c r="J225" s="47"/>
      <c r="K225" s="3"/>
      <c r="L225" s="70">
        <f>ROWS($C$3:C225)</f>
        <v>223</v>
      </c>
      <c r="M225" t="str">
        <f>IF(C225=recherche!$F$2,L225,"")</f>
        <v/>
      </c>
      <c r="N225" t="str">
        <f t="shared" si="7"/>
        <v/>
      </c>
    </row>
    <row r="226" spans="1:14" x14ac:dyDescent="0.25">
      <c r="A226" s="17"/>
      <c r="B226" s="15"/>
      <c r="C226" s="15"/>
      <c r="D226" s="58"/>
      <c r="E226" s="44"/>
      <c r="F226" s="40">
        <f t="shared" si="6"/>
        <v>22054.46</v>
      </c>
      <c r="G226" s="36"/>
      <c r="H226" s="33"/>
      <c r="I226" s="40">
        <f>Tableau1[[#This Row],[Ancien Soldes]]+Tableau1[[#This Row],[Entree]]-Tableau1[[#This Row],[Sortie]]</f>
        <v>22054.46</v>
      </c>
      <c r="J226" s="47"/>
      <c r="K226" s="3"/>
      <c r="L226" s="70">
        <f>ROWS($C$3:C226)</f>
        <v>224</v>
      </c>
      <c r="M226" t="str">
        <f>IF(C226=recherche!$F$2,L226,"")</f>
        <v/>
      </c>
      <c r="N226" t="str">
        <f t="shared" si="7"/>
        <v/>
      </c>
    </row>
    <row r="227" spans="1:14" x14ac:dyDescent="0.25">
      <c r="A227" s="17"/>
      <c r="B227" s="15"/>
      <c r="C227" s="15"/>
      <c r="D227" s="58"/>
      <c r="E227" s="44"/>
      <c r="F227" s="40">
        <f t="shared" si="6"/>
        <v>22054.46</v>
      </c>
      <c r="G227" s="36"/>
      <c r="H227" s="33"/>
      <c r="I227" s="40">
        <f>Tableau1[[#This Row],[Ancien Soldes]]+Tableau1[[#This Row],[Entree]]-Tableau1[[#This Row],[Sortie]]</f>
        <v>22054.46</v>
      </c>
      <c r="J227" s="47"/>
      <c r="K227" s="3"/>
      <c r="L227" s="70">
        <f>ROWS($C$3:C227)</f>
        <v>225</v>
      </c>
      <c r="M227" t="str">
        <f>IF(C227=recherche!$F$2,L227,"")</f>
        <v/>
      </c>
      <c r="N227" t="str">
        <f t="shared" si="7"/>
        <v/>
      </c>
    </row>
    <row r="228" spans="1:14" x14ac:dyDescent="0.25">
      <c r="A228" s="17"/>
      <c r="B228" s="15"/>
      <c r="C228" s="15"/>
      <c r="D228" s="58"/>
      <c r="E228" s="44"/>
      <c r="F228" s="40">
        <f t="shared" si="6"/>
        <v>22054.46</v>
      </c>
      <c r="G228" s="36"/>
      <c r="H228" s="33"/>
      <c r="I228" s="40">
        <f>Tableau1[[#This Row],[Ancien Soldes]]+Tableau1[[#This Row],[Entree]]-Tableau1[[#This Row],[Sortie]]</f>
        <v>22054.46</v>
      </c>
      <c r="J228" s="47"/>
      <c r="K228" s="3"/>
      <c r="L228" s="70">
        <f>ROWS($C$3:C228)</f>
        <v>226</v>
      </c>
      <c r="M228" t="str">
        <f>IF(C228=recherche!$F$2,L228,"")</f>
        <v/>
      </c>
      <c r="N228" t="str">
        <f t="shared" si="7"/>
        <v/>
      </c>
    </row>
    <row r="229" spans="1:14" x14ac:dyDescent="0.25">
      <c r="A229" s="17"/>
      <c r="B229" s="15"/>
      <c r="C229" s="15"/>
      <c r="D229" s="58"/>
      <c r="E229" s="44"/>
      <c r="F229" s="40">
        <f t="shared" si="6"/>
        <v>22054.46</v>
      </c>
      <c r="G229" s="36"/>
      <c r="H229" s="33"/>
      <c r="I229" s="40">
        <f>Tableau1[[#This Row],[Ancien Soldes]]+Tableau1[[#This Row],[Entree]]-Tableau1[[#This Row],[Sortie]]</f>
        <v>22054.46</v>
      </c>
      <c r="J229" s="47"/>
      <c r="K229" s="3"/>
      <c r="L229" s="70">
        <f>ROWS($C$3:C229)</f>
        <v>227</v>
      </c>
      <c r="M229" t="str">
        <f>IF(C229=recherche!$F$2,L229,"")</f>
        <v/>
      </c>
      <c r="N229" t="str">
        <f t="shared" si="7"/>
        <v/>
      </c>
    </row>
    <row r="230" spans="1:14" x14ac:dyDescent="0.25">
      <c r="A230" s="17"/>
      <c r="B230" s="15"/>
      <c r="C230" s="15"/>
      <c r="D230" s="58"/>
      <c r="E230" s="44"/>
      <c r="F230" s="40">
        <f t="shared" si="6"/>
        <v>22054.46</v>
      </c>
      <c r="G230" s="36"/>
      <c r="H230" s="33"/>
      <c r="I230" s="40">
        <f>Tableau1[[#This Row],[Ancien Soldes]]+Tableau1[[#This Row],[Entree]]-Tableau1[[#This Row],[Sortie]]</f>
        <v>22054.46</v>
      </c>
      <c r="J230" s="47"/>
      <c r="K230" s="3"/>
      <c r="L230" s="70">
        <f>ROWS($C$3:C230)</f>
        <v>228</v>
      </c>
      <c r="M230" t="str">
        <f>IF(C230=recherche!$F$2,L230,"")</f>
        <v/>
      </c>
      <c r="N230" t="str">
        <f t="shared" si="7"/>
        <v/>
      </c>
    </row>
    <row r="231" spans="1:14" x14ac:dyDescent="0.25">
      <c r="A231" s="17"/>
      <c r="B231" s="15"/>
      <c r="C231" s="15"/>
      <c r="D231" s="58"/>
      <c r="E231" s="44"/>
      <c r="F231" s="40">
        <f t="shared" si="6"/>
        <v>22054.46</v>
      </c>
      <c r="G231" s="36"/>
      <c r="H231" s="33"/>
      <c r="I231" s="40">
        <f>Tableau1[[#This Row],[Ancien Soldes]]+Tableau1[[#This Row],[Entree]]-Tableau1[[#This Row],[Sortie]]</f>
        <v>22054.46</v>
      </c>
      <c r="J231" s="47"/>
      <c r="K231" s="3"/>
      <c r="L231" s="70">
        <f>ROWS($C$3:C231)</f>
        <v>229</v>
      </c>
      <c r="M231" t="str">
        <f>IF(C231=recherche!$F$2,L231,"")</f>
        <v/>
      </c>
      <c r="N231" t="str">
        <f t="shared" si="7"/>
        <v/>
      </c>
    </row>
    <row r="232" spans="1:14" x14ac:dyDescent="0.25">
      <c r="A232" s="17"/>
      <c r="B232" s="15"/>
      <c r="C232" s="15"/>
      <c r="D232" s="58"/>
      <c r="E232" s="44"/>
      <c r="F232" s="40">
        <f t="shared" si="6"/>
        <v>22054.46</v>
      </c>
      <c r="G232" s="36"/>
      <c r="H232" s="33"/>
      <c r="I232" s="40">
        <f>Tableau1[[#This Row],[Ancien Soldes]]+Tableau1[[#This Row],[Entree]]-Tableau1[[#This Row],[Sortie]]</f>
        <v>22054.46</v>
      </c>
      <c r="J232" s="47"/>
      <c r="K232" s="3"/>
      <c r="L232" s="70">
        <f>ROWS($C$3:C232)</f>
        <v>230</v>
      </c>
      <c r="M232" t="str">
        <f>IF(C232=recherche!$F$2,L232,"")</f>
        <v/>
      </c>
      <c r="N232" t="str">
        <f t="shared" si="7"/>
        <v/>
      </c>
    </row>
    <row r="233" spans="1:14" x14ac:dyDescent="0.25">
      <c r="A233" s="18"/>
      <c r="B233" s="16"/>
      <c r="C233" s="16"/>
      <c r="D233" s="59"/>
      <c r="E233" s="45"/>
      <c r="F233" s="41">
        <f t="shared" si="6"/>
        <v>22054.46</v>
      </c>
      <c r="G233" s="37"/>
      <c r="H233" s="34"/>
      <c r="I233" s="41">
        <f>Tableau1[[#This Row],[Ancien Soldes]]+Tableau1[[#This Row],[Entree]]-Tableau1[[#This Row],[Sortie]]</f>
        <v>22054.46</v>
      </c>
      <c r="J233" s="47"/>
      <c r="K233" s="3"/>
      <c r="L233" s="70">
        <f>ROWS($C$3:C233)</f>
        <v>231</v>
      </c>
      <c r="M233" t="str">
        <f>IF(C233=recherche!$F$2,L233,"")</f>
        <v/>
      </c>
      <c r="N233" t="str">
        <f t="shared" si="7"/>
        <v/>
      </c>
    </row>
    <row r="234" spans="1:14" x14ac:dyDescent="0.25">
      <c r="A234" s="17"/>
      <c r="B234" s="15"/>
      <c r="C234" s="15"/>
      <c r="D234" s="58"/>
      <c r="E234" s="44"/>
      <c r="F234" s="40">
        <f t="shared" si="6"/>
        <v>22054.46</v>
      </c>
      <c r="G234" s="36"/>
      <c r="H234" s="33"/>
      <c r="I234" s="40">
        <f>Tableau1[[#This Row],[Ancien Soldes]]+Tableau1[[#This Row],[Entree]]-Tableau1[[#This Row],[Sortie]]</f>
        <v>22054.46</v>
      </c>
      <c r="J234" s="47"/>
      <c r="K234" s="3"/>
      <c r="L234" s="70">
        <f>ROWS($C$3:C234)</f>
        <v>232</v>
      </c>
      <c r="M234" t="str">
        <f>IF(C234=recherche!$F$2,L234,"")</f>
        <v/>
      </c>
      <c r="N234" t="str">
        <f t="shared" si="7"/>
        <v/>
      </c>
    </row>
    <row r="235" spans="1:14" x14ac:dyDescent="0.25">
      <c r="A235" s="17"/>
      <c r="B235" s="15"/>
      <c r="C235" s="15"/>
      <c r="D235" s="58"/>
      <c r="E235" s="44"/>
      <c r="F235" s="40">
        <f t="shared" si="6"/>
        <v>22054.46</v>
      </c>
      <c r="G235" s="36"/>
      <c r="H235" s="33"/>
      <c r="I235" s="40">
        <f>Tableau1[[#This Row],[Ancien Soldes]]+Tableau1[[#This Row],[Entree]]-Tableau1[[#This Row],[Sortie]]</f>
        <v>22054.46</v>
      </c>
      <c r="J235" s="47"/>
      <c r="K235" s="3"/>
      <c r="L235" s="70">
        <f>ROWS($C$3:C235)</f>
        <v>233</v>
      </c>
      <c r="M235" t="str">
        <f>IF(C235=recherche!$F$2,L235,"")</f>
        <v/>
      </c>
      <c r="N235" t="str">
        <f t="shared" si="7"/>
        <v/>
      </c>
    </row>
    <row r="236" spans="1:14" x14ac:dyDescent="0.25">
      <c r="A236" s="17"/>
      <c r="B236" s="15"/>
      <c r="C236" s="15"/>
      <c r="D236" s="58"/>
      <c r="E236" s="44"/>
      <c r="F236" s="40">
        <f t="shared" si="6"/>
        <v>22054.46</v>
      </c>
      <c r="G236" s="36"/>
      <c r="H236" s="33"/>
      <c r="I236" s="40">
        <f>Tableau1[[#This Row],[Ancien Soldes]]+Tableau1[[#This Row],[Entree]]-Tableau1[[#This Row],[Sortie]]</f>
        <v>22054.46</v>
      </c>
      <c r="J236" s="47"/>
      <c r="K236" s="3"/>
      <c r="L236" s="70">
        <f>ROWS($C$3:C236)</f>
        <v>234</v>
      </c>
      <c r="M236" t="str">
        <f>IF(C236=recherche!$F$2,L236,"")</f>
        <v/>
      </c>
      <c r="N236" t="str">
        <f t="shared" si="7"/>
        <v/>
      </c>
    </row>
    <row r="237" spans="1:14" x14ac:dyDescent="0.25">
      <c r="A237" s="17"/>
      <c r="B237" s="15"/>
      <c r="C237" s="15"/>
      <c r="D237" s="58"/>
      <c r="E237" s="44"/>
      <c r="F237" s="40">
        <f t="shared" si="6"/>
        <v>22054.46</v>
      </c>
      <c r="G237" s="36"/>
      <c r="H237" s="33"/>
      <c r="I237" s="40">
        <f>Tableau1[[#This Row],[Ancien Soldes]]+Tableau1[[#This Row],[Entree]]-Tableau1[[#This Row],[Sortie]]</f>
        <v>22054.46</v>
      </c>
      <c r="J237" s="47"/>
      <c r="K237" s="3"/>
      <c r="L237" s="70">
        <f>ROWS($C$3:C237)</f>
        <v>235</v>
      </c>
      <c r="M237" t="str">
        <f>IF(C237=recherche!$F$2,L237,"")</f>
        <v/>
      </c>
      <c r="N237" t="str">
        <f t="shared" si="7"/>
        <v/>
      </c>
    </row>
    <row r="238" spans="1:14" x14ac:dyDescent="0.25">
      <c r="A238" s="17"/>
      <c r="B238" s="15"/>
      <c r="C238" s="15"/>
      <c r="D238" s="58"/>
      <c r="E238" s="44"/>
      <c r="F238" s="40">
        <f t="shared" si="6"/>
        <v>22054.46</v>
      </c>
      <c r="G238" s="36"/>
      <c r="H238" s="33"/>
      <c r="I238" s="40">
        <f>Tableau1[[#This Row],[Ancien Soldes]]+Tableau1[[#This Row],[Entree]]-Tableau1[[#This Row],[Sortie]]</f>
        <v>22054.46</v>
      </c>
      <c r="J238" s="47"/>
      <c r="K238" s="3"/>
      <c r="L238" s="70">
        <f>ROWS($C$3:C238)</f>
        <v>236</v>
      </c>
      <c r="M238" t="str">
        <f>IF(C238=recherche!$F$2,L238,"")</f>
        <v/>
      </c>
      <c r="N238" t="str">
        <f t="shared" si="7"/>
        <v/>
      </c>
    </row>
    <row r="239" spans="1:14" x14ac:dyDescent="0.25">
      <c r="A239" s="17"/>
      <c r="B239" s="15"/>
      <c r="C239" s="15"/>
      <c r="D239" s="58"/>
      <c r="E239" s="44"/>
      <c r="F239" s="40">
        <f t="shared" si="6"/>
        <v>22054.46</v>
      </c>
      <c r="G239" s="36"/>
      <c r="H239" s="33"/>
      <c r="I239" s="40">
        <f>Tableau1[[#This Row],[Ancien Soldes]]+Tableau1[[#This Row],[Entree]]-Tableau1[[#This Row],[Sortie]]</f>
        <v>22054.46</v>
      </c>
      <c r="J239" s="47"/>
      <c r="K239" s="3"/>
      <c r="L239" s="70">
        <f>ROWS($C$3:C239)</f>
        <v>237</v>
      </c>
      <c r="M239" t="str">
        <f>IF(C239=recherche!$F$2,L239,"")</f>
        <v/>
      </c>
      <c r="N239" t="str">
        <f t="shared" si="7"/>
        <v/>
      </c>
    </row>
    <row r="240" spans="1:14" x14ac:dyDescent="0.25">
      <c r="A240" s="17"/>
      <c r="B240" s="15"/>
      <c r="C240" s="15"/>
      <c r="D240" s="58"/>
      <c r="E240" s="44"/>
      <c r="F240" s="40">
        <f t="shared" si="6"/>
        <v>22054.46</v>
      </c>
      <c r="G240" s="36"/>
      <c r="H240" s="33"/>
      <c r="I240" s="40">
        <f>Tableau1[[#This Row],[Ancien Soldes]]+Tableau1[[#This Row],[Entree]]-Tableau1[[#This Row],[Sortie]]</f>
        <v>22054.46</v>
      </c>
      <c r="J240" s="47"/>
      <c r="K240" s="3"/>
      <c r="L240" s="70">
        <f>ROWS($C$3:C240)</f>
        <v>238</v>
      </c>
      <c r="M240" t="str">
        <f>IF(C240=recherche!$F$2,L240,"")</f>
        <v/>
      </c>
      <c r="N240" t="str">
        <f t="shared" si="7"/>
        <v/>
      </c>
    </row>
    <row r="241" spans="1:14" x14ac:dyDescent="0.25">
      <c r="A241" s="17"/>
      <c r="B241" s="15"/>
      <c r="C241" s="15"/>
      <c r="D241" s="58"/>
      <c r="E241" s="44"/>
      <c r="F241" s="40">
        <f t="shared" si="6"/>
        <v>22054.46</v>
      </c>
      <c r="G241" s="36"/>
      <c r="H241" s="33"/>
      <c r="I241" s="40">
        <f>Tableau1[[#This Row],[Ancien Soldes]]+Tableau1[[#This Row],[Entree]]-Tableau1[[#This Row],[Sortie]]</f>
        <v>22054.46</v>
      </c>
      <c r="J241" s="47"/>
      <c r="K241" s="3"/>
      <c r="L241" s="70">
        <f>ROWS($C$3:C241)</f>
        <v>239</v>
      </c>
      <c r="M241" t="str">
        <f>IF(C241=recherche!$F$2,L241,"")</f>
        <v/>
      </c>
      <c r="N241" t="str">
        <f t="shared" si="7"/>
        <v/>
      </c>
    </row>
    <row r="242" spans="1:14" x14ac:dyDescent="0.25">
      <c r="A242" s="17"/>
      <c r="B242" s="15"/>
      <c r="C242" s="15"/>
      <c r="D242" s="58"/>
      <c r="E242" s="44"/>
      <c r="F242" s="40">
        <f t="shared" si="6"/>
        <v>22054.46</v>
      </c>
      <c r="G242" s="36"/>
      <c r="H242" s="33"/>
      <c r="I242" s="40">
        <f>Tableau1[[#This Row],[Ancien Soldes]]+Tableau1[[#This Row],[Entree]]-Tableau1[[#This Row],[Sortie]]</f>
        <v>22054.46</v>
      </c>
      <c r="J242" s="47"/>
      <c r="K242" s="3"/>
      <c r="L242" s="70">
        <f>ROWS($C$3:C242)</f>
        <v>240</v>
      </c>
      <c r="M242" t="str">
        <f>IF(C242=recherche!$F$2,L242,"")</f>
        <v/>
      </c>
      <c r="N242" t="str">
        <f t="shared" si="7"/>
        <v/>
      </c>
    </row>
    <row r="243" spans="1:14" x14ac:dyDescent="0.25">
      <c r="A243" s="17"/>
      <c r="B243" s="15"/>
      <c r="C243" s="15"/>
      <c r="D243" s="58"/>
      <c r="E243" s="44"/>
      <c r="F243" s="40">
        <f t="shared" si="6"/>
        <v>22054.46</v>
      </c>
      <c r="G243" s="36"/>
      <c r="H243" s="33"/>
      <c r="I243" s="40">
        <f>Tableau1[[#This Row],[Ancien Soldes]]+Tableau1[[#This Row],[Entree]]-Tableau1[[#This Row],[Sortie]]</f>
        <v>22054.46</v>
      </c>
      <c r="J243" s="47"/>
      <c r="K243" s="3"/>
      <c r="L243" s="70">
        <f>ROWS($C$3:C243)</f>
        <v>241</v>
      </c>
      <c r="M243" t="str">
        <f>IF(C243=recherche!$F$2,L243,"")</f>
        <v/>
      </c>
      <c r="N243" t="str">
        <f t="shared" si="7"/>
        <v/>
      </c>
    </row>
    <row r="244" spans="1:14" x14ac:dyDescent="0.25">
      <c r="A244" s="17"/>
      <c r="B244" s="15"/>
      <c r="C244" s="15"/>
      <c r="D244" s="58"/>
      <c r="E244" s="44"/>
      <c r="F244" s="40">
        <f t="shared" si="6"/>
        <v>22054.46</v>
      </c>
      <c r="G244" s="36"/>
      <c r="H244" s="33"/>
      <c r="I244" s="40">
        <f>Tableau1[[#This Row],[Ancien Soldes]]+Tableau1[[#This Row],[Entree]]-Tableau1[[#This Row],[Sortie]]</f>
        <v>22054.46</v>
      </c>
      <c r="J244" s="47"/>
      <c r="K244" s="3"/>
      <c r="L244" s="70">
        <f>ROWS($C$3:C244)</f>
        <v>242</v>
      </c>
      <c r="M244" t="str">
        <f>IF(C244=recherche!$F$2,L244,"")</f>
        <v/>
      </c>
      <c r="N244" t="str">
        <f t="shared" si="7"/>
        <v/>
      </c>
    </row>
    <row r="245" spans="1:14" x14ac:dyDescent="0.25">
      <c r="A245" s="17"/>
      <c r="B245" s="15"/>
      <c r="C245" s="15"/>
      <c r="D245" s="58"/>
      <c r="E245" s="44"/>
      <c r="F245" s="40">
        <f t="shared" si="6"/>
        <v>22054.46</v>
      </c>
      <c r="G245" s="36"/>
      <c r="H245" s="33"/>
      <c r="I245" s="40">
        <f>Tableau1[[#This Row],[Ancien Soldes]]+Tableau1[[#This Row],[Entree]]-Tableau1[[#This Row],[Sortie]]</f>
        <v>22054.46</v>
      </c>
      <c r="J245" s="47"/>
      <c r="K245" s="3"/>
      <c r="L245" s="70">
        <f>ROWS($C$3:C245)</f>
        <v>243</v>
      </c>
      <c r="M245" t="str">
        <f>IF(C245=recherche!$F$2,L245,"")</f>
        <v/>
      </c>
      <c r="N245" t="str">
        <f t="shared" si="7"/>
        <v/>
      </c>
    </row>
    <row r="246" spans="1:14" x14ac:dyDescent="0.25">
      <c r="A246" s="17"/>
      <c r="B246" s="15"/>
      <c r="C246" s="15"/>
      <c r="D246" s="58"/>
      <c r="E246" s="44"/>
      <c r="F246" s="40">
        <f t="shared" si="6"/>
        <v>22054.46</v>
      </c>
      <c r="G246" s="36"/>
      <c r="H246" s="33"/>
      <c r="I246" s="40">
        <f>Tableau1[[#This Row],[Ancien Soldes]]+Tableau1[[#This Row],[Entree]]-Tableau1[[#This Row],[Sortie]]</f>
        <v>22054.46</v>
      </c>
      <c r="J246" s="47"/>
      <c r="K246" s="3"/>
      <c r="L246" s="70">
        <f>ROWS($C$3:C246)</f>
        <v>244</v>
      </c>
      <c r="M246" t="str">
        <f>IF(C246=recherche!$F$2,L246,"")</f>
        <v/>
      </c>
      <c r="N246" t="str">
        <f t="shared" si="7"/>
        <v/>
      </c>
    </row>
    <row r="247" spans="1:14" x14ac:dyDescent="0.25">
      <c r="A247" s="17"/>
      <c r="B247" s="15"/>
      <c r="C247" s="15"/>
      <c r="D247" s="58"/>
      <c r="E247" s="44"/>
      <c r="F247" s="40">
        <f t="shared" si="6"/>
        <v>22054.46</v>
      </c>
      <c r="G247" s="36"/>
      <c r="H247" s="33"/>
      <c r="I247" s="40">
        <f>Tableau1[[#This Row],[Ancien Soldes]]+Tableau1[[#This Row],[Entree]]-Tableau1[[#This Row],[Sortie]]</f>
        <v>22054.46</v>
      </c>
      <c r="J247" s="47"/>
      <c r="K247" s="3"/>
      <c r="L247" s="70">
        <f>ROWS($C$3:C247)</f>
        <v>245</v>
      </c>
      <c r="M247" t="str">
        <f>IF(C247=recherche!$F$2,L247,"")</f>
        <v/>
      </c>
      <c r="N247" t="str">
        <f t="shared" si="7"/>
        <v/>
      </c>
    </row>
    <row r="248" spans="1:14" x14ac:dyDescent="0.25">
      <c r="A248" s="18"/>
      <c r="B248" s="16"/>
      <c r="C248" s="16"/>
      <c r="D248" s="59"/>
      <c r="E248" s="45"/>
      <c r="F248" s="41">
        <f t="shared" si="6"/>
        <v>22054.46</v>
      </c>
      <c r="G248" s="37"/>
      <c r="H248" s="34"/>
      <c r="I248" s="41">
        <f>Tableau1[[#This Row],[Ancien Soldes]]+Tableau1[[#This Row],[Entree]]-Tableau1[[#This Row],[Sortie]]</f>
        <v>22054.46</v>
      </c>
      <c r="J248" s="47"/>
      <c r="K248" s="3"/>
      <c r="L248" s="70">
        <f>ROWS($C$3:C248)</f>
        <v>246</v>
      </c>
      <c r="M248" t="str">
        <f>IF(C248=recherche!$F$2,L248,"")</f>
        <v/>
      </c>
      <c r="N248" t="str">
        <f t="shared" si="7"/>
        <v/>
      </c>
    </row>
    <row r="249" spans="1:14" x14ac:dyDescent="0.25">
      <c r="A249" s="17"/>
      <c r="B249" s="15"/>
      <c r="C249" s="15"/>
      <c r="D249" s="58"/>
      <c r="E249" s="44"/>
      <c r="F249" s="40">
        <f t="shared" si="6"/>
        <v>22054.46</v>
      </c>
      <c r="G249" s="36"/>
      <c r="H249" s="33"/>
      <c r="I249" s="40">
        <f>Tableau1[[#This Row],[Ancien Soldes]]+Tableau1[[#This Row],[Entree]]-Tableau1[[#This Row],[Sortie]]</f>
        <v>22054.46</v>
      </c>
      <c r="J249" s="47"/>
      <c r="K249" s="3"/>
      <c r="L249" s="70">
        <f>ROWS($C$3:C249)</f>
        <v>247</v>
      </c>
      <c r="M249" t="str">
        <f>IF(C249=recherche!$F$2,L249,"")</f>
        <v/>
      </c>
      <c r="N249" t="str">
        <f t="shared" si="7"/>
        <v/>
      </c>
    </row>
    <row r="250" spans="1:14" x14ac:dyDescent="0.25">
      <c r="A250" s="17"/>
      <c r="B250" s="15"/>
      <c r="C250" s="15"/>
      <c r="D250" s="58"/>
      <c r="E250" s="44"/>
      <c r="F250" s="40">
        <f t="shared" si="6"/>
        <v>22054.46</v>
      </c>
      <c r="G250" s="36"/>
      <c r="H250" s="33"/>
      <c r="I250" s="40">
        <f>Tableau1[[#This Row],[Ancien Soldes]]+Tableau1[[#This Row],[Entree]]-Tableau1[[#This Row],[Sortie]]</f>
        <v>22054.46</v>
      </c>
      <c r="J250" s="47"/>
      <c r="K250" s="3"/>
      <c r="L250" s="70">
        <f>ROWS($C$3:C250)</f>
        <v>248</v>
      </c>
      <c r="M250" t="str">
        <f>IF(C250=recherche!$F$2,L250,"")</f>
        <v/>
      </c>
      <c r="N250" t="str">
        <f t="shared" si="7"/>
        <v/>
      </c>
    </row>
    <row r="251" spans="1:14" x14ac:dyDescent="0.25">
      <c r="A251" s="17"/>
      <c r="B251" s="15"/>
      <c r="C251" s="15"/>
      <c r="D251" s="58"/>
      <c r="E251" s="44"/>
      <c r="F251" s="40">
        <f t="shared" si="6"/>
        <v>22054.46</v>
      </c>
      <c r="G251" s="36"/>
      <c r="H251" s="33"/>
      <c r="I251" s="40">
        <f>Tableau1[[#This Row],[Ancien Soldes]]+Tableau1[[#This Row],[Entree]]-Tableau1[[#This Row],[Sortie]]</f>
        <v>22054.46</v>
      </c>
      <c r="J251" s="47"/>
      <c r="K251" s="3"/>
      <c r="L251" s="70">
        <f>ROWS($C$3:C251)</f>
        <v>249</v>
      </c>
      <c r="M251" t="str">
        <f>IF(C251=recherche!$F$2,L251,"")</f>
        <v/>
      </c>
      <c r="N251" t="str">
        <f t="shared" si="7"/>
        <v/>
      </c>
    </row>
    <row r="252" spans="1:14" x14ac:dyDescent="0.25">
      <c r="A252" s="17"/>
      <c r="B252" s="15"/>
      <c r="C252" s="15"/>
      <c r="D252" s="58"/>
      <c r="E252" s="44"/>
      <c r="F252" s="40">
        <f t="shared" si="6"/>
        <v>22054.46</v>
      </c>
      <c r="G252" s="36"/>
      <c r="H252" s="33"/>
      <c r="I252" s="40">
        <f>Tableau1[[#This Row],[Ancien Soldes]]+Tableau1[[#This Row],[Entree]]-Tableau1[[#This Row],[Sortie]]</f>
        <v>22054.46</v>
      </c>
      <c r="J252" s="47"/>
      <c r="K252" s="3"/>
      <c r="L252" s="70">
        <f>ROWS($C$3:C252)</f>
        <v>250</v>
      </c>
      <c r="M252" t="str">
        <f>IF(C252=recherche!$F$2,L252,"")</f>
        <v/>
      </c>
      <c r="N252" t="str">
        <f t="shared" si="7"/>
        <v/>
      </c>
    </row>
    <row r="253" spans="1:14" x14ac:dyDescent="0.25">
      <c r="A253" s="17"/>
      <c r="B253" s="15"/>
      <c r="C253" s="15"/>
      <c r="D253" s="58"/>
      <c r="E253" s="44"/>
      <c r="F253" s="40">
        <f t="shared" si="6"/>
        <v>22054.46</v>
      </c>
      <c r="G253" s="36"/>
      <c r="H253" s="33"/>
      <c r="I253" s="40">
        <f>Tableau1[[#This Row],[Ancien Soldes]]+Tableau1[[#This Row],[Entree]]-Tableau1[[#This Row],[Sortie]]</f>
        <v>22054.46</v>
      </c>
      <c r="J253" s="47"/>
      <c r="K253" s="3"/>
      <c r="L253" s="70">
        <f>ROWS($C$3:C253)</f>
        <v>251</v>
      </c>
      <c r="M253" t="str">
        <f>IF(C253=recherche!$F$2,L253,"")</f>
        <v/>
      </c>
      <c r="N253" t="str">
        <f t="shared" si="7"/>
        <v/>
      </c>
    </row>
    <row r="254" spans="1:14" x14ac:dyDescent="0.25">
      <c r="A254" s="17"/>
      <c r="B254" s="15"/>
      <c r="C254" s="15"/>
      <c r="D254" s="58"/>
      <c r="E254" s="44"/>
      <c r="F254" s="40">
        <f t="shared" si="6"/>
        <v>22054.46</v>
      </c>
      <c r="G254" s="36"/>
      <c r="H254" s="33"/>
      <c r="I254" s="40">
        <f>Tableau1[[#This Row],[Ancien Soldes]]+Tableau1[[#This Row],[Entree]]-Tableau1[[#This Row],[Sortie]]</f>
        <v>22054.46</v>
      </c>
      <c r="J254" s="47"/>
      <c r="K254" s="3"/>
      <c r="L254" s="70">
        <f>ROWS($C$3:C254)</f>
        <v>252</v>
      </c>
      <c r="M254" t="str">
        <f>IF(C254=recherche!$F$2,L254,"")</f>
        <v/>
      </c>
      <c r="N254" t="str">
        <f t="shared" si="7"/>
        <v/>
      </c>
    </row>
    <row r="255" spans="1:14" x14ac:dyDescent="0.25">
      <c r="A255" s="17"/>
      <c r="B255" s="15"/>
      <c r="C255" s="15"/>
      <c r="D255" s="58"/>
      <c r="E255" s="44"/>
      <c r="F255" s="40">
        <f t="shared" si="6"/>
        <v>22054.46</v>
      </c>
      <c r="G255" s="36"/>
      <c r="H255" s="33"/>
      <c r="I255" s="40">
        <f>Tableau1[[#This Row],[Ancien Soldes]]+Tableau1[[#This Row],[Entree]]-Tableau1[[#This Row],[Sortie]]</f>
        <v>22054.46</v>
      </c>
      <c r="J255" s="47"/>
      <c r="K255" s="3"/>
      <c r="L255" s="70">
        <f>ROWS($C$3:C255)</f>
        <v>253</v>
      </c>
      <c r="M255" t="str">
        <f>IF(C255=recherche!$F$2,L255,"")</f>
        <v/>
      </c>
      <c r="N255" t="str">
        <f t="shared" si="7"/>
        <v/>
      </c>
    </row>
    <row r="256" spans="1:14" x14ac:dyDescent="0.25">
      <c r="A256" s="17"/>
      <c r="B256" s="15"/>
      <c r="C256" s="15"/>
      <c r="D256" s="58"/>
      <c r="E256" s="44"/>
      <c r="F256" s="40">
        <f t="shared" si="6"/>
        <v>22054.46</v>
      </c>
      <c r="G256" s="36"/>
      <c r="H256" s="33"/>
      <c r="I256" s="40">
        <f>Tableau1[[#This Row],[Ancien Soldes]]+Tableau1[[#This Row],[Entree]]-Tableau1[[#This Row],[Sortie]]</f>
        <v>22054.46</v>
      </c>
      <c r="J256" s="47"/>
      <c r="K256" s="3"/>
      <c r="L256" s="70">
        <f>ROWS($C$3:C256)</f>
        <v>254</v>
      </c>
      <c r="M256" t="str">
        <f>IF(C256=recherche!$F$2,L256,"")</f>
        <v/>
      </c>
      <c r="N256" t="str">
        <f t="shared" si="7"/>
        <v/>
      </c>
    </row>
    <row r="257" spans="1:14" x14ac:dyDescent="0.25">
      <c r="A257" s="17"/>
      <c r="B257" s="15"/>
      <c r="C257" s="15"/>
      <c r="D257" s="58"/>
      <c r="E257" s="44"/>
      <c r="F257" s="40">
        <f t="shared" si="6"/>
        <v>22054.46</v>
      </c>
      <c r="G257" s="36"/>
      <c r="H257" s="33"/>
      <c r="I257" s="40">
        <f>Tableau1[[#This Row],[Ancien Soldes]]+Tableau1[[#This Row],[Entree]]-Tableau1[[#This Row],[Sortie]]</f>
        <v>22054.46</v>
      </c>
      <c r="J257" s="47"/>
      <c r="K257" s="3"/>
      <c r="L257" s="70">
        <f>ROWS($C$3:C257)</f>
        <v>255</v>
      </c>
      <c r="M257" t="str">
        <f>IF(C257=recherche!$F$2,L257,"")</f>
        <v/>
      </c>
      <c r="N257" t="str">
        <f t="shared" si="7"/>
        <v/>
      </c>
    </row>
    <row r="258" spans="1:14" x14ac:dyDescent="0.25">
      <c r="A258" s="17"/>
      <c r="B258" s="15"/>
      <c r="C258" s="15"/>
      <c r="D258" s="58"/>
      <c r="E258" s="44"/>
      <c r="F258" s="40">
        <f t="shared" si="6"/>
        <v>22054.46</v>
      </c>
      <c r="G258" s="36"/>
      <c r="H258" s="33"/>
      <c r="I258" s="40">
        <f>Tableau1[[#This Row],[Ancien Soldes]]+Tableau1[[#This Row],[Entree]]-Tableau1[[#This Row],[Sortie]]</f>
        <v>22054.46</v>
      </c>
      <c r="J258" s="47"/>
      <c r="K258" s="3"/>
      <c r="L258" s="70">
        <f>ROWS($C$3:C258)</f>
        <v>256</v>
      </c>
      <c r="M258" t="str">
        <f>IF(C258=recherche!$F$2,L258,"")</f>
        <v/>
      </c>
      <c r="N258" t="str">
        <f t="shared" si="7"/>
        <v/>
      </c>
    </row>
    <row r="259" spans="1:14" x14ac:dyDescent="0.25">
      <c r="A259" s="17"/>
      <c r="B259" s="15"/>
      <c r="C259" s="15"/>
      <c r="D259" s="58"/>
      <c r="E259" s="44"/>
      <c r="F259" s="40">
        <f t="shared" si="6"/>
        <v>22054.46</v>
      </c>
      <c r="G259" s="36"/>
      <c r="H259" s="33"/>
      <c r="I259" s="40">
        <f>Tableau1[[#This Row],[Ancien Soldes]]+Tableau1[[#This Row],[Entree]]-Tableau1[[#This Row],[Sortie]]</f>
        <v>22054.46</v>
      </c>
      <c r="J259" s="47"/>
      <c r="K259" s="3"/>
      <c r="L259" s="70">
        <f>ROWS($C$3:C259)</f>
        <v>257</v>
      </c>
      <c r="M259" t="str">
        <f>IF(C259=recherche!$F$2,L259,"")</f>
        <v/>
      </c>
      <c r="N259" t="str">
        <f t="shared" si="7"/>
        <v/>
      </c>
    </row>
    <row r="260" spans="1:14" x14ac:dyDescent="0.25">
      <c r="A260" s="18"/>
      <c r="B260" s="16"/>
      <c r="C260" s="16"/>
      <c r="D260" s="59"/>
      <c r="E260" s="45"/>
      <c r="F260" s="41">
        <f t="shared" ref="F260:F293" si="8">I259</f>
        <v>22054.46</v>
      </c>
      <c r="G260" s="37"/>
      <c r="H260" s="34"/>
      <c r="I260" s="41">
        <f>Tableau1[[#This Row],[Ancien Soldes]]+Tableau1[[#This Row],[Entree]]-Tableau1[[#This Row],[Sortie]]</f>
        <v>22054.46</v>
      </c>
      <c r="J260" s="47"/>
      <c r="K260" s="3"/>
      <c r="L260" s="70">
        <f>ROWS($C$3:C260)</f>
        <v>258</v>
      </c>
      <c r="M260" t="str">
        <f>IF(C260=recherche!$F$2,L260,"")</f>
        <v/>
      </c>
      <c r="N260" t="str">
        <f t="shared" ref="N260:N293" si="9">IFERROR(SMALL($M$3:$M$293,L260),"")</f>
        <v/>
      </c>
    </row>
    <row r="261" spans="1:14" x14ac:dyDescent="0.25">
      <c r="A261" s="17"/>
      <c r="B261" s="15"/>
      <c r="C261" s="15"/>
      <c r="D261" s="58"/>
      <c r="E261" s="44"/>
      <c r="F261" s="40">
        <f t="shared" si="8"/>
        <v>22054.46</v>
      </c>
      <c r="G261" s="36"/>
      <c r="H261" s="33"/>
      <c r="I261" s="40">
        <f>Tableau1[[#This Row],[Ancien Soldes]]+Tableau1[[#This Row],[Entree]]-Tableau1[[#This Row],[Sortie]]</f>
        <v>22054.46</v>
      </c>
      <c r="J261" s="47"/>
      <c r="K261" s="3"/>
      <c r="L261" s="70">
        <f>ROWS($C$3:C261)</f>
        <v>259</v>
      </c>
      <c r="M261" t="str">
        <f>IF(C261=recherche!$F$2,L261,"")</f>
        <v/>
      </c>
      <c r="N261" t="str">
        <f t="shared" si="9"/>
        <v/>
      </c>
    </row>
    <row r="262" spans="1:14" x14ac:dyDescent="0.25">
      <c r="A262" s="17"/>
      <c r="B262" s="15"/>
      <c r="C262" s="15"/>
      <c r="D262" s="58"/>
      <c r="E262" s="44"/>
      <c r="F262" s="40">
        <f t="shared" si="8"/>
        <v>22054.46</v>
      </c>
      <c r="G262" s="36"/>
      <c r="H262" s="33"/>
      <c r="I262" s="40">
        <f>Tableau1[[#This Row],[Ancien Soldes]]+Tableau1[[#This Row],[Entree]]-Tableau1[[#This Row],[Sortie]]</f>
        <v>22054.46</v>
      </c>
      <c r="J262" s="47"/>
      <c r="K262" s="3"/>
      <c r="L262" s="70">
        <f>ROWS($C$3:C262)</f>
        <v>260</v>
      </c>
      <c r="M262" t="str">
        <f>IF(C262=recherche!$F$2,L262,"")</f>
        <v/>
      </c>
      <c r="N262" t="str">
        <f t="shared" si="9"/>
        <v/>
      </c>
    </row>
    <row r="263" spans="1:14" x14ac:dyDescent="0.25">
      <c r="A263" s="17"/>
      <c r="B263" s="15"/>
      <c r="C263" s="15"/>
      <c r="D263" s="58"/>
      <c r="E263" s="44"/>
      <c r="F263" s="40">
        <f t="shared" si="8"/>
        <v>22054.46</v>
      </c>
      <c r="G263" s="36"/>
      <c r="H263" s="33"/>
      <c r="I263" s="40">
        <f>Tableau1[[#This Row],[Ancien Soldes]]+Tableau1[[#This Row],[Entree]]-Tableau1[[#This Row],[Sortie]]</f>
        <v>22054.46</v>
      </c>
      <c r="J263" s="47"/>
      <c r="K263" s="3"/>
      <c r="L263" s="70">
        <f>ROWS($C$3:C263)</f>
        <v>261</v>
      </c>
      <c r="M263" t="str">
        <f>IF(C263=recherche!$F$2,L263,"")</f>
        <v/>
      </c>
      <c r="N263" t="str">
        <f t="shared" si="9"/>
        <v/>
      </c>
    </row>
    <row r="264" spans="1:14" x14ac:dyDescent="0.25">
      <c r="A264" s="17"/>
      <c r="B264" s="15"/>
      <c r="C264" s="15"/>
      <c r="D264" s="58"/>
      <c r="E264" s="44"/>
      <c r="F264" s="40">
        <f t="shared" si="8"/>
        <v>22054.46</v>
      </c>
      <c r="G264" s="36"/>
      <c r="H264" s="33"/>
      <c r="I264" s="40">
        <f>Tableau1[[#This Row],[Ancien Soldes]]+Tableau1[[#This Row],[Entree]]-Tableau1[[#This Row],[Sortie]]</f>
        <v>22054.46</v>
      </c>
      <c r="J264" s="47"/>
      <c r="K264" s="3"/>
      <c r="L264" s="70">
        <f>ROWS($C$3:C264)</f>
        <v>262</v>
      </c>
      <c r="M264" t="str">
        <f>IF(C264=recherche!$F$2,L264,"")</f>
        <v/>
      </c>
      <c r="N264" t="str">
        <f t="shared" si="9"/>
        <v/>
      </c>
    </row>
    <row r="265" spans="1:14" x14ac:dyDescent="0.25">
      <c r="A265" s="17"/>
      <c r="B265" s="15"/>
      <c r="C265" s="15"/>
      <c r="D265" s="58"/>
      <c r="E265" s="44"/>
      <c r="F265" s="40">
        <f t="shared" si="8"/>
        <v>22054.46</v>
      </c>
      <c r="G265" s="36"/>
      <c r="H265" s="33"/>
      <c r="I265" s="40">
        <f>Tableau1[[#This Row],[Ancien Soldes]]+Tableau1[[#This Row],[Entree]]-Tableau1[[#This Row],[Sortie]]</f>
        <v>22054.46</v>
      </c>
      <c r="J265" s="47"/>
      <c r="K265" s="3"/>
      <c r="L265" s="70">
        <f>ROWS($C$3:C265)</f>
        <v>263</v>
      </c>
      <c r="M265" t="str">
        <f>IF(C265=recherche!$F$2,L265,"")</f>
        <v/>
      </c>
      <c r="N265" t="str">
        <f t="shared" si="9"/>
        <v/>
      </c>
    </row>
    <row r="266" spans="1:14" x14ac:dyDescent="0.25">
      <c r="A266" s="17"/>
      <c r="B266" s="15"/>
      <c r="C266" s="15"/>
      <c r="D266" s="58"/>
      <c r="E266" s="44"/>
      <c r="F266" s="40">
        <f t="shared" si="8"/>
        <v>22054.46</v>
      </c>
      <c r="G266" s="36"/>
      <c r="H266" s="33"/>
      <c r="I266" s="40">
        <f>Tableau1[[#This Row],[Ancien Soldes]]+Tableau1[[#This Row],[Entree]]-Tableau1[[#This Row],[Sortie]]</f>
        <v>22054.46</v>
      </c>
      <c r="J266" s="47"/>
      <c r="K266" s="3"/>
      <c r="L266" s="70">
        <f>ROWS($C$3:C266)</f>
        <v>264</v>
      </c>
      <c r="M266" t="str">
        <f>IF(C266=recherche!$F$2,L266,"")</f>
        <v/>
      </c>
      <c r="N266" t="str">
        <f t="shared" si="9"/>
        <v/>
      </c>
    </row>
    <row r="267" spans="1:14" x14ac:dyDescent="0.25">
      <c r="A267" s="17"/>
      <c r="B267" s="15"/>
      <c r="C267" s="15"/>
      <c r="D267" s="58"/>
      <c r="E267" s="44"/>
      <c r="F267" s="40">
        <f t="shared" si="8"/>
        <v>22054.46</v>
      </c>
      <c r="G267" s="36"/>
      <c r="H267" s="33"/>
      <c r="I267" s="40">
        <f>Tableau1[[#This Row],[Ancien Soldes]]+Tableau1[[#This Row],[Entree]]-Tableau1[[#This Row],[Sortie]]</f>
        <v>22054.46</v>
      </c>
      <c r="J267" s="47"/>
      <c r="K267" s="3"/>
      <c r="L267" s="70">
        <f>ROWS($C$3:C267)</f>
        <v>265</v>
      </c>
      <c r="M267" t="str">
        <f>IF(C267=recherche!$F$2,L267,"")</f>
        <v/>
      </c>
      <c r="N267" t="str">
        <f t="shared" si="9"/>
        <v/>
      </c>
    </row>
    <row r="268" spans="1:14" x14ac:dyDescent="0.25">
      <c r="A268" s="17"/>
      <c r="B268" s="15"/>
      <c r="C268" s="15"/>
      <c r="D268" s="58"/>
      <c r="E268" s="44"/>
      <c r="F268" s="40">
        <f t="shared" si="8"/>
        <v>22054.46</v>
      </c>
      <c r="G268" s="36"/>
      <c r="H268" s="33"/>
      <c r="I268" s="40">
        <f>Tableau1[[#This Row],[Ancien Soldes]]+Tableau1[[#This Row],[Entree]]-Tableau1[[#This Row],[Sortie]]</f>
        <v>22054.46</v>
      </c>
      <c r="J268" s="47"/>
      <c r="K268" s="3"/>
      <c r="L268" s="70">
        <f>ROWS($C$3:C268)</f>
        <v>266</v>
      </c>
      <c r="M268" t="str">
        <f>IF(C268=recherche!$F$2,L268,"")</f>
        <v/>
      </c>
      <c r="N268" t="str">
        <f t="shared" si="9"/>
        <v/>
      </c>
    </row>
    <row r="269" spans="1:14" x14ac:dyDescent="0.25">
      <c r="A269" s="17"/>
      <c r="B269" s="15"/>
      <c r="C269" s="15"/>
      <c r="D269" s="58"/>
      <c r="E269" s="44"/>
      <c r="F269" s="40">
        <f t="shared" si="8"/>
        <v>22054.46</v>
      </c>
      <c r="G269" s="36"/>
      <c r="H269" s="33"/>
      <c r="I269" s="40">
        <f>Tableau1[[#This Row],[Ancien Soldes]]+Tableau1[[#This Row],[Entree]]-Tableau1[[#This Row],[Sortie]]</f>
        <v>22054.46</v>
      </c>
      <c r="J269" s="47"/>
      <c r="K269" s="3"/>
      <c r="L269" s="70">
        <f>ROWS($C$3:C269)</f>
        <v>267</v>
      </c>
      <c r="M269" t="str">
        <f>IF(C269=recherche!$F$2,L269,"")</f>
        <v/>
      </c>
      <c r="N269" t="str">
        <f t="shared" si="9"/>
        <v/>
      </c>
    </row>
    <row r="270" spans="1:14" x14ac:dyDescent="0.25">
      <c r="A270" s="17"/>
      <c r="B270" s="15"/>
      <c r="C270" s="15"/>
      <c r="D270" s="58"/>
      <c r="E270" s="44"/>
      <c r="F270" s="40">
        <f t="shared" si="8"/>
        <v>22054.46</v>
      </c>
      <c r="G270" s="36"/>
      <c r="H270" s="33"/>
      <c r="I270" s="40">
        <f>Tableau1[[#This Row],[Ancien Soldes]]+Tableau1[[#This Row],[Entree]]-Tableau1[[#This Row],[Sortie]]</f>
        <v>22054.46</v>
      </c>
      <c r="J270" s="47"/>
      <c r="K270" s="3"/>
      <c r="L270" s="70">
        <f>ROWS($C$3:C270)</f>
        <v>268</v>
      </c>
      <c r="M270" t="str">
        <f>IF(C270=recherche!$F$2,L270,"")</f>
        <v/>
      </c>
      <c r="N270" t="str">
        <f t="shared" si="9"/>
        <v/>
      </c>
    </row>
    <row r="271" spans="1:14" x14ac:dyDescent="0.25">
      <c r="A271" s="17"/>
      <c r="B271" s="15"/>
      <c r="C271" s="15"/>
      <c r="D271" s="58"/>
      <c r="E271" s="44"/>
      <c r="F271" s="40">
        <f t="shared" si="8"/>
        <v>22054.46</v>
      </c>
      <c r="G271" s="36"/>
      <c r="H271" s="33"/>
      <c r="I271" s="40">
        <f>Tableau1[[#This Row],[Ancien Soldes]]+Tableau1[[#This Row],[Entree]]-Tableau1[[#This Row],[Sortie]]</f>
        <v>22054.46</v>
      </c>
      <c r="J271" s="47"/>
      <c r="K271" s="3"/>
      <c r="L271" s="70">
        <f>ROWS($C$3:C271)</f>
        <v>269</v>
      </c>
      <c r="M271" t="str">
        <f>IF(C271=recherche!$F$2,L271,"")</f>
        <v/>
      </c>
      <c r="N271" t="str">
        <f t="shared" si="9"/>
        <v/>
      </c>
    </row>
    <row r="272" spans="1:14" x14ac:dyDescent="0.25">
      <c r="A272" s="17"/>
      <c r="B272" s="15"/>
      <c r="C272" s="15"/>
      <c r="D272" s="58"/>
      <c r="E272" s="44"/>
      <c r="F272" s="40">
        <f t="shared" si="8"/>
        <v>22054.46</v>
      </c>
      <c r="G272" s="36"/>
      <c r="H272" s="33"/>
      <c r="I272" s="40">
        <f>Tableau1[[#This Row],[Ancien Soldes]]+Tableau1[[#This Row],[Entree]]-Tableau1[[#This Row],[Sortie]]</f>
        <v>22054.46</v>
      </c>
      <c r="J272" s="47"/>
      <c r="K272" s="3"/>
      <c r="L272" s="70">
        <f>ROWS($C$3:C272)</f>
        <v>270</v>
      </c>
      <c r="M272" t="str">
        <f>IF(C272=recherche!$F$2,L272,"")</f>
        <v/>
      </c>
      <c r="N272" t="str">
        <f t="shared" si="9"/>
        <v/>
      </c>
    </row>
    <row r="273" spans="1:14" x14ac:dyDescent="0.25">
      <c r="A273" s="17"/>
      <c r="B273" s="15"/>
      <c r="C273" s="15"/>
      <c r="D273" s="58"/>
      <c r="E273" s="44"/>
      <c r="F273" s="40">
        <f t="shared" si="8"/>
        <v>22054.46</v>
      </c>
      <c r="G273" s="36"/>
      <c r="H273" s="33"/>
      <c r="I273" s="40">
        <f>Tableau1[[#This Row],[Ancien Soldes]]+Tableau1[[#This Row],[Entree]]-Tableau1[[#This Row],[Sortie]]</f>
        <v>22054.46</v>
      </c>
      <c r="J273" s="47"/>
      <c r="K273" s="3"/>
      <c r="L273" s="70">
        <f>ROWS($C$3:C273)</f>
        <v>271</v>
      </c>
      <c r="M273" t="str">
        <f>IF(C273=recherche!$F$2,L273,"")</f>
        <v/>
      </c>
      <c r="N273" t="str">
        <f t="shared" si="9"/>
        <v/>
      </c>
    </row>
    <row r="274" spans="1:14" x14ac:dyDescent="0.25">
      <c r="A274" s="18"/>
      <c r="B274" s="16"/>
      <c r="C274" s="16"/>
      <c r="D274" s="59"/>
      <c r="E274" s="45"/>
      <c r="F274" s="41">
        <f t="shared" si="8"/>
        <v>22054.46</v>
      </c>
      <c r="G274" s="37"/>
      <c r="H274" s="34"/>
      <c r="I274" s="41">
        <f>Tableau1[[#This Row],[Ancien Soldes]]+Tableau1[[#This Row],[Entree]]-Tableau1[[#This Row],[Sortie]]</f>
        <v>22054.46</v>
      </c>
      <c r="J274" s="47"/>
      <c r="K274" s="3"/>
      <c r="L274" s="70">
        <f>ROWS($C$3:C274)</f>
        <v>272</v>
      </c>
      <c r="M274" t="str">
        <f>IF(C274=recherche!$F$2,L274,"")</f>
        <v/>
      </c>
      <c r="N274" t="str">
        <f t="shared" si="9"/>
        <v/>
      </c>
    </row>
    <row r="275" spans="1:14" x14ac:dyDescent="0.25">
      <c r="A275" s="17"/>
      <c r="B275" s="15"/>
      <c r="C275" s="15"/>
      <c r="D275" s="58"/>
      <c r="E275" s="44"/>
      <c r="F275" s="40">
        <f t="shared" si="8"/>
        <v>22054.46</v>
      </c>
      <c r="G275" s="36"/>
      <c r="H275" s="33"/>
      <c r="I275" s="40">
        <f>Tableau1[[#This Row],[Ancien Soldes]]+Tableau1[[#This Row],[Entree]]-Tableau1[[#This Row],[Sortie]]</f>
        <v>22054.46</v>
      </c>
      <c r="J275" s="28"/>
      <c r="K275" s="3"/>
      <c r="L275" s="70">
        <f>ROWS($C$3:C275)</f>
        <v>273</v>
      </c>
      <c r="M275" t="str">
        <f>IF(C275=recherche!$F$2,L275,"")</f>
        <v/>
      </c>
      <c r="N275" t="str">
        <f t="shared" si="9"/>
        <v/>
      </c>
    </row>
    <row r="276" spans="1:14" x14ac:dyDescent="0.25">
      <c r="A276" s="17"/>
      <c r="B276" s="15"/>
      <c r="C276" s="15"/>
      <c r="D276" s="58"/>
      <c r="E276" s="44"/>
      <c r="F276" s="40">
        <f t="shared" si="8"/>
        <v>22054.46</v>
      </c>
      <c r="G276" s="36"/>
      <c r="H276" s="33"/>
      <c r="I276" s="40">
        <f>Tableau1[[#This Row],[Ancien Soldes]]+Tableau1[[#This Row],[Entree]]-Tableau1[[#This Row],[Sortie]]</f>
        <v>22054.46</v>
      </c>
      <c r="J276" s="28"/>
      <c r="K276" s="3"/>
      <c r="L276" s="70">
        <f>ROWS($C$3:C276)</f>
        <v>274</v>
      </c>
      <c r="M276" t="str">
        <f>IF(C276=recherche!$F$2,L276,"")</f>
        <v/>
      </c>
      <c r="N276" t="str">
        <f t="shared" si="9"/>
        <v/>
      </c>
    </row>
    <row r="277" spans="1:14" x14ac:dyDescent="0.25">
      <c r="A277" s="17"/>
      <c r="B277" s="15"/>
      <c r="C277" s="15"/>
      <c r="D277" s="58"/>
      <c r="E277" s="44"/>
      <c r="F277" s="40">
        <f t="shared" si="8"/>
        <v>22054.46</v>
      </c>
      <c r="G277" s="36"/>
      <c r="H277" s="33"/>
      <c r="I277" s="40">
        <f>Tableau1[[#This Row],[Ancien Soldes]]+Tableau1[[#This Row],[Entree]]-Tableau1[[#This Row],[Sortie]]</f>
        <v>22054.46</v>
      </c>
      <c r="J277" s="28"/>
      <c r="K277" s="3"/>
      <c r="L277" s="70">
        <f>ROWS($C$3:C277)</f>
        <v>275</v>
      </c>
      <c r="M277" t="str">
        <f>IF(C277=recherche!$F$2,L277,"")</f>
        <v/>
      </c>
      <c r="N277" t="str">
        <f t="shared" si="9"/>
        <v/>
      </c>
    </row>
    <row r="278" spans="1:14" x14ac:dyDescent="0.25">
      <c r="A278" s="17"/>
      <c r="B278" s="15"/>
      <c r="C278" s="15"/>
      <c r="D278" s="58"/>
      <c r="E278" s="44"/>
      <c r="F278" s="40">
        <f t="shared" si="8"/>
        <v>22054.46</v>
      </c>
      <c r="G278" s="36"/>
      <c r="H278" s="33"/>
      <c r="I278" s="40">
        <f>Tableau1[[#This Row],[Ancien Soldes]]+Tableau1[[#This Row],[Entree]]-Tableau1[[#This Row],[Sortie]]</f>
        <v>22054.46</v>
      </c>
      <c r="J278" s="28"/>
      <c r="K278" s="3"/>
      <c r="L278" s="70">
        <f>ROWS($C$3:C278)</f>
        <v>276</v>
      </c>
      <c r="M278" t="str">
        <f>IF(C278=recherche!$F$2,L278,"")</f>
        <v/>
      </c>
      <c r="N278" t="str">
        <f t="shared" si="9"/>
        <v/>
      </c>
    </row>
    <row r="279" spans="1:14" x14ac:dyDescent="0.25">
      <c r="A279" s="17"/>
      <c r="B279" s="15"/>
      <c r="C279" s="15"/>
      <c r="D279" s="58"/>
      <c r="E279" s="44"/>
      <c r="F279" s="40">
        <f t="shared" si="8"/>
        <v>22054.46</v>
      </c>
      <c r="G279" s="36"/>
      <c r="H279" s="33"/>
      <c r="I279" s="40">
        <f>Tableau1[[#This Row],[Ancien Soldes]]+Tableau1[[#This Row],[Entree]]-Tableau1[[#This Row],[Sortie]]</f>
        <v>22054.46</v>
      </c>
      <c r="J279" s="28"/>
      <c r="K279" s="3"/>
      <c r="L279" s="70">
        <f>ROWS($C$3:C279)</f>
        <v>277</v>
      </c>
      <c r="M279" t="str">
        <f>IF(C279=recherche!$F$2,L279,"")</f>
        <v/>
      </c>
      <c r="N279" t="str">
        <f t="shared" si="9"/>
        <v/>
      </c>
    </row>
    <row r="280" spans="1:14" x14ac:dyDescent="0.25">
      <c r="A280" s="17"/>
      <c r="B280" s="15"/>
      <c r="C280" s="15"/>
      <c r="D280" s="58"/>
      <c r="E280" s="44"/>
      <c r="F280" s="40">
        <f t="shared" si="8"/>
        <v>22054.46</v>
      </c>
      <c r="G280" s="36"/>
      <c r="H280" s="33"/>
      <c r="I280" s="40">
        <f>Tableau1[[#This Row],[Ancien Soldes]]+Tableau1[[#This Row],[Entree]]-Tableau1[[#This Row],[Sortie]]</f>
        <v>22054.46</v>
      </c>
      <c r="J280" s="28"/>
      <c r="K280" s="3"/>
      <c r="L280" s="70">
        <f>ROWS($C$3:C280)</f>
        <v>278</v>
      </c>
      <c r="M280" t="str">
        <f>IF(C280=recherche!$F$2,L280,"")</f>
        <v/>
      </c>
      <c r="N280" t="str">
        <f t="shared" si="9"/>
        <v/>
      </c>
    </row>
    <row r="281" spans="1:14" x14ac:dyDescent="0.25">
      <c r="A281" s="17"/>
      <c r="B281" s="15"/>
      <c r="C281" s="15"/>
      <c r="D281" s="58"/>
      <c r="E281" s="44"/>
      <c r="F281" s="40">
        <f t="shared" si="8"/>
        <v>22054.46</v>
      </c>
      <c r="G281" s="36"/>
      <c r="H281" s="33"/>
      <c r="I281" s="40">
        <f>Tableau1[[#This Row],[Ancien Soldes]]+Tableau1[[#This Row],[Entree]]-Tableau1[[#This Row],[Sortie]]</f>
        <v>22054.46</v>
      </c>
      <c r="J281" s="28"/>
      <c r="K281" s="3"/>
      <c r="L281" s="70">
        <f>ROWS($C$3:C281)</f>
        <v>279</v>
      </c>
      <c r="M281" t="str">
        <f>IF(C281=recherche!$F$2,L281,"")</f>
        <v/>
      </c>
      <c r="N281" t="str">
        <f t="shared" si="9"/>
        <v/>
      </c>
    </row>
    <row r="282" spans="1:14" x14ac:dyDescent="0.25">
      <c r="A282" s="17"/>
      <c r="B282" s="15"/>
      <c r="C282" s="15"/>
      <c r="D282" s="58"/>
      <c r="E282" s="44"/>
      <c r="F282" s="40">
        <f t="shared" si="8"/>
        <v>22054.46</v>
      </c>
      <c r="G282" s="36"/>
      <c r="H282" s="33"/>
      <c r="I282" s="40">
        <f>Tableau1[[#This Row],[Ancien Soldes]]+Tableau1[[#This Row],[Entree]]-Tableau1[[#This Row],[Sortie]]</f>
        <v>22054.46</v>
      </c>
      <c r="J282" s="28"/>
      <c r="K282" s="3"/>
      <c r="L282" s="70">
        <f>ROWS($C$3:C282)</f>
        <v>280</v>
      </c>
      <c r="M282" t="str">
        <f>IF(C282=recherche!$F$2,L282,"")</f>
        <v/>
      </c>
      <c r="N282" t="str">
        <f t="shared" si="9"/>
        <v/>
      </c>
    </row>
    <row r="283" spans="1:14" x14ac:dyDescent="0.25">
      <c r="A283" s="17"/>
      <c r="B283" s="15"/>
      <c r="C283" s="15"/>
      <c r="D283" s="58"/>
      <c r="E283" s="44"/>
      <c r="F283" s="40">
        <f t="shared" si="8"/>
        <v>22054.46</v>
      </c>
      <c r="G283" s="36"/>
      <c r="H283" s="33"/>
      <c r="I283" s="40">
        <f>Tableau1[[#This Row],[Ancien Soldes]]+Tableau1[[#This Row],[Entree]]-Tableau1[[#This Row],[Sortie]]</f>
        <v>22054.46</v>
      </c>
      <c r="J283" s="28"/>
      <c r="K283" s="3"/>
      <c r="L283" s="70">
        <f>ROWS($C$3:C283)</f>
        <v>281</v>
      </c>
      <c r="M283" t="str">
        <f>IF(C283=recherche!$F$2,L283,"")</f>
        <v/>
      </c>
      <c r="N283" t="str">
        <f t="shared" si="9"/>
        <v/>
      </c>
    </row>
    <row r="284" spans="1:14" x14ac:dyDescent="0.25">
      <c r="A284" s="17"/>
      <c r="B284" s="15"/>
      <c r="C284" s="15"/>
      <c r="D284" s="58"/>
      <c r="E284" s="44"/>
      <c r="F284" s="40">
        <f t="shared" si="8"/>
        <v>22054.46</v>
      </c>
      <c r="G284" s="36"/>
      <c r="H284" s="33"/>
      <c r="I284" s="40">
        <f>Tableau1[[#This Row],[Ancien Soldes]]+Tableau1[[#This Row],[Entree]]-Tableau1[[#This Row],[Sortie]]</f>
        <v>22054.46</v>
      </c>
      <c r="J284" s="28"/>
      <c r="K284" s="3"/>
      <c r="L284" s="70">
        <f>ROWS($C$3:C284)</f>
        <v>282</v>
      </c>
      <c r="M284" t="str">
        <f>IF(C284=recherche!$F$2,L284,"")</f>
        <v/>
      </c>
      <c r="N284" t="str">
        <f t="shared" si="9"/>
        <v/>
      </c>
    </row>
    <row r="285" spans="1:14" x14ac:dyDescent="0.25">
      <c r="A285" s="17"/>
      <c r="B285" s="15"/>
      <c r="C285" s="15"/>
      <c r="D285" s="58"/>
      <c r="E285" s="44"/>
      <c r="F285" s="40">
        <f t="shared" si="8"/>
        <v>22054.46</v>
      </c>
      <c r="G285" s="36"/>
      <c r="H285" s="33"/>
      <c r="I285" s="40">
        <f>Tableau1[[#This Row],[Ancien Soldes]]+Tableau1[[#This Row],[Entree]]-Tableau1[[#This Row],[Sortie]]</f>
        <v>22054.46</v>
      </c>
      <c r="J285" s="28"/>
      <c r="K285" s="3"/>
      <c r="L285" s="70">
        <f>ROWS($C$3:C285)</f>
        <v>283</v>
      </c>
      <c r="M285" t="str">
        <f>IF(C285=recherche!$F$2,L285,"")</f>
        <v/>
      </c>
      <c r="N285" t="str">
        <f t="shared" si="9"/>
        <v/>
      </c>
    </row>
    <row r="286" spans="1:14" x14ac:dyDescent="0.25">
      <c r="A286" s="17"/>
      <c r="B286" s="15"/>
      <c r="C286" s="15"/>
      <c r="D286" s="58"/>
      <c r="E286" s="44"/>
      <c r="F286" s="40">
        <f t="shared" si="8"/>
        <v>22054.46</v>
      </c>
      <c r="G286" s="36"/>
      <c r="H286" s="33"/>
      <c r="I286" s="40">
        <f>Tableau1[[#This Row],[Ancien Soldes]]+Tableau1[[#This Row],[Entree]]-Tableau1[[#This Row],[Sortie]]</f>
        <v>22054.46</v>
      </c>
      <c r="J286" s="28"/>
      <c r="K286" s="3"/>
      <c r="L286" s="70">
        <f>ROWS($C$3:C286)</f>
        <v>284</v>
      </c>
      <c r="M286" t="str">
        <f>IF(C286=recherche!$F$2,L286,"")</f>
        <v/>
      </c>
      <c r="N286" t="str">
        <f t="shared" si="9"/>
        <v/>
      </c>
    </row>
    <row r="287" spans="1:14" x14ac:dyDescent="0.25">
      <c r="A287" s="17"/>
      <c r="B287" s="15"/>
      <c r="C287" s="15"/>
      <c r="D287" s="58"/>
      <c r="E287" s="44"/>
      <c r="F287" s="40">
        <f t="shared" si="8"/>
        <v>22054.46</v>
      </c>
      <c r="G287" s="36"/>
      <c r="H287" s="33"/>
      <c r="I287" s="40">
        <f>Tableau1[[#This Row],[Ancien Soldes]]+Tableau1[[#This Row],[Entree]]-Tableau1[[#This Row],[Sortie]]</f>
        <v>22054.46</v>
      </c>
      <c r="J287" s="28"/>
      <c r="K287" s="3"/>
      <c r="L287" s="70">
        <f>ROWS($C$3:C287)</f>
        <v>285</v>
      </c>
      <c r="M287" t="str">
        <f>IF(C287=recherche!$F$2,L287,"")</f>
        <v/>
      </c>
      <c r="N287" t="str">
        <f t="shared" si="9"/>
        <v/>
      </c>
    </row>
    <row r="288" spans="1:14" x14ac:dyDescent="0.25">
      <c r="A288" s="17"/>
      <c r="B288" s="15"/>
      <c r="C288" s="15"/>
      <c r="D288" s="58"/>
      <c r="E288" s="44"/>
      <c r="F288" s="40">
        <f t="shared" si="8"/>
        <v>22054.46</v>
      </c>
      <c r="G288" s="36"/>
      <c r="H288" s="33"/>
      <c r="I288" s="40">
        <f>Tableau1[[#This Row],[Ancien Soldes]]+Tableau1[[#This Row],[Entree]]-Tableau1[[#This Row],[Sortie]]</f>
        <v>22054.46</v>
      </c>
      <c r="J288" s="28"/>
      <c r="K288" s="3"/>
      <c r="L288" s="70">
        <f>ROWS($C$3:C288)</f>
        <v>286</v>
      </c>
      <c r="M288" t="str">
        <f>IF(C288=recherche!$F$2,L288,"")</f>
        <v/>
      </c>
      <c r="N288" t="str">
        <f t="shared" si="9"/>
        <v/>
      </c>
    </row>
    <row r="289" spans="1:14" x14ac:dyDescent="0.25">
      <c r="A289" s="17"/>
      <c r="B289" s="15"/>
      <c r="C289" s="15"/>
      <c r="D289" s="58"/>
      <c r="E289" s="44"/>
      <c r="F289" s="40">
        <f t="shared" si="8"/>
        <v>22054.46</v>
      </c>
      <c r="G289" s="36"/>
      <c r="H289" s="33"/>
      <c r="I289" s="40">
        <f>Tableau1[[#This Row],[Ancien Soldes]]+Tableau1[[#This Row],[Entree]]-Tableau1[[#This Row],[Sortie]]</f>
        <v>22054.46</v>
      </c>
      <c r="J289" s="28"/>
      <c r="K289" s="3"/>
      <c r="L289" s="70">
        <f>ROWS($C$3:C289)</f>
        <v>287</v>
      </c>
      <c r="M289" t="str">
        <f>IF(C289=recherche!$F$2,L289,"")</f>
        <v/>
      </c>
      <c r="N289" t="str">
        <f t="shared" si="9"/>
        <v/>
      </c>
    </row>
    <row r="290" spans="1:14" x14ac:dyDescent="0.25">
      <c r="A290" s="17"/>
      <c r="B290" s="15"/>
      <c r="C290" s="15"/>
      <c r="D290" s="58"/>
      <c r="E290" s="44"/>
      <c r="F290" s="40">
        <f t="shared" si="8"/>
        <v>22054.46</v>
      </c>
      <c r="G290" s="36"/>
      <c r="H290" s="33"/>
      <c r="I290" s="40">
        <f>Tableau1[[#This Row],[Ancien Soldes]]+Tableau1[[#This Row],[Entree]]-Tableau1[[#This Row],[Sortie]]</f>
        <v>22054.46</v>
      </c>
      <c r="J290" s="28"/>
      <c r="K290" s="3"/>
      <c r="L290" s="70">
        <f>ROWS($C$3:C290)</f>
        <v>288</v>
      </c>
      <c r="M290" t="str">
        <f>IF(C290=recherche!$F$2,L290,"")</f>
        <v/>
      </c>
      <c r="N290" t="str">
        <f t="shared" si="9"/>
        <v/>
      </c>
    </row>
    <row r="291" spans="1:14" x14ac:dyDescent="0.25">
      <c r="A291" s="17"/>
      <c r="B291" s="15"/>
      <c r="C291" s="15"/>
      <c r="D291" s="58"/>
      <c r="E291" s="44"/>
      <c r="F291" s="40">
        <f t="shared" si="8"/>
        <v>22054.46</v>
      </c>
      <c r="G291" s="36"/>
      <c r="H291" s="33"/>
      <c r="I291" s="40">
        <f>Tableau1[[#This Row],[Ancien Soldes]]+Tableau1[[#This Row],[Entree]]-Tableau1[[#This Row],[Sortie]]</f>
        <v>22054.46</v>
      </c>
      <c r="J291" s="28"/>
      <c r="K291" s="3"/>
      <c r="L291" s="70">
        <f>ROWS($C$3:C291)</f>
        <v>289</v>
      </c>
      <c r="M291" t="str">
        <f>IF(C291=recherche!$F$2,L291,"")</f>
        <v/>
      </c>
      <c r="N291" t="str">
        <f t="shared" si="9"/>
        <v/>
      </c>
    </row>
    <row r="292" spans="1:14" x14ac:dyDescent="0.25">
      <c r="A292" s="17"/>
      <c r="B292" s="15"/>
      <c r="C292" s="15"/>
      <c r="D292" s="58"/>
      <c r="E292" s="44"/>
      <c r="F292" s="40">
        <f t="shared" si="8"/>
        <v>22054.46</v>
      </c>
      <c r="G292" s="36"/>
      <c r="H292" s="33"/>
      <c r="I292" s="40">
        <f>Tableau1[[#This Row],[Ancien Soldes]]+Tableau1[[#This Row],[Entree]]-Tableau1[[#This Row],[Sortie]]</f>
        <v>22054.46</v>
      </c>
      <c r="J292" s="28"/>
      <c r="K292" s="3"/>
      <c r="L292" s="70">
        <f>ROWS($C$3:C292)</f>
        <v>290</v>
      </c>
      <c r="M292" t="str">
        <f>IF(C292=recherche!$F$2,L292,"")</f>
        <v/>
      </c>
      <c r="N292" t="str">
        <f t="shared" si="9"/>
        <v/>
      </c>
    </row>
    <row r="293" spans="1:14" x14ac:dyDescent="0.25">
      <c r="A293" s="18"/>
      <c r="B293" s="16"/>
      <c r="C293" s="16"/>
      <c r="D293" s="59"/>
      <c r="E293" s="45"/>
      <c r="F293" s="41">
        <f t="shared" si="8"/>
        <v>22054.46</v>
      </c>
      <c r="G293" s="37"/>
      <c r="H293" s="34"/>
      <c r="I293" s="41">
        <f>Tableau1[[#This Row],[Ancien Soldes]]+Tableau1[[#This Row],[Entree]]-Tableau1[[#This Row],[Sortie]]</f>
        <v>22054.46</v>
      </c>
      <c r="J293" s="30"/>
      <c r="K293" s="5"/>
      <c r="L293" s="70">
        <f>ROWS($C$3:C293)</f>
        <v>291</v>
      </c>
      <c r="M293" t="str">
        <f>IF(C293=recherche!$F$2,L293,"")</f>
        <v/>
      </c>
      <c r="N293" t="str">
        <f t="shared" si="9"/>
        <v/>
      </c>
    </row>
  </sheetData>
  <mergeCells count="1">
    <mergeCell ref="A1:K1"/>
  </mergeCells>
  <pageMargins left="0.7" right="0.7" top="0.75" bottom="0.75" header="0.3" footer="0.3"/>
  <pageSetup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93"/>
  <sheetViews>
    <sheetView workbookViewId="0">
      <selection activeCell="O16" sqref="O16"/>
    </sheetView>
  </sheetViews>
  <sheetFormatPr baseColWidth="10" defaultColWidth="15.7109375" defaultRowHeight="15" x14ac:dyDescent="0.25"/>
  <cols>
    <col min="1" max="1" width="14.85546875" style="19" customWidth="1"/>
    <col min="2" max="2" width="46.140625" bestFit="1" customWidth="1"/>
    <col min="3" max="3" width="14.5703125" bestFit="1" customWidth="1"/>
    <col min="4" max="4" width="18" style="1" customWidth="1"/>
    <col min="5" max="5" width="22.140625" style="46" bestFit="1" customWidth="1"/>
    <col min="6" max="6" width="18.140625" style="42" bestFit="1" customWidth="1"/>
    <col min="7" max="7" width="12.5703125" style="38" bestFit="1" customWidth="1"/>
    <col min="8" max="8" width="11.42578125" style="35" bestFit="1" customWidth="1"/>
    <col min="9" max="9" width="20" style="42" bestFit="1" customWidth="1"/>
    <col min="10" max="10" width="13.42578125" style="31" customWidth="1"/>
    <col min="11" max="11" width="10.7109375" customWidth="1"/>
    <col min="12" max="12" width="8.7109375" style="70" customWidth="1"/>
    <col min="13" max="13" width="8.7109375" customWidth="1"/>
  </cols>
  <sheetData>
    <row r="1" spans="1:14" ht="26.25" x14ac:dyDescent="0.4">
      <c r="A1" s="77" t="s">
        <v>176</v>
      </c>
      <c r="B1" s="77"/>
      <c r="C1" s="77"/>
      <c r="D1" s="77"/>
      <c r="E1" s="77"/>
      <c r="F1" s="77"/>
      <c r="G1" s="77"/>
      <c r="H1" s="77"/>
      <c r="I1" s="77"/>
      <c r="J1" s="77"/>
      <c r="K1" s="77"/>
    </row>
    <row r="2" spans="1:14" s="27" customFormat="1" ht="30" customHeight="1" x14ac:dyDescent="0.25">
      <c r="A2" s="23" t="s">
        <v>119</v>
      </c>
      <c r="B2" s="24" t="s">
        <v>0</v>
      </c>
      <c r="C2" s="24" t="s">
        <v>1</v>
      </c>
      <c r="D2" s="24" t="s">
        <v>2</v>
      </c>
      <c r="E2" s="43" t="s">
        <v>3</v>
      </c>
      <c r="F2" s="39" t="s">
        <v>4</v>
      </c>
      <c r="G2" s="25" t="s">
        <v>5</v>
      </c>
      <c r="H2" s="32" t="s">
        <v>6</v>
      </c>
      <c r="I2" s="39" t="s">
        <v>7</v>
      </c>
      <c r="J2" s="29" t="s">
        <v>89</v>
      </c>
      <c r="K2" s="26" t="s">
        <v>8</v>
      </c>
      <c r="L2" s="72" t="s">
        <v>179</v>
      </c>
      <c r="M2" s="76" t="s">
        <v>180</v>
      </c>
      <c r="N2" s="72" t="s">
        <v>181</v>
      </c>
    </row>
    <row r="3" spans="1:14" x14ac:dyDescent="0.25">
      <c r="A3" s="17">
        <v>45293</v>
      </c>
      <c r="B3" s="15" t="s">
        <v>49</v>
      </c>
      <c r="C3" s="15" t="s">
        <v>13</v>
      </c>
      <c r="D3" s="58" t="s">
        <v>25</v>
      </c>
      <c r="E3" s="44" t="s">
        <v>23</v>
      </c>
      <c r="F3" s="40">
        <v>12855.95</v>
      </c>
      <c r="G3" s="36"/>
      <c r="H3" s="33">
        <v>60.5</v>
      </c>
      <c r="I3" s="40">
        <f>Tableau1[[#This Row],[Ancien Soldes]]+Tableau1[[#This Row],[Entree]]-Tableau1[[#This Row],[Sortie]]</f>
        <v>12795.45</v>
      </c>
      <c r="J3" s="28">
        <v>1</v>
      </c>
      <c r="K3" s="3"/>
      <c r="L3" s="70">
        <f>ROWS($C$3:C3)</f>
        <v>1</v>
      </c>
      <c r="M3" t="str">
        <f>IF(C3=recherche!$F$2,L3,"")</f>
        <v/>
      </c>
      <c r="N3">
        <f>IFERROR(SMALL($M$3:$M$293,L3),"")</f>
        <v>4</v>
      </c>
    </row>
    <row r="4" spans="1:14" x14ac:dyDescent="0.25">
      <c r="A4" s="17">
        <v>45301</v>
      </c>
      <c r="B4" s="15" t="s">
        <v>38</v>
      </c>
      <c r="C4" s="15" t="s">
        <v>134</v>
      </c>
      <c r="D4" s="58" t="s">
        <v>24</v>
      </c>
      <c r="E4" s="44"/>
      <c r="F4" s="40">
        <f t="shared" ref="F4:F67" si="0">I3</f>
        <v>12795.45</v>
      </c>
      <c r="G4" s="36"/>
      <c r="H4" s="33">
        <v>3</v>
      </c>
      <c r="I4" s="40">
        <f>Tableau1[[#This Row],[Ancien Soldes]]+Tableau1[[#This Row],[Entree]]-Tableau1[[#This Row],[Sortie]]</f>
        <v>12792.45</v>
      </c>
      <c r="J4" s="28">
        <v>2</v>
      </c>
      <c r="K4" s="3"/>
      <c r="L4" s="70">
        <f>ROWS($C$3:C4)</f>
        <v>2</v>
      </c>
      <c r="M4" t="str">
        <f>IF(C4=recherche!$F$2,L4,"")</f>
        <v/>
      </c>
      <c r="N4">
        <f t="shared" ref="N4:N67" si="1">IFERROR(SMALL($M$3:$M$293,L4),"")</f>
        <v>5</v>
      </c>
    </row>
    <row r="5" spans="1:14" x14ac:dyDescent="0.25">
      <c r="A5" s="17">
        <v>45302</v>
      </c>
      <c r="B5" s="15" t="s">
        <v>50</v>
      </c>
      <c r="C5" s="15" t="s">
        <v>13</v>
      </c>
      <c r="D5" s="58" t="s">
        <v>25</v>
      </c>
      <c r="E5" s="44" t="s">
        <v>26</v>
      </c>
      <c r="F5" s="40">
        <f t="shared" si="0"/>
        <v>12792.45</v>
      </c>
      <c r="G5" s="36"/>
      <c r="H5" s="33">
        <v>124.5</v>
      </c>
      <c r="I5" s="40">
        <f>Tableau1[[#This Row],[Ancien Soldes]]+Tableau1[[#This Row],[Entree]]-Tableau1[[#This Row],[Sortie]]</f>
        <v>12667.95</v>
      </c>
      <c r="J5" s="28">
        <v>2</v>
      </c>
      <c r="K5" s="3"/>
      <c r="L5" s="70">
        <f>ROWS($C$3:C5)</f>
        <v>3</v>
      </c>
      <c r="M5" t="str">
        <f>IF(C5=recherche!$F$2,L5,"")</f>
        <v/>
      </c>
      <c r="N5">
        <f t="shared" si="1"/>
        <v>7</v>
      </c>
    </row>
    <row r="6" spans="1:14" x14ac:dyDescent="0.25">
      <c r="A6" s="17">
        <v>45316</v>
      </c>
      <c r="B6" s="15" t="s">
        <v>51</v>
      </c>
      <c r="C6" s="15" t="s">
        <v>17</v>
      </c>
      <c r="D6" s="58" t="s">
        <v>25</v>
      </c>
      <c r="E6" s="44" t="s">
        <v>37</v>
      </c>
      <c r="F6" s="40">
        <f t="shared" si="0"/>
        <v>12667.95</v>
      </c>
      <c r="G6" s="36"/>
      <c r="H6" s="33">
        <v>37.42</v>
      </c>
      <c r="I6" s="40">
        <f>Tableau1[[#This Row],[Ancien Soldes]]+Tableau1[[#This Row],[Entree]]-Tableau1[[#This Row],[Sortie]]</f>
        <v>12630.53</v>
      </c>
      <c r="J6" s="28">
        <v>3</v>
      </c>
      <c r="K6" s="3"/>
      <c r="L6" s="70">
        <f>ROWS($C$3:C6)</f>
        <v>4</v>
      </c>
      <c r="M6">
        <f>IF(C6=recherche!$F$2,L6,"")</f>
        <v>4</v>
      </c>
      <c r="N6">
        <f t="shared" si="1"/>
        <v>12</v>
      </c>
    </row>
    <row r="7" spans="1:14" x14ac:dyDescent="0.25">
      <c r="A7" s="17">
        <v>45321</v>
      </c>
      <c r="B7" s="15" t="s">
        <v>52</v>
      </c>
      <c r="C7" s="15" t="s">
        <v>17</v>
      </c>
      <c r="D7" s="58" t="s">
        <v>25</v>
      </c>
      <c r="E7" s="44">
        <v>1316174</v>
      </c>
      <c r="F7" s="40">
        <f t="shared" si="0"/>
        <v>12630.53</v>
      </c>
      <c r="G7" s="36"/>
      <c r="H7" s="33">
        <v>227.98</v>
      </c>
      <c r="I7" s="40">
        <f>Tableau1[[#This Row],[Ancien Soldes]]+Tableau1[[#This Row],[Entree]]-Tableau1[[#This Row],[Sortie]]</f>
        <v>12402.550000000001</v>
      </c>
      <c r="J7" s="28">
        <v>3</v>
      </c>
      <c r="K7" s="3"/>
      <c r="L7" s="70">
        <f>ROWS($C$3:C7)</f>
        <v>5</v>
      </c>
      <c r="M7">
        <f>IF(C7=recherche!$F$2,L7,"")</f>
        <v>5</v>
      </c>
      <c r="N7">
        <f t="shared" si="1"/>
        <v>13</v>
      </c>
    </row>
    <row r="8" spans="1:14" x14ac:dyDescent="0.25">
      <c r="A8" s="17">
        <v>45322</v>
      </c>
      <c r="B8" s="15" t="s">
        <v>60</v>
      </c>
      <c r="C8" s="15" t="s">
        <v>12</v>
      </c>
      <c r="D8" s="58" t="s">
        <v>25</v>
      </c>
      <c r="E8" s="44">
        <v>4551842</v>
      </c>
      <c r="F8" s="40">
        <f t="shared" si="0"/>
        <v>12402.550000000001</v>
      </c>
      <c r="G8" s="36"/>
      <c r="H8" s="33">
        <v>347.9</v>
      </c>
      <c r="I8" s="40">
        <f>Tableau1[[#This Row],[Ancien Soldes]]+Tableau1[[#This Row],[Entree]]-Tableau1[[#This Row],[Sortie]]</f>
        <v>12054.650000000001</v>
      </c>
      <c r="J8" s="28">
        <v>3</v>
      </c>
      <c r="K8" s="3"/>
      <c r="L8" s="70">
        <f>ROWS($C$3:C8)</f>
        <v>6</v>
      </c>
      <c r="M8" t="str">
        <f>IF(C8=recherche!$F$2,L8,"")</f>
        <v/>
      </c>
      <c r="N8">
        <f t="shared" si="1"/>
        <v>176</v>
      </c>
    </row>
    <row r="9" spans="1:14" x14ac:dyDescent="0.25">
      <c r="A9" s="17">
        <v>45324</v>
      </c>
      <c r="B9" s="15" t="s">
        <v>53</v>
      </c>
      <c r="C9" s="15" t="s">
        <v>17</v>
      </c>
      <c r="D9" s="58" t="s">
        <v>25</v>
      </c>
      <c r="E9" s="44">
        <v>1316173</v>
      </c>
      <c r="F9" s="40">
        <f t="shared" si="0"/>
        <v>12054.650000000001</v>
      </c>
      <c r="G9" s="36"/>
      <c r="H9" s="33">
        <v>65.400000000000006</v>
      </c>
      <c r="I9" s="40">
        <f>Tableau1[[#This Row],[Ancien Soldes]]+Tableau1[[#This Row],[Entree]]-Tableau1[[#This Row],[Sortie]]</f>
        <v>11989.250000000002</v>
      </c>
      <c r="J9" s="28">
        <v>3</v>
      </c>
      <c r="K9" s="3"/>
      <c r="L9" s="70">
        <f>ROWS($C$3:C9)</f>
        <v>7</v>
      </c>
      <c r="M9">
        <f>IF(C9=recherche!$F$2,L9,"")</f>
        <v>7</v>
      </c>
      <c r="N9">
        <f t="shared" si="1"/>
        <v>177</v>
      </c>
    </row>
    <row r="10" spans="1:14" x14ac:dyDescent="0.25">
      <c r="A10" s="17">
        <v>45325</v>
      </c>
      <c r="B10" s="15" t="s">
        <v>54</v>
      </c>
      <c r="C10" s="15" t="s">
        <v>55</v>
      </c>
      <c r="D10" s="58" t="s">
        <v>25</v>
      </c>
      <c r="E10" s="44">
        <v>1316175</v>
      </c>
      <c r="F10" s="40">
        <f t="shared" si="0"/>
        <v>11989.250000000002</v>
      </c>
      <c r="G10" s="36"/>
      <c r="H10" s="33">
        <v>74.87</v>
      </c>
      <c r="I10" s="40">
        <f>Tableau1[[#This Row],[Ancien Soldes]]+Tableau1[[#This Row],[Entree]]-Tableau1[[#This Row],[Sortie]]</f>
        <v>11914.380000000001</v>
      </c>
      <c r="J10" s="28">
        <v>3</v>
      </c>
      <c r="K10" s="3"/>
      <c r="L10" s="70">
        <f>ROWS($C$3:C10)</f>
        <v>8</v>
      </c>
      <c r="M10" t="str">
        <f>IF(C10=recherche!$F$2,L10,"")</f>
        <v/>
      </c>
      <c r="N10">
        <f t="shared" si="1"/>
        <v>178</v>
      </c>
    </row>
    <row r="11" spans="1:14" x14ac:dyDescent="0.25">
      <c r="A11" s="17">
        <v>45336</v>
      </c>
      <c r="B11" s="15" t="s">
        <v>56</v>
      </c>
      <c r="C11" s="15" t="s">
        <v>14</v>
      </c>
      <c r="D11" s="58" t="s">
        <v>25</v>
      </c>
      <c r="E11" s="44">
        <v>4551843</v>
      </c>
      <c r="F11" s="40">
        <f t="shared" si="0"/>
        <v>11914.380000000001</v>
      </c>
      <c r="G11" s="36"/>
      <c r="H11" s="33">
        <v>182.7</v>
      </c>
      <c r="I11" s="40">
        <f>Tableau1[[#This Row],[Ancien Soldes]]+Tableau1[[#This Row],[Entree]]-Tableau1[[#This Row],[Sortie]]</f>
        <v>11731.68</v>
      </c>
      <c r="J11" s="28">
        <v>4</v>
      </c>
      <c r="K11" s="3"/>
      <c r="L11" s="70">
        <f>ROWS($C$3:C11)</f>
        <v>9</v>
      </c>
      <c r="M11" t="str">
        <f>IF(C11=recherche!$F$2,L11,"")</f>
        <v/>
      </c>
      <c r="N11">
        <f t="shared" si="1"/>
        <v>179</v>
      </c>
    </row>
    <row r="12" spans="1:14" x14ac:dyDescent="0.25">
      <c r="A12" s="17">
        <v>45338</v>
      </c>
      <c r="B12" s="15" t="s">
        <v>39</v>
      </c>
      <c r="C12" s="15" t="s">
        <v>134</v>
      </c>
      <c r="D12" s="58" t="s">
        <v>24</v>
      </c>
      <c r="E12" s="44"/>
      <c r="F12" s="40">
        <f t="shared" si="0"/>
        <v>11731.68</v>
      </c>
      <c r="G12" s="36"/>
      <c r="H12" s="33">
        <v>2.5</v>
      </c>
      <c r="I12" s="40">
        <f>Tableau1[[#This Row],[Ancien Soldes]]+Tableau1[[#This Row],[Entree]]-Tableau1[[#This Row],[Sortie]]</f>
        <v>11729.18</v>
      </c>
      <c r="J12" s="28">
        <v>4</v>
      </c>
      <c r="K12" s="3"/>
      <c r="L12" s="70">
        <f>ROWS($C$3:C12)</f>
        <v>10</v>
      </c>
      <c r="M12" t="str">
        <f>IF(C12=recherche!$F$2,L12,"")</f>
        <v/>
      </c>
      <c r="N12" t="str">
        <f t="shared" si="1"/>
        <v/>
      </c>
    </row>
    <row r="13" spans="1:14" x14ac:dyDescent="0.25">
      <c r="A13" s="17">
        <v>45340</v>
      </c>
      <c r="B13" s="15" t="s">
        <v>58</v>
      </c>
      <c r="C13" s="15" t="s">
        <v>57</v>
      </c>
      <c r="D13" s="58" t="s">
        <v>25</v>
      </c>
      <c r="E13" s="44">
        <v>4551844</v>
      </c>
      <c r="F13" s="40">
        <f t="shared" si="0"/>
        <v>11729.18</v>
      </c>
      <c r="G13" s="36"/>
      <c r="H13" s="33">
        <v>158.34</v>
      </c>
      <c r="I13" s="40">
        <f>Tableau1[[#This Row],[Ancien Soldes]]+Tableau1[[#This Row],[Entree]]-Tableau1[[#This Row],[Sortie]]</f>
        <v>11570.84</v>
      </c>
      <c r="J13" s="28">
        <v>4</v>
      </c>
      <c r="K13" s="3"/>
      <c r="L13" s="70">
        <f>ROWS($C$3:C13)</f>
        <v>11</v>
      </c>
      <c r="M13" t="str">
        <f>IF(C13=recherche!$F$2,L13,"")</f>
        <v/>
      </c>
      <c r="N13" t="str">
        <f t="shared" si="1"/>
        <v/>
      </c>
    </row>
    <row r="14" spans="1:14" x14ac:dyDescent="0.25">
      <c r="A14" s="17">
        <v>45352</v>
      </c>
      <c r="B14" s="15" t="s">
        <v>44</v>
      </c>
      <c r="C14" s="15" t="s">
        <v>17</v>
      </c>
      <c r="D14" s="58" t="s">
        <v>25</v>
      </c>
      <c r="E14" s="44">
        <v>4551845</v>
      </c>
      <c r="F14" s="40">
        <f t="shared" si="0"/>
        <v>11570.84</v>
      </c>
      <c r="G14" s="36"/>
      <c r="H14" s="33">
        <v>1705.5</v>
      </c>
      <c r="I14" s="40">
        <f>Tableau1[[#This Row],[Ancien Soldes]]+Tableau1[[#This Row],[Entree]]-Tableau1[[#This Row],[Sortie]]</f>
        <v>9865.34</v>
      </c>
      <c r="J14" s="28">
        <v>5</v>
      </c>
      <c r="K14" s="3"/>
      <c r="L14" s="70">
        <f>ROWS($C$3:C14)</f>
        <v>12</v>
      </c>
      <c r="M14">
        <f>IF(C14=recherche!$F$2,L14,"")</f>
        <v>12</v>
      </c>
      <c r="N14" t="str">
        <f t="shared" si="1"/>
        <v/>
      </c>
    </row>
    <row r="15" spans="1:14" x14ac:dyDescent="0.25">
      <c r="A15" s="17">
        <v>45358</v>
      </c>
      <c r="B15" s="15" t="s">
        <v>59</v>
      </c>
      <c r="C15" s="15" t="s">
        <v>17</v>
      </c>
      <c r="D15" s="58" t="s">
        <v>25</v>
      </c>
      <c r="E15" s="44">
        <v>4551846</v>
      </c>
      <c r="F15" s="40">
        <f t="shared" si="0"/>
        <v>9865.34</v>
      </c>
      <c r="G15" s="36"/>
      <c r="H15" s="33">
        <v>200.38</v>
      </c>
      <c r="I15" s="40">
        <f>Tableau1[[#This Row],[Ancien Soldes]]+Tableau1[[#This Row],[Entree]]-Tableau1[[#This Row],[Sortie]]</f>
        <v>9664.9600000000009</v>
      </c>
      <c r="J15" s="28">
        <v>5</v>
      </c>
      <c r="K15" s="3"/>
      <c r="L15" s="70">
        <f>ROWS($C$3:C15)</f>
        <v>13</v>
      </c>
      <c r="M15">
        <f>IF(C15=recherche!$F$2,L15,"")</f>
        <v>13</v>
      </c>
      <c r="N15" t="str">
        <f t="shared" si="1"/>
        <v/>
      </c>
    </row>
    <row r="16" spans="1:14" x14ac:dyDescent="0.25">
      <c r="A16" s="17">
        <v>45372</v>
      </c>
      <c r="B16" s="15" t="s">
        <v>82</v>
      </c>
      <c r="C16" s="15" t="s">
        <v>16</v>
      </c>
      <c r="D16" s="58" t="s">
        <v>20</v>
      </c>
      <c r="E16" s="44">
        <v>2401904</v>
      </c>
      <c r="F16" s="40">
        <f t="shared" si="0"/>
        <v>9664.9600000000009</v>
      </c>
      <c r="G16" s="36">
        <v>130</v>
      </c>
      <c r="H16" s="33"/>
      <c r="I16" s="40">
        <f>Tableau1[[#This Row],[Ancien Soldes]]+Tableau1[[#This Row],[Entree]]-Tableau1[[#This Row],[Sortie]]</f>
        <v>9794.9600000000009</v>
      </c>
      <c r="J16" s="28">
        <v>6</v>
      </c>
      <c r="K16" s="3"/>
      <c r="L16" s="70">
        <f>ROWS($C$3:C16)</f>
        <v>14</v>
      </c>
      <c r="M16" t="str">
        <f>IF(C16=recherche!$F$2,L16,"")</f>
        <v/>
      </c>
      <c r="N16" t="str">
        <f t="shared" si="1"/>
        <v/>
      </c>
    </row>
    <row r="17" spans="1:14" x14ac:dyDescent="0.25">
      <c r="A17" s="17">
        <v>45372</v>
      </c>
      <c r="B17" s="15" t="s">
        <v>82</v>
      </c>
      <c r="C17" s="15" t="s">
        <v>16</v>
      </c>
      <c r="D17" s="58" t="s">
        <v>20</v>
      </c>
      <c r="E17" s="44">
        <v>2401905</v>
      </c>
      <c r="F17" s="40">
        <f t="shared" si="0"/>
        <v>9794.9600000000009</v>
      </c>
      <c r="G17" s="36">
        <v>60</v>
      </c>
      <c r="H17" s="33"/>
      <c r="I17" s="40">
        <f>Tableau1[[#This Row],[Ancien Soldes]]+Tableau1[[#This Row],[Entree]]-Tableau1[[#This Row],[Sortie]]</f>
        <v>9854.9600000000009</v>
      </c>
      <c r="J17" s="28">
        <v>6</v>
      </c>
      <c r="K17" s="3"/>
      <c r="L17" s="70">
        <f>ROWS($C$3:C17)</f>
        <v>15</v>
      </c>
      <c r="M17" t="str">
        <f>IF(C17=recherche!$F$2,L17,"")</f>
        <v/>
      </c>
      <c r="N17" t="str">
        <f t="shared" si="1"/>
        <v/>
      </c>
    </row>
    <row r="18" spans="1:14" x14ac:dyDescent="0.25">
      <c r="A18" s="17">
        <v>45372</v>
      </c>
      <c r="B18" s="15" t="s">
        <v>63</v>
      </c>
      <c r="C18" s="15" t="s">
        <v>16</v>
      </c>
      <c r="D18" s="58" t="s">
        <v>20</v>
      </c>
      <c r="E18" s="44">
        <v>2401906</v>
      </c>
      <c r="F18" s="40">
        <f t="shared" si="0"/>
        <v>9854.9600000000009</v>
      </c>
      <c r="G18" s="36">
        <v>20</v>
      </c>
      <c r="H18" s="33"/>
      <c r="I18" s="40">
        <f>Tableau1[[#This Row],[Ancien Soldes]]+Tableau1[[#This Row],[Entree]]-Tableau1[[#This Row],[Sortie]]</f>
        <v>9874.9600000000009</v>
      </c>
      <c r="J18" s="28">
        <v>6</v>
      </c>
      <c r="K18" s="3"/>
      <c r="L18" s="70">
        <f>ROWS($C$3:C18)</f>
        <v>16</v>
      </c>
      <c r="M18" t="str">
        <f>IF(C18=recherche!$F$2,L18,"")</f>
        <v/>
      </c>
      <c r="N18" t="str">
        <f t="shared" si="1"/>
        <v/>
      </c>
    </row>
    <row r="19" spans="1:14" x14ac:dyDescent="0.25">
      <c r="A19" s="17">
        <v>45372</v>
      </c>
      <c r="B19" s="15" t="s">
        <v>78</v>
      </c>
      <c r="C19" s="15" t="s">
        <v>16</v>
      </c>
      <c r="D19" s="58" t="s">
        <v>20</v>
      </c>
      <c r="E19" s="44">
        <v>2503922</v>
      </c>
      <c r="F19" s="40">
        <f t="shared" si="0"/>
        <v>9874.9600000000009</v>
      </c>
      <c r="G19" s="36">
        <v>30</v>
      </c>
      <c r="H19" s="33"/>
      <c r="I19" s="40">
        <f>Tableau1[[#This Row],[Ancien Soldes]]+Tableau1[[#This Row],[Entree]]-Tableau1[[#This Row],[Sortie]]</f>
        <v>9904.9600000000009</v>
      </c>
      <c r="J19" s="28">
        <v>6</v>
      </c>
      <c r="K19" s="3"/>
      <c r="L19" s="70">
        <f>ROWS($C$3:C19)</f>
        <v>17</v>
      </c>
      <c r="M19" t="str">
        <f>IF(C19=recherche!$F$2,L19,"")</f>
        <v/>
      </c>
      <c r="N19" t="str">
        <f t="shared" si="1"/>
        <v/>
      </c>
    </row>
    <row r="20" spans="1:14" x14ac:dyDescent="0.25">
      <c r="A20" s="17">
        <v>45372</v>
      </c>
      <c r="B20" s="15" t="s">
        <v>78</v>
      </c>
      <c r="C20" s="15" t="s">
        <v>16</v>
      </c>
      <c r="D20" s="58" t="s">
        <v>20</v>
      </c>
      <c r="E20" s="44">
        <v>2503933</v>
      </c>
      <c r="F20" s="40">
        <f t="shared" si="0"/>
        <v>9904.9600000000009</v>
      </c>
      <c r="G20" s="36">
        <v>140</v>
      </c>
      <c r="H20" s="33"/>
      <c r="I20" s="40">
        <f>Tableau1[[#This Row],[Ancien Soldes]]+Tableau1[[#This Row],[Entree]]-Tableau1[[#This Row],[Sortie]]</f>
        <v>10044.960000000001</v>
      </c>
      <c r="J20" s="28">
        <v>6</v>
      </c>
      <c r="K20" s="3"/>
      <c r="L20" s="70">
        <f>ROWS($C$3:C20)</f>
        <v>18</v>
      </c>
      <c r="M20" t="str">
        <f>IF(C20=recherche!$F$2,L20,"")</f>
        <v/>
      </c>
      <c r="N20" t="str">
        <f t="shared" si="1"/>
        <v/>
      </c>
    </row>
    <row r="21" spans="1:14" x14ac:dyDescent="0.25">
      <c r="A21" s="17">
        <v>45372</v>
      </c>
      <c r="B21" s="15" t="s">
        <v>85</v>
      </c>
      <c r="C21" s="15" t="s">
        <v>16</v>
      </c>
      <c r="D21" s="58" t="s">
        <v>20</v>
      </c>
      <c r="E21" s="44">
        <v>4099336</v>
      </c>
      <c r="F21" s="40">
        <f t="shared" si="0"/>
        <v>10044.960000000001</v>
      </c>
      <c r="G21" s="36">
        <v>70</v>
      </c>
      <c r="H21" s="33"/>
      <c r="I21" s="40">
        <f>Tableau1[[#This Row],[Ancien Soldes]]+Tableau1[[#This Row],[Entree]]-Tableau1[[#This Row],[Sortie]]</f>
        <v>10114.960000000001</v>
      </c>
      <c r="J21" s="28">
        <v>6</v>
      </c>
      <c r="K21" s="3"/>
      <c r="L21" s="70">
        <f>ROWS($C$3:C21)</f>
        <v>19</v>
      </c>
      <c r="M21" t="str">
        <f>IF(C21=recherche!$F$2,L21,"")</f>
        <v/>
      </c>
      <c r="N21" t="str">
        <f t="shared" si="1"/>
        <v/>
      </c>
    </row>
    <row r="22" spans="1:14" x14ac:dyDescent="0.25">
      <c r="A22" s="17">
        <v>45372</v>
      </c>
      <c r="B22" s="15" t="s">
        <v>84</v>
      </c>
      <c r="C22" s="15" t="s">
        <v>16</v>
      </c>
      <c r="D22" s="58" t="s">
        <v>20</v>
      </c>
      <c r="E22" s="44">
        <v>2401895</v>
      </c>
      <c r="F22" s="40">
        <f t="shared" si="0"/>
        <v>10114.960000000001</v>
      </c>
      <c r="G22" s="36">
        <v>65</v>
      </c>
      <c r="H22" s="33"/>
      <c r="I22" s="40">
        <f>Tableau1[[#This Row],[Ancien Soldes]]+Tableau1[[#This Row],[Entree]]-Tableau1[[#This Row],[Sortie]]</f>
        <v>10179.960000000001</v>
      </c>
      <c r="J22" s="28">
        <v>6</v>
      </c>
      <c r="K22" s="3"/>
      <c r="L22" s="70">
        <f>ROWS($C$3:C22)</f>
        <v>20</v>
      </c>
      <c r="M22" t="str">
        <f>IF(C22=recherche!$F$2,L22,"")</f>
        <v/>
      </c>
      <c r="N22" t="str">
        <f t="shared" si="1"/>
        <v/>
      </c>
    </row>
    <row r="23" spans="1:14" x14ac:dyDescent="0.25">
      <c r="A23" s="17">
        <v>45372</v>
      </c>
      <c r="B23" s="15" t="s">
        <v>79</v>
      </c>
      <c r="C23" s="15" t="s">
        <v>16</v>
      </c>
      <c r="D23" s="58" t="s">
        <v>20</v>
      </c>
      <c r="E23" s="44">
        <v>2401896</v>
      </c>
      <c r="F23" s="40">
        <f t="shared" si="0"/>
        <v>10179.960000000001</v>
      </c>
      <c r="G23" s="36">
        <v>55</v>
      </c>
      <c r="H23" s="33"/>
      <c r="I23" s="40">
        <f>Tableau1[[#This Row],[Ancien Soldes]]+Tableau1[[#This Row],[Entree]]-Tableau1[[#This Row],[Sortie]]</f>
        <v>10234.960000000001</v>
      </c>
      <c r="J23" s="28">
        <v>6</v>
      </c>
      <c r="K23" s="3"/>
      <c r="L23" s="70">
        <f>ROWS($C$3:C23)</f>
        <v>21</v>
      </c>
      <c r="M23" t="str">
        <f>IF(C23=recherche!$F$2,L23,"")</f>
        <v/>
      </c>
      <c r="N23" t="str">
        <f t="shared" si="1"/>
        <v/>
      </c>
    </row>
    <row r="24" spans="1:14" x14ac:dyDescent="0.25">
      <c r="A24" s="17">
        <v>45372</v>
      </c>
      <c r="B24" s="15" t="s">
        <v>79</v>
      </c>
      <c r="C24" s="15" t="s">
        <v>16</v>
      </c>
      <c r="D24" s="58" t="s">
        <v>20</v>
      </c>
      <c r="E24" s="44">
        <v>2401897</v>
      </c>
      <c r="F24" s="40">
        <f t="shared" si="0"/>
        <v>10234.960000000001</v>
      </c>
      <c r="G24" s="36">
        <v>70</v>
      </c>
      <c r="H24" s="33"/>
      <c r="I24" s="40">
        <f>Tableau1[[#This Row],[Ancien Soldes]]+Tableau1[[#This Row],[Entree]]-Tableau1[[#This Row],[Sortie]]</f>
        <v>10304.960000000001</v>
      </c>
      <c r="J24" s="28">
        <v>6</v>
      </c>
      <c r="K24" s="3"/>
      <c r="L24" s="70">
        <f>ROWS($C$3:C24)</f>
        <v>22</v>
      </c>
      <c r="M24" t="str">
        <f>IF(C24=recherche!$F$2,L24,"")</f>
        <v/>
      </c>
      <c r="N24" t="str">
        <f t="shared" si="1"/>
        <v/>
      </c>
    </row>
    <row r="25" spans="1:14" x14ac:dyDescent="0.25">
      <c r="A25" s="17">
        <v>45372</v>
      </c>
      <c r="B25" s="15" t="s">
        <v>81</v>
      </c>
      <c r="C25" s="15" t="s">
        <v>16</v>
      </c>
      <c r="D25" s="58" t="s">
        <v>20</v>
      </c>
      <c r="E25" s="44">
        <v>2401898</v>
      </c>
      <c r="F25" s="40">
        <f t="shared" si="0"/>
        <v>10304.960000000001</v>
      </c>
      <c r="G25" s="36">
        <v>90</v>
      </c>
      <c r="H25" s="33"/>
      <c r="I25" s="40">
        <f>Tableau1[[#This Row],[Ancien Soldes]]+Tableau1[[#This Row],[Entree]]-Tableau1[[#This Row],[Sortie]]</f>
        <v>10394.960000000001</v>
      </c>
      <c r="J25" s="28">
        <v>6</v>
      </c>
      <c r="K25" s="3"/>
      <c r="L25" s="70">
        <f>ROWS($C$3:C25)</f>
        <v>23</v>
      </c>
      <c r="M25" t="str">
        <f>IF(C25=recherche!$F$2,L25,"")</f>
        <v/>
      </c>
      <c r="N25" t="str">
        <f t="shared" si="1"/>
        <v/>
      </c>
    </row>
    <row r="26" spans="1:14" x14ac:dyDescent="0.25">
      <c r="A26" s="17">
        <v>45372</v>
      </c>
      <c r="B26" s="15" t="s">
        <v>81</v>
      </c>
      <c r="C26" s="15" t="s">
        <v>16</v>
      </c>
      <c r="D26" s="58" t="s">
        <v>20</v>
      </c>
      <c r="E26" s="44">
        <v>2401899</v>
      </c>
      <c r="F26" s="40">
        <f t="shared" si="0"/>
        <v>10394.960000000001</v>
      </c>
      <c r="G26" s="36">
        <v>110</v>
      </c>
      <c r="H26" s="33"/>
      <c r="I26" s="40">
        <f>Tableau1[[#This Row],[Ancien Soldes]]+Tableau1[[#This Row],[Entree]]-Tableau1[[#This Row],[Sortie]]</f>
        <v>10504.960000000001</v>
      </c>
      <c r="J26" s="28">
        <v>6</v>
      </c>
      <c r="K26" s="3"/>
      <c r="L26" s="70">
        <f>ROWS($C$3:C26)</f>
        <v>24</v>
      </c>
      <c r="M26" t="str">
        <f>IF(C26=recherche!$F$2,L26,"")</f>
        <v/>
      </c>
      <c r="N26" t="str">
        <f t="shared" si="1"/>
        <v/>
      </c>
    </row>
    <row r="27" spans="1:14" x14ac:dyDescent="0.25">
      <c r="A27" s="17">
        <v>45372</v>
      </c>
      <c r="B27" s="15" t="s">
        <v>81</v>
      </c>
      <c r="C27" s="15" t="s">
        <v>16</v>
      </c>
      <c r="D27" s="58" t="s">
        <v>20</v>
      </c>
      <c r="E27" s="44">
        <v>2401900</v>
      </c>
      <c r="F27" s="40">
        <f t="shared" si="0"/>
        <v>10504.960000000001</v>
      </c>
      <c r="G27" s="36">
        <v>55</v>
      </c>
      <c r="H27" s="33"/>
      <c r="I27" s="40">
        <f>Tableau1[[#This Row],[Ancien Soldes]]+Tableau1[[#This Row],[Entree]]-Tableau1[[#This Row],[Sortie]]</f>
        <v>10559.960000000001</v>
      </c>
      <c r="J27" s="28">
        <v>6</v>
      </c>
      <c r="K27" s="3"/>
      <c r="L27" s="70">
        <f>ROWS($C$3:C27)</f>
        <v>25</v>
      </c>
      <c r="M27" t="str">
        <f>IF(C27=recherche!$F$2,L27,"")</f>
        <v/>
      </c>
      <c r="N27" t="str">
        <f t="shared" si="1"/>
        <v/>
      </c>
    </row>
    <row r="28" spans="1:14" x14ac:dyDescent="0.25">
      <c r="A28" s="17">
        <v>45372</v>
      </c>
      <c r="B28" s="15" t="s">
        <v>83</v>
      </c>
      <c r="C28" s="15" t="s">
        <v>16</v>
      </c>
      <c r="D28" s="58" t="s">
        <v>20</v>
      </c>
      <c r="E28" s="44">
        <v>2401901</v>
      </c>
      <c r="F28" s="40">
        <f t="shared" si="0"/>
        <v>10559.960000000001</v>
      </c>
      <c r="G28" s="36">
        <v>75</v>
      </c>
      <c r="H28" s="33"/>
      <c r="I28" s="40">
        <f>Tableau1[[#This Row],[Ancien Soldes]]+Tableau1[[#This Row],[Entree]]-Tableau1[[#This Row],[Sortie]]</f>
        <v>10634.960000000001</v>
      </c>
      <c r="J28" s="28">
        <v>6</v>
      </c>
      <c r="K28" s="3"/>
      <c r="L28" s="70">
        <f>ROWS($C$3:C28)</f>
        <v>26</v>
      </c>
      <c r="M28" t="str">
        <f>IF(C28=recherche!$F$2,L28,"")</f>
        <v/>
      </c>
      <c r="N28" t="str">
        <f t="shared" si="1"/>
        <v/>
      </c>
    </row>
    <row r="29" spans="1:14" x14ac:dyDescent="0.25">
      <c r="A29" s="17">
        <v>45372</v>
      </c>
      <c r="B29" s="15" t="s">
        <v>81</v>
      </c>
      <c r="C29" s="15" t="s">
        <v>16</v>
      </c>
      <c r="D29" s="58" t="s">
        <v>20</v>
      </c>
      <c r="E29" s="44">
        <v>2401907</v>
      </c>
      <c r="F29" s="40">
        <f t="shared" si="0"/>
        <v>10634.960000000001</v>
      </c>
      <c r="G29" s="36">
        <v>280</v>
      </c>
      <c r="H29" s="33"/>
      <c r="I29" s="40">
        <f>Tableau1[[#This Row],[Ancien Soldes]]+Tableau1[[#This Row],[Entree]]-Tableau1[[#This Row],[Sortie]]</f>
        <v>10914.960000000001</v>
      </c>
      <c r="J29" s="28">
        <v>6</v>
      </c>
      <c r="K29" s="3"/>
      <c r="L29" s="70">
        <f>ROWS($C$3:C29)</f>
        <v>27</v>
      </c>
      <c r="M29" t="str">
        <f>IF(C29=recherche!$F$2,L29,"")</f>
        <v/>
      </c>
      <c r="N29" t="str">
        <f t="shared" si="1"/>
        <v/>
      </c>
    </row>
    <row r="30" spans="1:14" x14ac:dyDescent="0.25">
      <c r="A30" s="17">
        <v>45372</v>
      </c>
      <c r="B30" s="15" t="s">
        <v>80</v>
      </c>
      <c r="C30" s="15" t="s">
        <v>16</v>
      </c>
      <c r="D30" s="58" t="s">
        <v>20</v>
      </c>
      <c r="E30" s="44">
        <v>2503923</v>
      </c>
      <c r="F30" s="40">
        <f t="shared" si="0"/>
        <v>10914.960000000001</v>
      </c>
      <c r="G30" s="36">
        <v>75</v>
      </c>
      <c r="H30" s="33"/>
      <c r="I30" s="40">
        <f>Tableau1[[#This Row],[Ancien Soldes]]+Tableau1[[#This Row],[Entree]]-Tableau1[[#This Row],[Sortie]]</f>
        <v>10989.960000000001</v>
      </c>
      <c r="J30" s="28">
        <v>6</v>
      </c>
      <c r="K30" s="3"/>
      <c r="L30" s="70">
        <f>ROWS($C$3:C30)</f>
        <v>28</v>
      </c>
      <c r="M30" t="str">
        <f>IF(C30=recherche!$F$2,L30,"")</f>
        <v/>
      </c>
      <c r="N30" t="str">
        <f t="shared" si="1"/>
        <v/>
      </c>
    </row>
    <row r="31" spans="1:14" x14ac:dyDescent="0.25">
      <c r="A31" s="17">
        <v>45372</v>
      </c>
      <c r="B31" s="15" t="s">
        <v>80</v>
      </c>
      <c r="C31" s="15" t="s">
        <v>16</v>
      </c>
      <c r="D31" s="58" t="s">
        <v>20</v>
      </c>
      <c r="E31" s="44">
        <v>2503924</v>
      </c>
      <c r="F31" s="40">
        <f t="shared" si="0"/>
        <v>10989.960000000001</v>
      </c>
      <c r="G31" s="36">
        <v>80</v>
      </c>
      <c r="H31" s="33"/>
      <c r="I31" s="40">
        <f>Tableau1[[#This Row],[Ancien Soldes]]+Tableau1[[#This Row],[Entree]]-Tableau1[[#This Row],[Sortie]]</f>
        <v>11069.960000000001</v>
      </c>
      <c r="J31" s="28">
        <v>6</v>
      </c>
      <c r="K31" s="3"/>
      <c r="L31" s="70">
        <f>ROWS($C$3:C31)</f>
        <v>29</v>
      </c>
      <c r="M31" t="str">
        <f>IF(C31=recherche!$F$2,L31,"")</f>
        <v/>
      </c>
      <c r="N31" t="str">
        <f t="shared" si="1"/>
        <v/>
      </c>
    </row>
    <row r="32" spans="1:14" x14ac:dyDescent="0.25">
      <c r="A32" s="17">
        <v>45372</v>
      </c>
      <c r="B32" s="15" t="s">
        <v>79</v>
      </c>
      <c r="C32" s="15" t="s">
        <v>16</v>
      </c>
      <c r="D32" s="58" t="s">
        <v>20</v>
      </c>
      <c r="E32" s="44">
        <v>2503925</v>
      </c>
      <c r="F32" s="40">
        <f t="shared" si="0"/>
        <v>11069.960000000001</v>
      </c>
      <c r="G32" s="36">
        <v>155</v>
      </c>
      <c r="H32" s="33"/>
      <c r="I32" s="40">
        <f>Tableau1[[#This Row],[Ancien Soldes]]+Tableau1[[#This Row],[Entree]]-Tableau1[[#This Row],[Sortie]]</f>
        <v>11224.960000000001</v>
      </c>
      <c r="J32" s="28">
        <v>6</v>
      </c>
      <c r="K32" s="3"/>
      <c r="L32" s="70">
        <f>ROWS($C$3:C32)</f>
        <v>30</v>
      </c>
      <c r="M32" t="str">
        <f>IF(C32=recherche!$F$2,L32,"")</f>
        <v/>
      </c>
      <c r="N32" t="str">
        <f t="shared" si="1"/>
        <v/>
      </c>
    </row>
    <row r="33" spans="1:14" x14ac:dyDescent="0.25">
      <c r="A33" s="17">
        <v>45372</v>
      </c>
      <c r="B33" s="15" t="s">
        <v>79</v>
      </c>
      <c r="C33" s="15" t="s">
        <v>16</v>
      </c>
      <c r="D33" s="58" t="s">
        <v>20</v>
      </c>
      <c r="E33" s="44">
        <v>2503926</v>
      </c>
      <c r="F33" s="40">
        <f t="shared" si="0"/>
        <v>11224.960000000001</v>
      </c>
      <c r="G33" s="36">
        <v>65</v>
      </c>
      <c r="H33" s="33"/>
      <c r="I33" s="40">
        <f>Tableau1[[#This Row],[Ancien Soldes]]+Tableau1[[#This Row],[Entree]]-Tableau1[[#This Row],[Sortie]]</f>
        <v>11289.960000000001</v>
      </c>
      <c r="J33" s="28">
        <v>6</v>
      </c>
      <c r="K33" s="3"/>
      <c r="L33" s="70">
        <f>ROWS($C$3:C33)</f>
        <v>31</v>
      </c>
      <c r="M33" t="str">
        <f>IF(C33=recherche!$F$2,L33,"")</f>
        <v/>
      </c>
      <c r="N33" t="str">
        <f t="shared" si="1"/>
        <v/>
      </c>
    </row>
    <row r="34" spans="1:14" x14ac:dyDescent="0.25">
      <c r="A34" s="17">
        <v>45372</v>
      </c>
      <c r="B34" s="15" t="s">
        <v>69</v>
      </c>
      <c r="C34" s="15" t="s">
        <v>16</v>
      </c>
      <c r="D34" s="58" t="s">
        <v>20</v>
      </c>
      <c r="E34" s="44">
        <v>2503928</v>
      </c>
      <c r="F34" s="40">
        <f t="shared" si="0"/>
        <v>11289.960000000001</v>
      </c>
      <c r="G34" s="36">
        <v>65</v>
      </c>
      <c r="H34" s="33"/>
      <c r="I34" s="40">
        <f>Tableau1[[#This Row],[Ancien Soldes]]+Tableau1[[#This Row],[Entree]]-Tableau1[[#This Row],[Sortie]]</f>
        <v>11354.960000000001</v>
      </c>
      <c r="J34" s="28">
        <v>6</v>
      </c>
      <c r="K34" s="3"/>
      <c r="L34" s="70">
        <f>ROWS($C$3:C34)</f>
        <v>32</v>
      </c>
      <c r="M34" t="str">
        <f>IF(C34=recherche!$F$2,L34,"")</f>
        <v/>
      </c>
      <c r="N34" t="str">
        <f t="shared" si="1"/>
        <v/>
      </c>
    </row>
    <row r="35" spans="1:14" x14ac:dyDescent="0.25">
      <c r="A35" s="17">
        <v>45372</v>
      </c>
      <c r="B35" s="15" t="s">
        <v>69</v>
      </c>
      <c r="C35" s="15" t="s">
        <v>16</v>
      </c>
      <c r="D35" s="58" t="s">
        <v>20</v>
      </c>
      <c r="E35" s="44">
        <v>2503930</v>
      </c>
      <c r="F35" s="40">
        <f t="shared" si="0"/>
        <v>11354.960000000001</v>
      </c>
      <c r="G35" s="36">
        <v>100</v>
      </c>
      <c r="H35" s="33"/>
      <c r="I35" s="40">
        <f>Tableau1[[#This Row],[Ancien Soldes]]+Tableau1[[#This Row],[Entree]]-Tableau1[[#This Row],[Sortie]]</f>
        <v>11454.960000000001</v>
      </c>
      <c r="J35" s="28">
        <v>6</v>
      </c>
      <c r="K35" s="3"/>
      <c r="L35" s="70">
        <f>ROWS($C$3:C35)</f>
        <v>33</v>
      </c>
      <c r="M35" t="str">
        <f>IF(C35=recherche!$F$2,L35,"")</f>
        <v/>
      </c>
      <c r="N35" t="str">
        <f t="shared" si="1"/>
        <v/>
      </c>
    </row>
    <row r="36" spans="1:14" x14ac:dyDescent="0.25">
      <c r="A36" s="17">
        <v>45372</v>
      </c>
      <c r="B36" s="15" t="s">
        <v>70</v>
      </c>
      <c r="C36" s="15" t="s">
        <v>16</v>
      </c>
      <c r="D36" s="58" t="s">
        <v>20</v>
      </c>
      <c r="E36" s="44">
        <v>2503931</v>
      </c>
      <c r="F36" s="40">
        <f t="shared" si="0"/>
        <v>11454.960000000001</v>
      </c>
      <c r="G36" s="36">
        <v>60</v>
      </c>
      <c r="H36" s="33"/>
      <c r="I36" s="40">
        <f>Tableau1[[#This Row],[Ancien Soldes]]+Tableau1[[#This Row],[Entree]]-Tableau1[[#This Row],[Sortie]]</f>
        <v>11514.960000000001</v>
      </c>
      <c r="J36" s="28">
        <v>6</v>
      </c>
      <c r="K36" s="3"/>
      <c r="L36" s="70">
        <f>ROWS($C$3:C36)</f>
        <v>34</v>
      </c>
      <c r="M36" t="str">
        <f>IF(C36=recherche!$F$2,L36,"")</f>
        <v/>
      </c>
      <c r="N36" t="str">
        <f t="shared" si="1"/>
        <v/>
      </c>
    </row>
    <row r="37" spans="1:14" x14ac:dyDescent="0.25">
      <c r="A37" s="17">
        <v>45372</v>
      </c>
      <c r="B37" s="15" t="s">
        <v>70</v>
      </c>
      <c r="C37" s="15" t="s">
        <v>16</v>
      </c>
      <c r="D37" s="58" t="s">
        <v>20</v>
      </c>
      <c r="E37" s="44">
        <v>2503932</v>
      </c>
      <c r="F37" s="40">
        <f t="shared" si="0"/>
        <v>11514.960000000001</v>
      </c>
      <c r="G37" s="36">
        <v>65</v>
      </c>
      <c r="H37" s="33"/>
      <c r="I37" s="40">
        <f>Tableau1[[#This Row],[Ancien Soldes]]+Tableau1[[#This Row],[Entree]]-Tableau1[[#This Row],[Sortie]]</f>
        <v>11579.960000000001</v>
      </c>
      <c r="J37" s="28">
        <v>6</v>
      </c>
      <c r="K37" s="3"/>
      <c r="L37" s="70">
        <f>ROWS($C$3:C37)</f>
        <v>35</v>
      </c>
      <c r="M37" t="str">
        <f>IF(C37=recherche!$F$2,L37,"")</f>
        <v/>
      </c>
      <c r="N37" t="str">
        <f t="shared" si="1"/>
        <v/>
      </c>
    </row>
    <row r="38" spans="1:14" x14ac:dyDescent="0.25">
      <c r="A38" s="17">
        <v>45372</v>
      </c>
      <c r="B38" s="15" t="s">
        <v>76</v>
      </c>
      <c r="C38" s="15" t="s">
        <v>16</v>
      </c>
      <c r="D38" s="58" t="s">
        <v>20</v>
      </c>
      <c r="E38" s="44">
        <v>4016916</v>
      </c>
      <c r="F38" s="40">
        <f t="shared" si="0"/>
        <v>11579.960000000001</v>
      </c>
      <c r="G38" s="36">
        <v>65</v>
      </c>
      <c r="H38" s="33"/>
      <c r="I38" s="40">
        <f>Tableau1[[#This Row],[Ancien Soldes]]+Tableau1[[#This Row],[Entree]]-Tableau1[[#This Row],[Sortie]]</f>
        <v>11644.960000000001</v>
      </c>
      <c r="J38" s="28">
        <v>6</v>
      </c>
      <c r="K38" s="3"/>
      <c r="L38" s="70">
        <f>ROWS($C$3:C38)</f>
        <v>36</v>
      </c>
      <c r="M38" t="str">
        <f>IF(C38=recherche!$F$2,L38,"")</f>
        <v/>
      </c>
      <c r="N38" t="str">
        <f t="shared" si="1"/>
        <v/>
      </c>
    </row>
    <row r="39" spans="1:14" x14ac:dyDescent="0.25">
      <c r="A39" s="17">
        <v>45372</v>
      </c>
      <c r="B39" s="15" t="s">
        <v>76</v>
      </c>
      <c r="C39" s="15" t="s">
        <v>16</v>
      </c>
      <c r="D39" s="58" t="s">
        <v>20</v>
      </c>
      <c r="E39" s="44">
        <v>4016919</v>
      </c>
      <c r="F39" s="40">
        <f t="shared" si="0"/>
        <v>11644.960000000001</v>
      </c>
      <c r="G39" s="36">
        <v>30</v>
      </c>
      <c r="H39" s="33"/>
      <c r="I39" s="40">
        <f>Tableau1[[#This Row],[Ancien Soldes]]+Tableau1[[#This Row],[Entree]]-Tableau1[[#This Row],[Sortie]]</f>
        <v>11674.960000000001</v>
      </c>
      <c r="J39" s="28">
        <v>6</v>
      </c>
      <c r="K39" s="3"/>
      <c r="L39" s="70">
        <f>ROWS($C$3:C39)</f>
        <v>37</v>
      </c>
      <c r="M39" t="str">
        <f>IF(C39=recherche!$F$2,L39,"")</f>
        <v/>
      </c>
      <c r="N39" t="str">
        <f t="shared" si="1"/>
        <v/>
      </c>
    </row>
    <row r="40" spans="1:14" x14ac:dyDescent="0.25">
      <c r="A40" s="17">
        <v>45372</v>
      </c>
      <c r="B40" s="15" t="s">
        <v>75</v>
      </c>
      <c r="C40" s="15" t="s">
        <v>16</v>
      </c>
      <c r="D40" s="58" t="s">
        <v>20</v>
      </c>
      <c r="E40" s="44">
        <v>4016920</v>
      </c>
      <c r="F40" s="40">
        <f t="shared" si="0"/>
        <v>11674.960000000001</v>
      </c>
      <c r="G40" s="36">
        <v>70</v>
      </c>
      <c r="H40" s="33"/>
      <c r="I40" s="40">
        <f>Tableau1[[#This Row],[Ancien Soldes]]+Tableau1[[#This Row],[Entree]]-Tableau1[[#This Row],[Sortie]]</f>
        <v>11744.960000000001</v>
      </c>
      <c r="J40" s="28">
        <v>6</v>
      </c>
      <c r="K40" s="3"/>
      <c r="L40" s="70">
        <f>ROWS($C$3:C40)</f>
        <v>38</v>
      </c>
      <c r="M40" t="str">
        <f>IF(C40=recherche!$F$2,L40,"")</f>
        <v/>
      </c>
      <c r="N40" t="str">
        <f t="shared" si="1"/>
        <v/>
      </c>
    </row>
    <row r="41" spans="1:14" x14ac:dyDescent="0.25">
      <c r="A41" s="17">
        <v>45372</v>
      </c>
      <c r="B41" s="15" t="s">
        <v>75</v>
      </c>
      <c r="C41" s="15" t="s">
        <v>16</v>
      </c>
      <c r="D41" s="58" t="s">
        <v>20</v>
      </c>
      <c r="E41" s="44">
        <v>4016921</v>
      </c>
      <c r="F41" s="40">
        <f t="shared" si="0"/>
        <v>11744.960000000001</v>
      </c>
      <c r="G41" s="36">
        <v>155</v>
      </c>
      <c r="H41" s="33"/>
      <c r="I41" s="40">
        <f>Tableau1[[#This Row],[Ancien Soldes]]+Tableau1[[#This Row],[Entree]]-Tableau1[[#This Row],[Sortie]]</f>
        <v>11899.960000000001</v>
      </c>
      <c r="J41" s="28">
        <v>6</v>
      </c>
      <c r="K41" s="3"/>
      <c r="L41" s="70">
        <f>ROWS($C$3:C41)</f>
        <v>39</v>
      </c>
      <c r="M41" t="str">
        <f>IF(C41=recherche!$F$2,L41,"")</f>
        <v/>
      </c>
      <c r="N41" t="str">
        <f t="shared" si="1"/>
        <v/>
      </c>
    </row>
    <row r="42" spans="1:14" x14ac:dyDescent="0.25">
      <c r="A42" s="17">
        <v>45372</v>
      </c>
      <c r="B42" s="15" t="s">
        <v>75</v>
      </c>
      <c r="C42" s="15" t="s">
        <v>16</v>
      </c>
      <c r="D42" s="58" t="s">
        <v>20</v>
      </c>
      <c r="E42" s="44">
        <v>4016922</v>
      </c>
      <c r="F42" s="40">
        <f t="shared" si="0"/>
        <v>11899.960000000001</v>
      </c>
      <c r="G42" s="36">
        <v>80</v>
      </c>
      <c r="H42" s="33"/>
      <c r="I42" s="40">
        <f>Tableau1[[#This Row],[Ancien Soldes]]+Tableau1[[#This Row],[Entree]]-Tableau1[[#This Row],[Sortie]]</f>
        <v>11979.960000000001</v>
      </c>
      <c r="J42" s="28">
        <v>6</v>
      </c>
      <c r="K42" s="3"/>
      <c r="L42" s="70">
        <f>ROWS($C$3:C42)</f>
        <v>40</v>
      </c>
      <c r="M42" t="str">
        <f>IF(C42=recherche!$F$2,L42,"")</f>
        <v/>
      </c>
      <c r="N42" t="str">
        <f t="shared" si="1"/>
        <v/>
      </c>
    </row>
    <row r="43" spans="1:14" x14ac:dyDescent="0.25">
      <c r="A43" s="17">
        <v>45372</v>
      </c>
      <c r="B43" s="15" t="s">
        <v>75</v>
      </c>
      <c r="C43" s="15" t="s">
        <v>16</v>
      </c>
      <c r="D43" s="58" t="s">
        <v>20</v>
      </c>
      <c r="E43" s="44">
        <v>4099331</v>
      </c>
      <c r="F43" s="40">
        <f t="shared" si="0"/>
        <v>11979.960000000001</v>
      </c>
      <c r="G43" s="36">
        <v>75</v>
      </c>
      <c r="H43" s="33"/>
      <c r="I43" s="40">
        <f>Tableau1[[#This Row],[Ancien Soldes]]+Tableau1[[#This Row],[Entree]]-Tableau1[[#This Row],[Sortie]]</f>
        <v>12054.960000000001</v>
      </c>
      <c r="J43" s="28">
        <v>6</v>
      </c>
      <c r="K43" s="3"/>
      <c r="L43" s="70">
        <f>ROWS($C$3:C43)</f>
        <v>41</v>
      </c>
      <c r="M43" t="str">
        <f>IF(C43=recherche!$F$2,L43,"")</f>
        <v/>
      </c>
      <c r="N43" t="str">
        <f t="shared" si="1"/>
        <v/>
      </c>
    </row>
    <row r="44" spans="1:14" x14ac:dyDescent="0.25">
      <c r="A44" s="17">
        <v>45372</v>
      </c>
      <c r="B44" s="15" t="s">
        <v>75</v>
      </c>
      <c r="C44" s="15" t="s">
        <v>16</v>
      </c>
      <c r="D44" s="58" t="s">
        <v>20</v>
      </c>
      <c r="E44" s="44">
        <v>4099332</v>
      </c>
      <c r="F44" s="40">
        <f t="shared" si="0"/>
        <v>12054.960000000001</v>
      </c>
      <c r="G44" s="36">
        <v>30</v>
      </c>
      <c r="H44" s="33"/>
      <c r="I44" s="40">
        <f>Tableau1[[#This Row],[Ancien Soldes]]+Tableau1[[#This Row],[Entree]]-Tableau1[[#This Row],[Sortie]]</f>
        <v>12084.960000000001</v>
      </c>
      <c r="J44" s="28">
        <v>6</v>
      </c>
      <c r="K44" s="3"/>
      <c r="L44" s="70">
        <f>ROWS($C$3:C44)</f>
        <v>42</v>
      </c>
      <c r="M44" t="str">
        <f>IF(C44=recherche!$F$2,L44,"")</f>
        <v/>
      </c>
      <c r="N44" t="str">
        <f t="shared" si="1"/>
        <v/>
      </c>
    </row>
    <row r="45" spans="1:14" x14ac:dyDescent="0.25">
      <c r="A45" s="17">
        <v>45372</v>
      </c>
      <c r="B45" s="15" t="s">
        <v>73</v>
      </c>
      <c r="C45" s="15" t="s">
        <v>16</v>
      </c>
      <c r="D45" s="58" t="s">
        <v>20</v>
      </c>
      <c r="E45" s="44">
        <v>4099334</v>
      </c>
      <c r="F45" s="40">
        <f t="shared" si="0"/>
        <v>12084.960000000001</v>
      </c>
      <c r="G45" s="36">
        <v>105</v>
      </c>
      <c r="H45" s="33"/>
      <c r="I45" s="40">
        <f>Tableau1[[#This Row],[Ancien Soldes]]+Tableau1[[#This Row],[Entree]]-Tableau1[[#This Row],[Sortie]]</f>
        <v>12189.960000000001</v>
      </c>
      <c r="J45" s="28">
        <v>6</v>
      </c>
      <c r="K45" s="3"/>
      <c r="L45" s="70">
        <f>ROWS($C$3:C45)</f>
        <v>43</v>
      </c>
      <c r="M45" t="str">
        <f>IF(C45=recherche!$F$2,L45,"")</f>
        <v/>
      </c>
      <c r="N45" t="str">
        <f t="shared" si="1"/>
        <v/>
      </c>
    </row>
    <row r="46" spans="1:14" x14ac:dyDescent="0.25">
      <c r="A46" s="17">
        <v>45372</v>
      </c>
      <c r="B46" s="15" t="s">
        <v>73</v>
      </c>
      <c r="C46" s="15" t="s">
        <v>16</v>
      </c>
      <c r="D46" s="58" t="s">
        <v>20</v>
      </c>
      <c r="E46" s="44">
        <v>4099335</v>
      </c>
      <c r="F46" s="40">
        <f t="shared" si="0"/>
        <v>12189.960000000001</v>
      </c>
      <c r="G46" s="36">
        <v>80</v>
      </c>
      <c r="H46" s="33"/>
      <c r="I46" s="40">
        <f>Tableau1[[#This Row],[Ancien Soldes]]+Tableau1[[#This Row],[Entree]]-Tableau1[[#This Row],[Sortie]]</f>
        <v>12269.960000000001</v>
      </c>
      <c r="J46" s="28">
        <v>6</v>
      </c>
      <c r="K46" s="3"/>
      <c r="L46" s="70">
        <f>ROWS($C$3:C46)</f>
        <v>44</v>
      </c>
      <c r="M46" t="str">
        <f>IF(C46=recherche!$F$2,L46,"")</f>
        <v/>
      </c>
      <c r="N46" t="str">
        <f t="shared" si="1"/>
        <v/>
      </c>
    </row>
    <row r="47" spans="1:14" x14ac:dyDescent="0.25">
      <c r="A47" s="17">
        <v>45372</v>
      </c>
      <c r="B47" s="15" t="s">
        <v>72</v>
      </c>
      <c r="C47" s="15" t="s">
        <v>16</v>
      </c>
      <c r="D47" s="58" t="s">
        <v>20</v>
      </c>
      <c r="E47" s="44">
        <v>4099337</v>
      </c>
      <c r="F47" s="40">
        <f t="shared" si="0"/>
        <v>12269.960000000001</v>
      </c>
      <c r="G47" s="36">
        <v>80</v>
      </c>
      <c r="H47" s="33"/>
      <c r="I47" s="40">
        <f>Tableau1[[#This Row],[Ancien Soldes]]+Tableau1[[#This Row],[Entree]]-Tableau1[[#This Row],[Sortie]]</f>
        <v>12349.960000000001</v>
      </c>
      <c r="J47" s="28">
        <v>6</v>
      </c>
      <c r="K47" s="3"/>
      <c r="L47" s="70">
        <f>ROWS($C$3:C47)</f>
        <v>45</v>
      </c>
      <c r="M47" t="str">
        <f>IF(C47=recherche!$F$2,L47,"")</f>
        <v/>
      </c>
      <c r="N47" t="str">
        <f t="shared" si="1"/>
        <v/>
      </c>
    </row>
    <row r="48" spans="1:14" x14ac:dyDescent="0.25">
      <c r="A48" s="17">
        <v>45372</v>
      </c>
      <c r="B48" s="15" t="s">
        <v>82</v>
      </c>
      <c r="C48" s="15" t="s">
        <v>16</v>
      </c>
      <c r="D48" s="58" t="s">
        <v>20</v>
      </c>
      <c r="E48" s="44">
        <v>2401902</v>
      </c>
      <c r="F48" s="40">
        <f t="shared" si="0"/>
        <v>12349.960000000001</v>
      </c>
      <c r="G48" s="36">
        <v>70</v>
      </c>
      <c r="H48" s="33"/>
      <c r="I48" s="40">
        <f>Tableau1[[#This Row],[Ancien Soldes]]+Tableau1[[#This Row],[Entree]]-Tableau1[[#This Row],[Sortie]]</f>
        <v>12419.960000000001</v>
      </c>
      <c r="J48" s="28">
        <v>6</v>
      </c>
      <c r="K48" s="3"/>
      <c r="L48" s="70">
        <f>ROWS($C$3:C48)</f>
        <v>46</v>
      </c>
      <c r="M48" t="str">
        <f>IF(C48=recherche!$F$2,L48,"")</f>
        <v/>
      </c>
      <c r="N48" t="str">
        <f t="shared" si="1"/>
        <v/>
      </c>
    </row>
    <row r="49" spans="1:14" x14ac:dyDescent="0.25">
      <c r="A49" s="17">
        <v>45372</v>
      </c>
      <c r="B49" s="15" t="s">
        <v>82</v>
      </c>
      <c r="C49" s="15" t="s">
        <v>16</v>
      </c>
      <c r="D49" s="58" t="s">
        <v>20</v>
      </c>
      <c r="E49" s="44">
        <v>2401903</v>
      </c>
      <c r="F49" s="40">
        <f t="shared" si="0"/>
        <v>12419.960000000001</v>
      </c>
      <c r="G49" s="36">
        <v>90</v>
      </c>
      <c r="H49" s="33"/>
      <c r="I49" s="40">
        <f>Tableau1[[#This Row],[Ancien Soldes]]+Tableau1[[#This Row],[Entree]]-Tableau1[[#This Row],[Sortie]]</f>
        <v>12509.960000000001</v>
      </c>
      <c r="J49" s="28">
        <v>6</v>
      </c>
      <c r="K49" s="3"/>
      <c r="L49" s="70">
        <f>ROWS($C$3:C49)</f>
        <v>47</v>
      </c>
      <c r="M49" t="str">
        <f>IF(C49=recherche!$F$2,L49,"")</f>
        <v/>
      </c>
      <c r="N49" t="str">
        <f t="shared" si="1"/>
        <v/>
      </c>
    </row>
    <row r="50" spans="1:14" x14ac:dyDescent="0.25">
      <c r="A50" s="17">
        <v>45372</v>
      </c>
      <c r="B50" s="15" t="s">
        <v>78</v>
      </c>
      <c r="C50" s="15" t="s">
        <v>16</v>
      </c>
      <c r="D50" s="58" t="s">
        <v>20</v>
      </c>
      <c r="E50" s="44">
        <v>2503929</v>
      </c>
      <c r="F50" s="40">
        <f t="shared" si="0"/>
        <v>12509.960000000001</v>
      </c>
      <c r="G50" s="36">
        <v>115</v>
      </c>
      <c r="H50" s="33"/>
      <c r="I50" s="40">
        <f>Tableau1[[#This Row],[Ancien Soldes]]+Tableau1[[#This Row],[Entree]]-Tableau1[[#This Row],[Sortie]]</f>
        <v>12624.960000000001</v>
      </c>
      <c r="J50" s="28">
        <v>6</v>
      </c>
      <c r="K50" s="3"/>
      <c r="L50" s="70">
        <f>ROWS($C$3:C50)</f>
        <v>48</v>
      </c>
      <c r="M50" t="str">
        <f>IF(C50=recherche!$F$2,L50,"")</f>
        <v/>
      </c>
      <c r="N50" t="str">
        <f t="shared" si="1"/>
        <v/>
      </c>
    </row>
    <row r="51" spans="1:14" x14ac:dyDescent="0.25">
      <c r="A51" s="17">
        <v>45372</v>
      </c>
      <c r="B51" s="15" t="s">
        <v>76</v>
      </c>
      <c r="C51" s="15" t="s">
        <v>16</v>
      </c>
      <c r="D51" s="58" t="s">
        <v>20</v>
      </c>
      <c r="E51" s="44">
        <v>4016918</v>
      </c>
      <c r="F51" s="40">
        <f t="shared" si="0"/>
        <v>12624.960000000001</v>
      </c>
      <c r="G51" s="36">
        <v>85</v>
      </c>
      <c r="H51" s="33"/>
      <c r="I51" s="40">
        <f>Tableau1[[#This Row],[Ancien Soldes]]+Tableau1[[#This Row],[Entree]]-Tableau1[[#This Row],[Sortie]]</f>
        <v>12709.960000000001</v>
      </c>
      <c r="J51" s="28">
        <v>6</v>
      </c>
      <c r="K51" s="3"/>
      <c r="L51" s="70">
        <f>ROWS($C$3:C51)</f>
        <v>49</v>
      </c>
      <c r="M51" t="str">
        <f>IF(C51=recherche!$F$2,L51,"")</f>
        <v/>
      </c>
      <c r="N51" t="str">
        <f t="shared" si="1"/>
        <v/>
      </c>
    </row>
    <row r="52" spans="1:14" x14ac:dyDescent="0.25">
      <c r="A52" s="17">
        <v>45372</v>
      </c>
      <c r="B52" s="15" t="s">
        <v>74</v>
      </c>
      <c r="C52" s="15" t="s">
        <v>16</v>
      </c>
      <c r="D52" s="58" t="s">
        <v>20</v>
      </c>
      <c r="E52" s="44">
        <v>4099333</v>
      </c>
      <c r="F52" s="40">
        <f t="shared" si="0"/>
        <v>12709.960000000001</v>
      </c>
      <c r="G52" s="36">
        <v>20</v>
      </c>
      <c r="H52" s="33"/>
      <c r="I52" s="40">
        <f>Tableau1[[#This Row],[Ancien Soldes]]+Tableau1[[#This Row],[Entree]]-Tableau1[[#This Row],[Sortie]]</f>
        <v>12729.960000000001</v>
      </c>
      <c r="J52" s="28">
        <v>6</v>
      </c>
      <c r="K52" s="3"/>
      <c r="L52" s="70">
        <f>ROWS($C$3:C52)</f>
        <v>50</v>
      </c>
      <c r="M52" t="str">
        <f>IF(C52=recherche!$F$2,L52,"")</f>
        <v/>
      </c>
      <c r="N52" t="str">
        <f t="shared" si="1"/>
        <v/>
      </c>
    </row>
    <row r="53" spans="1:14" x14ac:dyDescent="0.25">
      <c r="A53" s="17">
        <v>45372</v>
      </c>
      <c r="B53" s="15" t="s">
        <v>77</v>
      </c>
      <c r="C53" s="15" t="s">
        <v>16</v>
      </c>
      <c r="D53" s="58" t="s">
        <v>20</v>
      </c>
      <c r="E53" s="44">
        <v>4099338</v>
      </c>
      <c r="F53" s="40">
        <f t="shared" si="0"/>
        <v>12729.960000000001</v>
      </c>
      <c r="G53" s="36">
        <v>100</v>
      </c>
      <c r="H53" s="33"/>
      <c r="I53" s="40">
        <f>Tableau1[[#This Row],[Ancien Soldes]]+Tableau1[[#This Row],[Entree]]-Tableau1[[#This Row],[Sortie]]</f>
        <v>12829.960000000001</v>
      </c>
      <c r="J53" s="28">
        <v>6</v>
      </c>
      <c r="K53" s="3"/>
      <c r="L53" s="70">
        <f>ROWS($C$3:C53)</f>
        <v>51</v>
      </c>
      <c r="M53" t="str">
        <f>IF(C53=recherche!$F$2,L53,"")</f>
        <v/>
      </c>
      <c r="N53" t="str">
        <f t="shared" si="1"/>
        <v/>
      </c>
    </row>
    <row r="54" spans="1:14" x14ac:dyDescent="0.25">
      <c r="A54" s="17">
        <v>45372</v>
      </c>
      <c r="B54" s="15" t="s">
        <v>77</v>
      </c>
      <c r="C54" s="15" t="s">
        <v>16</v>
      </c>
      <c r="D54" s="58" t="s">
        <v>20</v>
      </c>
      <c r="E54" s="44" t="s">
        <v>36</v>
      </c>
      <c r="F54" s="40">
        <f t="shared" si="0"/>
        <v>12829.960000000001</v>
      </c>
      <c r="G54" s="36">
        <v>15</v>
      </c>
      <c r="H54" s="33"/>
      <c r="I54" s="40">
        <f>Tableau1[[#This Row],[Ancien Soldes]]+Tableau1[[#This Row],[Entree]]-Tableau1[[#This Row],[Sortie]]</f>
        <v>12844.960000000001</v>
      </c>
      <c r="J54" s="28">
        <v>6</v>
      </c>
      <c r="K54" s="3"/>
      <c r="L54" s="70">
        <f>ROWS($C$3:C54)</f>
        <v>52</v>
      </c>
      <c r="M54" t="str">
        <f>IF(C54=recherche!$F$2,L54,"")</f>
        <v/>
      </c>
      <c r="N54" t="str">
        <f t="shared" si="1"/>
        <v/>
      </c>
    </row>
    <row r="55" spans="1:14" x14ac:dyDescent="0.25">
      <c r="A55" s="17">
        <v>45372</v>
      </c>
      <c r="B55" s="15" t="s">
        <v>79</v>
      </c>
      <c r="C55" s="15" t="s">
        <v>16</v>
      </c>
      <c r="D55" s="58" t="s">
        <v>20</v>
      </c>
      <c r="E55" s="44" t="s">
        <v>35</v>
      </c>
      <c r="F55" s="40">
        <f t="shared" si="0"/>
        <v>12844.960000000001</v>
      </c>
      <c r="G55" s="36">
        <v>105</v>
      </c>
      <c r="H55" s="33"/>
      <c r="I55" s="40">
        <f>Tableau1[[#This Row],[Ancien Soldes]]+Tableau1[[#This Row],[Entree]]-Tableau1[[#This Row],[Sortie]]</f>
        <v>12949.960000000001</v>
      </c>
      <c r="J55" s="28">
        <v>6</v>
      </c>
      <c r="K55" s="3"/>
      <c r="L55" s="70">
        <f>ROWS($C$3:C55)</f>
        <v>53</v>
      </c>
      <c r="M55" t="str">
        <f>IF(C55=recherche!$F$2,L55,"")</f>
        <v/>
      </c>
      <c r="N55" t="str">
        <f t="shared" si="1"/>
        <v/>
      </c>
    </row>
    <row r="56" spans="1:14" x14ac:dyDescent="0.25">
      <c r="A56" s="17">
        <v>45372</v>
      </c>
      <c r="B56" s="15" t="s">
        <v>77</v>
      </c>
      <c r="C56" s="15" t="s">
        <v>16</v>
      </c>
      <c r="D56" s="58" t="s">
        <v>20</v>
      </c>
      <c r="E56" s="44" t="s">
        <v>34</v>
      </c>
      <c r="F56" s="40">
        <f t="shared" si="0"/>
        <v>12949.960000000001</v>
      </c>
      <c r="G56" s="36">
        <v>80</v>
      </c>
      <c r="H56" s="33"/>
      <c r="I56" s="40">
        <f>Tableau1[[#This Row],[Ancien Soldes]]+Tableau1[[#This Row],[Entree]]-Tableau1[[#This Row],[Sortie]]</f>
        <v>13029.960000000001</v>
      </c>
      <c r="J56" s="28">
        <v>6</v>
      </c>
      <c r="K56" s="3"/>
      <c r="L56" s="70">
        <f>ROWS($C$3:C56)</f>
        <v>54</v>
      </c>
      <c r="M56" t="str">
        <f>IF(C56=recherche!$F$2,L56,"")</f>
        <v/>
      </c>
      <c r="N56" t="str">
        <f t="shared" si="1"/>
        <v/>
      </c>
    </row>
    <row r="57" spans="1:14" x14ac:dyDescent="0.25">
      <c r="A57" s="17">
        <v>45372</v>
      </c>
      <c r="B57" s="15" t="s">
        <v>65</v>
      </c>
      <c r="C57" s="15" t="s">
        <v>16</v>
      </c>
      <c r="D57" s="58" t="s">
        <v>32</v>
      </c>
      <c r="E57" s="44">
        <v>5918662</v>
      </c>
      <c r="F57" s="40">
        <f t="shared" si="0"/>
        <v>13029.960000000001</v>
      </c>
      <c r="G57" s="36">
        <v>805</v>
      </c>
      <c r="H57" s="33"/>
      <c r="I57" s="40">
        <f>Tableau1[[#This Row],[Ancien Soldes]]+Tableau1[[#This Row],[Entree]]-Tableau1[[#This Row],[Sortie]]</f>
        <v>13834.960000000001</v>
      </c>
      <c r="J57" s="28">
        <v>6</v>
      </c>
      <c r="K57" s="3"/>
      <c r="L57" s="70">
        <f>ROWS($C$3:C57)</f>
        <v>55</v>
      </c>
      <c r="M57" t="str">
        <f>IF(C57=recherche!$F$2,L57,"")</f>
        <v/>
      </c>
      <c r="N57" t="str">
        <f t="shared" si="1"/>
        <v/>
      </c>
    </row>
    <row r="58" spans="1:14" x14ac:dyDescent="0.25">
      <c r="A58" s="17">
        <v>45372</v>
      </c>
      <c r="B58" s="15" t="s">
        <v>69</v>
      </c>
      <c r="C58" s="15" t="s">
        <v>16</v>
      </c>
      <c r="D58" s="58" t="s">
        <v>32</v>
      </c>
      <c r="E58" s="44">
        <v>4181822</v>
      </c>
      <c r="F58" s="40">
        <f t="shared" si="0"/>
        <v>13834.960000000001</v>
      </c>
      <c r="G58" s="36">
        <v>320</v>
      </c>
      <c r="H58" s="33"/>
      <c r="I58" s="40">
        <f>Tableau1[[#This Row],[Ancien Soldes]]+Tableau1[[#This Row],[Entree]]-Tableau1[[#This Row],[Sortie]]</f>
        <v>14154.960000000001</v>
      </c>
      <c r="J58" s="28">
        <v>6</v>
      </c>
      <c r="K58" s="3"/>
      <c r="L58" s="70">
        <f>ROWS($C$3:C58)</f>
        <v>56</v>
      </c>
      <c r="M58" t="str">
        <f>IF(C58=recherche!$F$2,L58,"")</f>
        <v/>
      </c>
      <c r="N58" t="str">
        <f t="shared" si="1"/>
        <v/>
      </c>
    </row>
    <row r="59" spans="1:14" x14ac:dyDescent="0.25">
      <c r="A59" s="17">
        <v>45372</v>
      </c>
      <c r="B59" s="15" t="s">
        <v>72</v>
      </c>
      <c r="C59" s="15" t="s">
        <v>16</v>
      </c>
      <c r="D59" s="58" t="s">
        <v>32</v>
      </c>
      <c r="E59" s="44">
        <v>5689942</v>
      </c>
      <c r="F59" s="40">
        <f t="shared" si="0"/>
        <v>14154.960000000001</v>
      </c>
      <c r="G59" s="36">
        <v>220</v>
      </c>
      <c r="H59" s="33"/>
      <c r="I59" s="40">
        <f>Tableau1[[#This Row],[Ancien Soldes]]+Tableau1[[#This Row],[Entree]]-Tableau1[[#This Row],[Sortie]]</f>
        <v>14374.960000000001</v>
      </c>
      <c r="J59" s="28">
        <v>6</v>
      </c>
      <c r="K59" s="3"/>
      <c r="L59" s="70">
        <f>ROWS($C$3:C59)</f>
        <v>57</v>
      </c>
      <c r="M59" t="str">
        <f>IF(C59=recherche!$F$2,L59,"")</f>
        <v/>
      </c>
      <c r="N59" t="str">
        <f t="shared" si="1"/>
        <v/>
      </c>
    </row>
    <row r="60" spans="1:14" x14ac:dyDescent="0.25">
      <c r="A60" s="17">
        <v>45372</v>
      </c>
      <c r="B60" s="15" t="s">
        <v>76</v>
      </c>
      <c r="C60" s="15" t="s">
        <v>16</v>
      </c>
      <c r="D60" s="58" t="s">
        <v>32</v>
      </c>
      <c r="E60" s="44">
        <v>5689946</v>
      </c>
      <c r="F60" s="40">
        <f t="shared" si="0"/>
        <v>14374.960000000001</v>
      </c>
      <c r="G60" s="36">
        <v>405</v>
      </c>
      <c r="H60" s="33"/>
      <c r="I60" s="40">
        <f>Tableau1[[#This Row],[Ancien Soldes]]+Tableau1[[#This Row],[Entree]]-Tableau1[[#This Row],[Sortie]]</f>
        <v>14779.960000000001</v>
      </c>
      <c r="J60" s="28">
        <v>6</v>
      </c>
      <c r="K60" s="3"/>
      <c r="L60" s="70">
        <f>ROWS($C$3:C60)</f>
        <v>58</v>
      </c>
      <c r="M60" t="str">
        <f>IF(C60=recherche!$F$2,L60,"")</f>
        <v/>
      </c>
      <c r="N60" t="str">
        <f t="shared" si="1"/>
        <v/>
      </c>
    </row>
    <row r="61" spans="1:14" x14ac:dyDescent="0.25">
      <c r="A61" s="17">
        <v>45372</v>
      </c>
      <c r="B61" s="15" t="s">
        <v>73</v>
      </c>
      <c r="C61" s="15" t="s">
        <v>16</v>
      </c>
      <c r="D61" s="58" t="s">
        <v>32</v>
      </c>
      <c r="E61" s="44">
        <v>5689943</v>
      </c>
      <c r="F61" s="40">
        <f t="shared" si="0"/>
        <v>14779.960000000001</v>
      </c>
      <c r="G61" s="36">
        <v>180</v>
      </c>
      <c r="H61" s="33"/>
      <c r="I61" s="40">
        <f>Tableau1[[#This Row],[Ancien Soldes]]+Tableau1[[#This Row],[Entree]]-Tableau1[[#This Row],[Sortie]]</f>
        <v>14959.960000000001</v>
      </c>
      <c r="J61" s="28">
        <v>6</v>
      </c>
      <c r="K61" s="3"/>
      <c r="L61" s="70">
        <f>ROWS($C$3:C61)</f>
        <v>59</v>
      </c>
      <c r="M61" t="str">
        <f>IF(C61=recherche!$F$2,L61,"")</f>
        <v/>
      </c>
      <c r="N61" t="str">
        <f t="shared" si="1"/>
        <v/>
      </c>
    </row>
    <row r="62" spans="1:14" x14ac:dyDescent="0.25">
      <c r="A62" s="17">
        <v>45372</v>
      </c>
      <c r="B62" s="15" t="s">
        <v>67</v>
      </c>
      <c r="C62" s="15" t="s">
        <v>16</v>
      </c>
      <c r="D62" s="58" t="s">
        <v>32</v>
      </c>
      <c r="E62" s="44">
        <v>5918664</v>
      </c>
      <c r="F62" s="40">
        <f t="shared" si="0"/>
        <v>14959.960000000001</v>
      </c>
      <c r="G62" s="36">
        <v>130</v>
      </c>
      <c r="H62" s="33"/>
      <c r="I62" s="40">
        <f>Tableau1[[#This Row],[Ancien Soldes]]+Tableau1[[#This Row],[Entree]]-Tableau1[[#This Row],[Sortie]]</f>
        <v>15089.960000000001</v>
      </c>
      <c r="J62" s="28">
        <v>6</v>
      </c>
      <c r="K62" s="3"/>
      <c r="L62" s="70">
        <f>ROWS($C$3:C62)</f>
        <v>60</v>
      </c>
      <c r="M62" t="str">
        <f>IF(C62=recherche!$F$2,L62,"")</f>
        <v/>
      </c>
      <c r="N62" t="str">
        <f t="shared" si="1"/>
        <v/>
      </c>
    </row>
    <row r="63" spans="1:14" x14ac:dyDescent="0.25">
      <c r="A63" s="17">
        <v>45372</v>
      </c>
      <c r="B63" s="15" t="s">
        <v>68</v>
      </c>
      <c r="C63" s="15" t="s">
        <v>16</v>
      </c>
      <c r="D63" s="58" t="s">
        <v>32</v>
      </c>
      <c r="E63" s="44">
        <v>5918665</v>
      </c>
      <c r="F63" s="40">
        <f t="shared" si="0"/>
        <v>15089.960000000001</v>
      </c>
      <c r="G63" s="36">
        <v>580</v>
      </c>
      <c r="H63" s="33"/>
      <c r="I63" s="40">
        <f>Tableau1[[#This Row],[Ancien Soldes]]+Tableau1[[#This Row],[Entree]]-Tableau1[[#This Row],[Sortie]]</f>
        <v>15669.960000000001</v>
      </c>
      <c r="J63" s="28">
        <v>6</v>
      </c>
      <c r="K63" s="3"/>
      <c r="L63" s="70">
        <f>ROWS($C$3:C63)</f>
        <v>61</v>
      </c>
      <c r="M63" t="str">
        <f>IF(C63=recherche!$F$2,L63,"")</f>
        <v/>
      </c>
      <c r="N63" t="str">
        <f t="shared" si="1"/>
        <v/>
      </c>
    </row>
    <row r="64" spans="1:14" x14ac:dyDescent="0.25">
      <c r="A64" s="17">
        <v>45372</v>
      </c>
      <c r="B64" s="15" t="s">
        <v>74</v>
      </c>
      <c r="C64" s="15" t="s">
        <v>16</v>
      </c>
      <c r="D64" s="58" t="s">
        <v>32</v>
      </c>
      <c r="E64" s="44">
        <v>5689944</v>
      </c>
      <c r="F64" s="40">
        <f t="shared" si="0"/>
        <v>15669.960000000001</v>
      </c>
      <c r="G64" s="36">
        <v>65</v>
      </c>
      <c r="H64" s="33"/>
      <c r="I64" s="40">
        <f>Tableau1[[#This Row],[Ancien Soldes]]+Tableau1[[#This Row],[Entree]]-Tableau1[[#This Row],[Sortie]]</f>
        <v>15734.960000000001</v>
      </c>
      <c r="J64" s="28">
        <v>6</v>
      </c>
      <c r="K64" s="3"/>
      <c r="L64" s="70">
        <f>ROWS($C$3:C64)</f>
        <v>62</v>
      </c>
      <c r="M64" t="str">
        <f>IF(C64=recherche!$F$2,L64,"")</f>
        <v/>
      </c>
      <c r="N64" t="str">
        <f t="shared" si="1"/>
        <v/>
      </c>
    </row>
    <row r="65" spans="1:14" x14ac:dyDescent="0.25">
      <c r="A65" s="17">
        <v>45372</v>
      </c>
      <c r="B65" s="15" t="s">
        <v>71</v>
      </c>
      <c r="C65" s="15" t="s">
        <v>16</v>
      </c>
      <c r="D65" s="58" t="s">
        <v>32</v>
      </c>
      <c r="E65" s="44">
        <v>5689941</v>
      </c>
      <c r="F65" s="40">
        <f t="shared" si="0"/>
        <v>15734.960000000001</v>
      </c>
      <c r="G65" s="36">
        <v>365</v>
      </c>
      <c r="H65" s="33"/>
      <c r="I65" s="40">
        <f>Tableau1[[#This Row],[Ancien Soldes]]+Tableau1[[#This Row],[Entree]]-Tableau1[[#This Row],[Sortie]]</f>
        <v>16099.960000000001</v>
      </c>
      <c r="J65" s="28">
        <v>6</v>
      </c>
      <c r="K65" s="3"/>
      <c r="L65" s="70">
        <f>ROWS($C$3:C65)</f>
        <v>63</v>
      </c>
      <c r="M65" t="str">
        <f>IF(C65=recherche!$F$2,L65,"")</f>
        <v/>
      </c>
      <c r="N65" t="str">
        <f t="shared" si="1"/>
        <v/>
      </c>
    </row>
    <row r="66" spans="1:14" x14ac:dyDescent="0.25">
      <c r="A66" s="17">
        <v>45372</v>
      </c>
      <c r="B66" s="15" t="s">
        <v>66</v>
      </c>
      <c r="C66" s="15" t="s">
        <v>16</v>
      </c>
      <c r="D66" s="58" t="s">
        <v>32</v>
      </c>
      <c r="E66" s="44">
        <v>5918663</v>
      </c>
      <c r="F66" s="40">
        <f t="shared" si="0"/>
        <v>16099.960000000001</v>
      </c>
      <c r="G66" s="36">
        <v>795</v>
      </c>
      <c r="H66" s="33"/>
      <c r="I66" s="40">
        <f>Tableau1[[#This Row],[Ancien Soldes]]+Tableau1[[#This Row],[Entree]]-Tableau1[[#This Row],[Sortie]]</f>
        <v>16894.96</v>
      </c>
      <c r="J66" s="28">
        <v>6</v>
      </c>
      <c r="K66" s="3"/>
      <c r="L66" s="70">
        <f>ROWS($C$3:C66)</f>
        <v>64</v>
      </c>
      <c r="M66" t="str">
        <f>IF(C66=recherche!$F$2,L66,"")</f>
        <v/>
      </c>
      <c r="N66" t="str">
        <f t="shared" si="1"/>
        <v/>
      </c>
    </row>
    <row r="67" spans="1:14" x14ac:dyDescent="0.25">
      <c r="A67" s="17">
        <v>45372</v>
      </c>
      <c r="B67" s="15" t="s">
        <v>75</v>
      </c>
      <c r="C67" s="15" t="s">
        <v>16</v>
      </c>
      <c r="D67" s="58" t="s">
        <v>32</v>
      </c>
      <c r="E67" s="44">
        <v>5689945</v>
      </c>
      <c r="F67" s="40">
        <f t="shared" si="0"/>
        <v>16894.96</v>
      </c>
      <c r="G67" s="36">
        <v>815</v>
      </c>
      <c r="H67" s="33"/>
      <c r="I67" s="40">
        <f>Tableau1[[#This Row],[Ancien Soldes]]+Tableau1[[#This Row],[Entree]]-Tableau1[[#This Row],[Sortie]]</f>
        <v>17709.96</v>
      </c>
      <c r="J67" s="28">
        <v>6</v>
      </c>
      <c r="K67" s="3"/>
      <c r="L67" s="70">
        <f>ROWS($C$3:C67)</f>
        <v>65</v>
      </c>
      <c r="M67" t="str">
        <f>IF(C67=recherche!$F$2,L67,"")</f>
        <v/>
      </c>
      <c r="N67" t="str">
        <f t="shared" si="1"/>
        <v/>
      </c>
    </row>
    <row r="68" spans="1:14" x14ac:dyDescent="0.25">
      <c r="A68" s="17">
        <v>45372</v>
      </c>
      <c r="B68" s="15" t="s">
        <v>70</v>
      </c>
      <c r="C68" s="15" t="s">
        <v>16</v>
      </c>
      <c r="D68" s="58" t="s">
        <v>32</v>
      </c>
      <c r="E68" s="44">
        <v>45689940</v>
      </c>
      <c r="F68" s="40">
        <f t="shared" ref="F68:F131" si="2">I67</f>
        <v>17709.96</v>
      </c>
      <c r="G68" s="36">
        <v>305</v>
      </c>
      <c r="H68" s="33"/>
      <c r="I68" s="40">
        <f>Tableau1[[#This Row],[Ancien Soldes]]+Tableau1[[#This Row],[Entree]]-Tableau1[[#This Row],[Sortie]]</f>
        <v>18014.96</v>
      </c>
      <c r="J68" s="28">
        <v>6</v>
      </c>
      <c r="K68" s="3"/>
      <c r="L68" s="70">
        <f>ROWS($C$3:C68)</f>
        <v>66</v>
      </c>
      <c r="M68" t="str">
        <f>IF(C68=recherche!$F$2,L68,"")</f>
        <v/>
      </c>
      <c r="N68" t="str">
        <f t="shared" ref="N68:N131" si="3">IFERROR(SMALL($M$3:$M$293,L68),"")</f>
        <v/>
      </c>
    </row>
    <row r="69" spans="1:14" x14ac:dyDescent="0.25">
      <c r="A69" s="17">
        <v>45372</v>
      </c>
      <c r="B69" s="15" t="s">
        <v>64</v>
      </c>
      <c r="C69" s="15" t="s">
        <v>16</v>
      </c>
      <c r="D69" s="58" t="s">
        <v>32</v>
      </c>
      <c r="E69" s="44">
        <v>5689947</v>
      </c>
      <c r="F69" s="40">
        <f t="shared" si="2"/>
        <v>18014.96</v>
      </c>
      <c r="G69" s="36">
        <v>515</v>
      </c>
      <c r="H69" s="33"/>
      <c r="I69" s="40">
        <f>Tableau1[[#This Row],[Ancien Soldes]]+Tableau1[[#This Row],[Entree]]-Tableau1[[#This Row],[Sortie]]</f>
        <v>18529.96</v>
      </c>
      <c r="J69" s="28">
        <v>6</v>
      </c>
      <c r="K69" s="3"/>
      <c r="L69" s="70">
        <f>ROWS($C$3:C69)</f>
        <v>67</v>
      </c>
      <c r="M69" t="str">
        <f>IF(C69=recherche!$F$2,L69,"")</f>
        <v/>
      </c>
      <c r="N69" t="str">
        <f t="shared" si="3"/>
        <v/>
      </c>
    </row>
    <row r="70" spans="1:14" x14ac:dyDescent="0.25">
      <c r="A70" s="17">
        <v>45380</v>
      </c>
      <c r="B70" s="15" t="s">
        <v>42</v>
      </c>
      <c r="C70" s="15" t="s">
        <v>12</v>
      </c>
      <c r="D70" s="58" t="s">
        <v>25</v>
      </c>
      <c r="E70" s="44" t="s">
        <v>31</v>
      </c>
      <c r="F70" s="40">
        <f t="shared" si="2"/>
        <v>18529.96</v>
      </c>
      <c r="G70" s="36"/>
      <c r="H70" s="33">
        <v>56.24</v>
      </c>
      <c r="I70" s="40">
        <f>Tableau1[[#This Row],[Ancien Soldes]]+Tableau1[[#This Row],[Entree]]-Tableau1[[#This Row],[Sortie]]</f>
        <v>18473.719999999998</v>
      </c>
      <c r="J70" s="28">
        <v>7</v>
      </c>
      <c r="K70" s="3"/>
      <c r="L70" s="70">
        <f>ROWS($C$3:C70)</f>
        <v>68</v>
      </c>
      <c r="M70" t="str">
        <f>IF(C70=recherche!$F$2,L70,"")</f>
        <v/>
      </c>
      <c r="N70" t="str">
        <f t="shared" si="3"/>
        <v/>
      </c>
    </row>
    <row r="71" spans="1:14" x14ac:dyDescent="0.25">
      <c r="A71" s="17">
        <v>45380</v>
      </c>
      <c r="B71" s="15" t="s">
        <v>42</v>
      </c>
      <c r="C71" s="15" t="s">
        <v>12</v>
      </c>
      <c r="D71" s="58" t="s">
        <v>25</v>
      </c>
      <c r="E71" s="44" t="s">
        <v>30</v>
      </c>
      <c r="F71" s="40">
        <f t="shared" si="2"/>
        <v>18473.719999999998</v>
      </c>
      <c r="G71" s="36"/>
      <c r="H71" s="33">
        <v>66.290000000000006</v>
      </c>
      <c r="I71" s="40">
        <f>Tableau1[[#This Row],[Ancien Soldes]]+Tableau1[[#This Row],[Entree]]-Tableau1[[#This Row],[Sortie]]</f>
        <v>18407.429999999997</v>
      </c>
      <c r="J71" s="28">
        <v>7</v>
      </c>
      <c r="K71" s="3"/>
      <c r="L71" s="70">
        <f>ROWS($C$3:C71)</f>
        <v>69</v>
      </c>
      <c r="M71" t="str">
        <f>IF(C71=recherche!$F$2,L71,"")</f>
        <v/>
      </c>
      <c r="N71" t="str">
        <f t="shared" si="3"/>
        <v/>
      </c>
    </row>
    <row r="72" spans="1:14" x14ac:dyDescent="0.25">
      <c r="A72" s="17">
        <v>45387</v>
      </c>
      <c r="B72" s="15" t="s">
        <v>43</v>
      </c>
      <c r="C72" s="15" t="s">
        <v>13</v>
      </c>
      <c r="D72" s="58" t="s">
        <v>25</v>
      </c>
      <c r="E72" s="44" t="s">
        <v>29</v>
      </c>
      <c r="F72" s="40">
        <f t="shared" si="2"/>
        <v>18407.429999999997</v>
      </c>
      <c r="G72" s="36"/>
      <c r="H72" s="33">
        <v>70</v>
      </c>
      <c r="I72" s="40">
        <f>Tableau1[[#This Row],[Ancien Soldes]]+Tableau1[[#This Row],[Entree]]-Tableau1[[#This Row],[Sortie]]</f>
        <v>18337.429999999997</v>
      </c>
      <c r="J72" s="28">
        <v>7</v>
      </c>
      <c r="K72" s="3"/>
      <c r="L72" s="70">
        <f>ROWS($C$3:C72)</f>
        <v>70</v>
      </c>
      <c r="M72" t="str">
        <f>IF(C72=recherche!$F$2,L72,"")</f>
        <v/>
      </c>
      <c r="N72" t="str">
        <f t="shared" si="3"/>
        <v/>
      </c>
    </row>
    <row r="73" spans="1:14" x14ac:dyDescent="0.25">
      <c r="A73" s="17">
        <v>45387</v>
      </c>
      <c r="B73" s="15" t="s">
        <v>41</v>
      </c>
      <c r="C73" s="15" t="s">
        <v>18</v>
      </c>
      <c r="D73" s="58" t="s">
        <v>25</v>
      </c>
      <c r="E73" s="44" t="s">
        <v>28</v>
      </c>
      <c r="F73" s="40">
        <f t="shared" si="2"/>
        <v>18337.429999999997</v>
      </c>
      <c r="G73" s="36"/>
      <c r="H73" s="33">
        <v>150</v>
      </c>
      <c r="I73" s="40">
        <f>Tableau1[[#This Row],[Ancien Soldes]]+Tableau1[[#This Row],[Entree]]-Tableau1[[#This Row],[Sortie]]</f>
        <v>18187.429999999997</v>
      </c>
      <c r="J73" s="28">
        <v>7</v>
      </c>
      <c r="K73" s="3"/>
      <c r="L73" s="70">
        <f>ROWS($C$3:C73)</f>
        <v>71</v>
      </c>
      <c r="M73" t="str">
        <f>IF(C73=recherche!$F$2,L73,"")</f>
        <v/>
      </c>
      <c r="N73" t="str">
        <f t="shared" si="3"/>
        <v/>
      </c>
    </row>
    <row r="74" spans="1:14" x14ac:dyDescent="0.25">
      <c r="A74" s="17">
        <v>45388</v>
      </c>
      <c r="B74" s="15" t="s">
        <v>40</v>
      </c>
      <c r="C74" s="15" t="s">
        <v>18</v>
      </c>
      <c r="D74" s="58" t="s">
        <v>25</v>
      </c>
      <c r="E74" s="44" t="s">
        <v>27</v>
      </c>
      <c r="F74" s="40">
        <f t="shared" si="2"/>
        <v>18187.429999999997</v>
      </c>
      <c r="G74" s="36"/>
      <c r="H74" s="33">
        <v>150</v>
      </c>
      <c r="I74" s="40">
        <f>Tableau1[[#This Row],[Ancien Soldes]]+Tableau1[[#This Row],[Entree]]-Tableau1[[#This Row],[Sortie]]</f>
        <v>18037.429999999997</v>
      </c>
      <c r="J74" s="28">
        <v>7</v>
      </c>
      <c r="K74" s="3"/>
      <c r="L74" s="70">
        <f>ROWS($C$3:C74)</f>
        <v>72</v>
      </c>
      <c r="M74" t="str">
        <f>IF(C74=recherche!$F$2,L74,"")</f>
        <v/>
      </c>
      <c r="N74" t="str">
        <f t="shared" si="3"/>
        <v/>
      </c>
    </row>
    <row r="75" spans="1:14" x14ac:dyDescent="0.25">
      <c r="A75" s="17">
        <v>45389</v>
      </c>
      <c r="B75" s="15" t="s">
        <v>62</v>
      </c>
      <c r="C75" s="15" t="s">
        <v>18</v>
      </c>
      <c r="D75" s="58" t="s">
        <v>25</v>
      </c>
      <c r="E75" s="44" t="s">
        <v>61</v>
      </c>
      <c r="F75" s="40">
        <f t="shared" si="2"/>
        <v>18037.429999999997</v>
      </c>
      <c r="G75" s="36"/>
      <c r="H75" s="33">
        <v>150</v>
      </c>
      <c r="I75" s="40">
        <f>Tableau1[[#This Row],[Ancien Soldes]]+Tableau1[[#This Row],[Entree]]-Tableau1[[#This Row],[Sortie]]</f>
        <v>17887.429999999997</v>
      </c>
      <c r="J75" s="28">
        <v>7</v>
      </c>
      <c r="K75" s="3"/>
      <c r="L75" s="70">
        <f>ROWS($C$3:C75)</f>
        <v>73</v>
      </c>
      <c r="M75" t="str">
        <f>IF(C75=recherche!$F$2,L75,"")</f>
        <v/>
      </c>
      <c r="N75" t="str">
        <f t="shared" si="3"/>
        <v/>
      </c>
    </row>
    <row r="76" spans="1:14" x14ac:dyDescent="0.25">
      <c r="A76" s="17">
        <v>45393</v>
      </c>
      <c r="B76" s="15" t="s">
        <v>90</v>
      </c>
      <c r="C76" s="15" t="s">
        <v>134</v>
      </c>
      <c r="D76" s="58" t="s">
        <v>24</v>
      </c>
      <c r="E76" s="44"/>
      <c r="F76" s="40">
        <f t="shared" si="2"/>
        <v>17887.429999999997</v>
      </c>
      <c r="G76" s="36"/>
      <c r="H76" s="33">
        <v>3.15</v>
      </c>
      <c r="I76" s="40">
        <f>Tableau1[[#This Row],[Ancien Soldes]]+Tableau1[[#This Row],[Entree]]-Tableau1[[#This Row],[Sortie]]</f>
        <v>17884.279999999995</v>
      </c>
      <c r="J76" s="28">
        <v>8</v>
      </c>
      <c r="K76" s="3"/>
      <c r="L76" s="70">
        <f>ROWS($C$3:C76)</f>
        <v>74</v>
      </c>
      <c r="M76" t="str">
        <f>IF(C76=recherche!$F$2,L76,"")</f>
        <v/>
      </c>
      <c r="N76" t="str">
        <f t="shared" si="3"/>
        <v/>
      </c>
    </row>
    <row r="77" spans="1:14" x14ac:dyDescent="0.25">
      <c r="A77" s="17">
        <v>45393</v>
      </c>
      <c r="B77" s="15" t="s">
        <v>91</v>
      </c>
      <c r="C77" s="15" t="s">
        <v>18</v>
      </c>
      <c r="D77" s="58" t="s">
        <v>33</v>
      </c>
      <c r="E77" s="44">
        <v>4551849</v>
      </c>
      <c r="F77" s="40">
        <f t="shared" si="2"/>
        <v>17884.279999999995</v>
      </c>
      <c r="G77" s="36"/>
      <c r="H77" s="33">
        <v>150</v>
      </c>
      <c r="I77" s="40">
        <f>Tableau1[[#This Row],[Ancien Soldes]]+Tableau1[[#This Row],[Entree]]-Tableau1[[#This Row],[Sortie]]</f>
        <v>17734.279999999995</v>
      </c>
      <c r="J77" s="28">
        <v>8</v>
      </c>
      <c r="K77" s="3"/>
      <c r="L77" s="70">
        <f>ROWS($C$3:C77)</f>
        <v>75</v>
      </c>
      <c r="M77" t="str">
        <f>IF(C77=recherche!$F$2,L77,"")</f>
        <v/>
      </c>
      <c r="N77" t="str">
        <f t="shared" si="3"/>
        <v/>
      </c>
    </row>
    <row r="78" spans="1:14" x14ac:dyDescent="0.25">
      <c r="A78" s="17">
        <v>45394</v>
      </c>
      <c r="B78" s="15" t="s">
        <v>92</v>
      </c>
      <c r="C78" s="15" t="s">
        <v>18</v>
      </c>
      <c r="D78" s="58" t="s">
        <v>33</v>
      </c>
      <c r="E78" s="44">
        <v>4551851</v>
      </c>
      <c r="F78" s="40">
        <f t="shared" si="2"/>
        <v>17734.279999999995</v>
      </c>
      <c r="G78" s="36"/>
      <c r="H78" s="33">
        <v>150</v>
      </c>
      <c r="I78" s="40">
        <f>Tableau1[[#This Row],[Ancien Soldes]]+Tableau1[[#This Row],[Entree]]-Tableau1[[#This Row],[Sortie]]</f>
        <v>17584.279999999995</v>
      </c>
      <c r="J78" s="28">
        <v>8</v>
      </c>
      <c r="K78" s="3"/>
      <c r="L78" s="70">
        <f>ROWS($C$3:C78)</f>
        <v>76</v>
      </c>
      <c r="M78" t="str">
        <f>IF(C78=recherche!$F$2,L78,"")</f>
        <v/>
      </c>
      <c r="N78" t="str">
        <f t="shared" si="3"/>
        <v/>
      </c>
    </row>
    <row r="79" spans="1:14" x14ac:dyDescent="0.25">
      <c r="A79" s="17">
        <v>45394</v>
      </c>
      <c r="B79" s="15" t="s">
        <v>93</v>
      </c>
      <c r="C79" s="15" t="s">
        <v>18</v>
      </c>
      <c r="D79" s="58" t="s">
        <v>33</v>
      </c>
      <c r="E79" s="44">
        <v>7888723</v>
      </c>
      <c r="F79" s="40">
        <f t="shared" si="2"/>
        <v>17584.279999999995</v>
      </c>
      <c r="G79" s="36"/>
      <c r="H79" s="33">
        <v>150</v>
      </c>
      <c r="I79" s="40">
        <f>Tableau1[[#This Row],[Ancien Soldes]]+Tableau1[[#This Row],[Entree]]-Tableau1[[#This Row],[Sortie]]</f>
        <v>17434.279999999995</v>
      </c>
      <c r="J79" s="28">
        <v>8</v>
      </c>
      <c r="K79" s="3"/>
      <c r="L79" s="70">
        <f>ROWS($C$3:C79)</f>
        <v>77</v>
      </c>
      <c r="M79" t="str">
        <f>IF(C79=recherche!$F$2,L79,"")</f>
        <v/>
      </c>
      <c r="N79" t="str">
        <f t="shared" si="3"/>
        <v/>
      </c>
    </row>
    <row r="80" spans="1:14" x14ac:dyDescent="0.25">
      <c r="A80" s="17">
        <v>45395</v>
      </c>
      <c r="B80" s="15" t="s">
        <v>87</v>
      </c>
      <c r="C80" s="15" t="s">
        <v>16</v>
      </c>
      <c r="D80" s="58" t="s">
        <v>20</v>
      </c>
      <c r="E80" s="44">
        <v>3356719</v>
      </c>
      <c r="F80" s="40">
        <f t="shared" si="2"/>
        <v>17434.279999999995</v>
      </c>
      <c r="G80" s="36">
        <v>80</v>
      </c>
      <c r="H80" s="33"/>
      <c r="I80" s="40">
        <f>Tableau1[[#This Row],[Ancien Soldes]]+Tableau1[[#This Row],[Entree]]-Tableau1[[#This Row],[Sortie]]</f>
        <v>17514.279999999995</v>
      </c>
      <c r="J80" s="28">
        <v>8</v>
      </c>
      <c r="K80" s="3"/>
      <c r="L80" s="70">
        <f>ROWS($C$3:C80)</f>
        <v>78</v>
      </c>
      <c r="M80" t="str">
        <f>IF(C80=recherche!$F$2,L80,"")</f>
        <v/>
      </c>
      <c r="N80" t="str">
        <f t="shared" si="3"/>
        <v/>
      </c>
    </row>
    <row r="81" spans="1:14" x14ac:dyDescent="0.25">
      <c r="A81" s="17">
        <v>45396</v>
      </c>
      <c r="B81" s="15" t="s">
        <v>86</v>
      </c>
      <c r="C81" s="15" t="s">
        <v>12</v>
      </c>
      <c r="D81" s="58" t="s">
        <v>25</v>
      </c>
      <c r="E81" s="44">
        <v>2695596</v>
      </c>
      <c r="F81" s="40">
        <f t="shared" si="2"/>
        <v>17514.279999999995</v>
      </c>
      <c r="G81" s="36"/>
      <c r="H81" s="33">
        <v>216</v>
      </c>
      <c r="I81" s="40">
        <f>Tableau1[[#This Row],[Ancien Soldes]]+Tableau1[[#This Row],[Entree]]-Tableau1[[#This Row],[Sortie]]</f>
        <v>17298.279999999995</v>
      </c>
      <c r="J81" s="28">
        <v>8</v>
      </c>
      <c r="K81" s="3"/>
      <c r="L81" s="70">
        <f>ROWS($C$3:C81)</f>
        <v>79</v>
      </c>
      <c r="M81" t="str">
        <f>IF(C81=recherche!$F$2,L81,"")</f>
        <v/>
      </c>
      <c r="N81" t="str">
        <f t="shared" si="3"/>
        <v/>
      </c>
    </row>
    <row r="82" spans="1:14" x14ac:dyDescent="0.25">
      <c r="A82" s="17">
        <v>45396</v>
      </c>
      <c r="B82" s="15" t="s">
        <v>94</v>
      </c>
      <c r="C82" s="15" t="s">
        <v>18</v>
      </c>
      <c r="D82" s="58" t="s">
        <v>33</v>
      </c>
      <c r="E82" s="44">
        <v>7888713</v>
      </c>
      <c r="F82" s="40">
        <f t="shared" si="2"/>
        <v>17298.279999999995</v>
      </c>
      <c r="G82" s="36"/>
      <c r="H82" s="33">
        <v>150</v>
      </c>
      <c r="I82" s="40">
        <f>Tableau1[[#This Row],[Ancien Soldes]]+Tableau1[[#This Row],[Entree]]-Tableau1[[#This Row],[Sortie]]</f>
        <v>17148.279999999995</v>
      </c>
      <c r="J82" s="28">
        <v>8</v>
      </c>
      <c r="K82" s="3"/>
      <c r="L82" s="70">
        <f>ROWS($C$3:C82)</f>
        <v>80</v>
      </c>
      <c r="M82" t="str">
        <f>IF(C82=recherche!$F$2,L82,"")</f>
        <v/>
      </c>
      <c r="N82" t="str">
        <f t="shared" si="3"/>
        <v/>
      </c>
    </row>
    <row r="83" spans="1:14" x14ac:dyDescent="0.25">
      <c r="A83" s="17">
        <v>45396</v>
      </c>
      <c r="B83" s="15" t="s">
        <v>96</v>
      </c>
      <c r="C83" s="15" t="s">
        <v>18</v>
      </c>
      <c r="D83" s="58" t="s">
        <v>33</v>
      </c>
      <c r="E83" s="44">
        <v>7888715</v>
      </c>
      <c r="F83" s="40">
        <f t="shared" si="2"/>
        <v>17148.279999999995</v>
      </c>
      <c r="G83" s="36"/>
      <c r="H83" s="33">
        <v>150</v>
      </c>
      <c r="I83" s="40">
        <f>Tableau1[[#This Row],[Ancien Soldes]]+Tableau1[[#This Row],[Entree]]-Tableau1[[#This Row],[Sortie]]</f>
        <v>16998.279999999995</v>
      </c>
      <c r="J83" s="28">
        <v>8</v>
      </c>
      <c r="K83" s="3"/>
      <c r="L83" s="70">
        <f>ROWS($C$3:C83)</f>
        <v>81</v>
      </c>
      <c r="M83" t="str">
        <f>IF(C83=recherche!$F$2,L83,"")</f>
        <v/>
      </c>
      <c r="N83" t="str">
        <f t="shared" si="3"/>
        <v/>
      </c>
    </row>
    <row r="84" spans="1:14" x14ac:dyDescent="0.25">
      <c r="A84" s="17">
        <v>45397</v>
      </c>
      <c r="B84" s="15" t="s">
        <v>95</v>
      </c>
      <c r="C84" s="15" t="s">
        <v>18</v>
      </c>
      <c r="D84" s="58" t="s">
        <v>33</v>
      </c>
      <c r="E84" s="44">
        <v>7888711</v>
      </c>
      <c r="F84" s="40">
        <f t="shared" si="2"/>
        <v>16998.279999999995</v>
      </c>
      <c r="G84" s="36"/>
      <c r="H84" s="33">
        <v>150</v>
      </c>
      <c r="I84" s="40">
        <f>Tableau1[[#This Row],[Ancien Soldes]]+Tableau1[[#This Row],[Entree]]-Tableau1[[#This Row],[Sortie]]</f>
        <v>16848.279999999995</v>
      </c>
      <c r="J84" s="28">
        <v>8</v>
      </c>
      <c r="K84" s="3"/>
      <c r="L84" s="70">
        <f>ROWS($C$3:C84)</f>
        <v>82</v>
      </c>
      <c r="M84" t="str">
        <f>IF(C84=recherche!$F$2,L84,"")</f>
        <v/>
      </c>
      <c r="N84" t="str">
        <f t="shared" si="3"/>
        <v/>
      </c>
    </row>
    <row r="85" spans="1:14" x14ac:dyDescent="0.25">
      <c r="A85" s="17">
        <v>45400</v>
      </c>
      <c r="B85" s="15" t="s">
        <v>97</v>
      </c>
      <c r="C85" s="15" t="s">
        <v>18</v>
      </c>
      <c r="D85" s="58" t="s">
        <v>33</v>
      </c>
      <c r="E85" s="44">
        <v>7888718</v>
      </c>
      <c r="F85" s="40">
        <f t="shared" si="2"/>
        <v>16848.279999999995</v>
      </c>
      <c r="G85" s="36"/>
      <c r="H85" s="33">
        <v>150</v>
      </c>
      <c r="I85" s="40">
        <f>Tableau1[[#This Row],[Ancien Soldes]]+Tableau1[[#This Row],[Entree]]-Tableau1[[#This Row],[Sortie]]</f>
        <v>16698.279999999995</v>
      </c>
      <c r="J85" s="28">
        <v>8</v>
      </c>
      <c r="K85" s="3"/>
      <c r="L85" s="70">
        <f>ROWS($C$3:C85)</f>
        <v>83</v>
      </c>
      <c r="M85" t="str">
        <f>IF(C85=recherche!$F$2,L85,"")</f>
        <v/>
      </c>
      <c r="N85" t="str">
        <f t="shared" si="3"/>
        <v/>
      </c>
    </row>
    <row r="86" spans="1:14" x14ac:dyDescent="0.25">
      <c r="A86" s="17">
        <v>45400</v>
      </c>
      <c r="B86" s="15" t="s">
        <v>98</v>
      </c>
      <c r="C86" s="15" t="s">
        <v>18</v>
      </c>
      <c r="D86" s="58" t="s">
        <v>33</v>
      </c>
      <c r="E86" s="44">
        <v>7888719</v>
      </c>
      <c r="F86" s="40">
        <f t="shared" si="2"/>
        <v>16698.279999999995</v>
      </c>
      <c r="G86" s="36"/>
      <c r="H86" s="33">
        <v>150</v>
      </c>
      <c r="I86" s="40">
        <f>Tableau1[[#This Row],[Ancien Soldes]]+Tableau1[[#This Row],[Entree]]-Tableau1[[#This Row],[Sortie]]</f>
        <v>16548.279999999995</v>
      </c>
      <c r="J86" s="28">
        <v>8</v>
      </c>
      <c r="K86" s="3"/>
      <c r="L86" s="70">
        <f>ROWS($C$3:C86)</f>
        <v>84</v>
      </c>
      <c r="M86" t="str">
        <f>IF(C86=recherche!$F$2,L86,"")</f>
        <v/>
      </c>
      <c r="N86" t="str">
        <f t="shared" si="3"/>
        <v/>
      </c>
    </row>
    <row r="87" spans="1:14" x14ac:dyDescent="0.25">
      <c r="A87" s="17">
        <v>45403</v>
      </c>
      <c r="B87" s="15" t="s">
        <v>99</v>
      </c>
      <c r="C87" s="15" t="s">
        <v>14</v>
      </c>
      <c r="D87" s="58" t="s">
        <v>33</v>
      </c>
      <c r="E87" s="44">
        <v>2695598</v>
      </c>
      <c r="F87" s="40">
        <f t="shared" si="2"/>
        <v>16548.279999999995</v>
      </c>
      <c r="G87" s="36"/>
      <c r="H87" s="33">
        <v>337.5</v>
      </c>
      <c r="I87" s="40">
        <f>Tableau1[[#This Row],[Ancien Soldes]]+Tableau1[[#This Row],[Entree]]-Tableau1[[#This Row],[Sortie]]</f>
        <v>16210.779999999995</v>
      </c>
      <c r="J87" s="28">
        <v>8</v>
      </c>
      <c r="K87" s="3"/>
      <c r="L87" s="70">
        <f>ROWS($C$3:C87)</f>
        <v>85</v>
      </c>
      <c r="M87" t="str">
        <f>IF(C87=recherche!$F$2,L87,"")</f>
        <v/>
      </c>
      <c r="N87" t="str">
        <f t="shared" si="3"/>
        <v/>
      </c>
    </row>
    <row r="88" spans="1:14" x14ac:dyDescent="0.25">
      <c r="A88" s="17">
        <v>45410</v>
      </c>
      <c r="B88" s="15" t="s">
        <v>99</v>
      </c>
      <c r="C88" s="15" t="s">
        <v>14</v>
      </c>
      <c r="D88" s="58" t="s">
        <v>33</v>
      </c>
      <c r="E88" s="44">
        <v>7888725</v>
      </c>
      <c r="F88" s="40">
        <f t="shared" si="2"/>
        <v>16210.779999999995</v>
      </c>
      <c r="G88" s="36"/>
      <c r="H88" s="33">
        <v>225</v>
      </c>
      <c r="I88" s="40">
        <f>Tableau1[[#This Row],[Ancien Soldes]]+Tableau1[[#This Row],[Entree]]-Tableau1[[#This Row],[Sortie]]</f>
        <v>15985.779999999995</v>
      </c>
      <c r="J88" s="28">
        <v>9</v>
      </c>
      <c r="K88" s="3"/>
      <c r="L88" s="70">
        <f>ROWS($C$3:C88)</f>
        <v>86</v>
      </c>
      <c r="M88" t="str">
        <f>IF(C88=recherche!$F$2,L88,"")</f>
        <v/>
      </c>
      <c r="N88" t="str">
        <f t="shared" si="3"/>
        <v/>
      </c>
    </row>
    <row r="89" spans="1:14" x14ac:dyDescent="0.25">
      <c r="A89" s="17">
        <v>45410</v>
      </c>
      <c r="B89" s="15" t="s">
        <v>100</v>
      </c>
      <c r="C89" s="15" t="s">
        <v>16</v>
      </c>
      <c r="D89" s="58" t="s">
        <v>19</v>
      </c>
      <c r="E89" s="44"/>
      <c r="F89" s="40">
        <f t="shared" si="2"/>
        <v>15985.779999999995</v>
      </c>
      <c r="G89" s="36"/>
      <c r="H89" s="33">
        <v>593.1</v>
      </c>
      <c r="I89" s="40">
        <f>Tableau1[[#This Row],[Ancien Soldes]]+Tableau1[[#This Row],[Entree]]-Tableau1[[#This Row],[Sortie]]</f>
        <v>15392.679999999995</v>
      </c>
      <c r="J89" s="28">
        <v>9</v>
      </c>
      <c r="K89" s="3"/>
      <c r="L89" s="70">
        <f>ROWS($C$3:C89)</f>
        <v>87</v>
      </c>
      <c r="M89" t="str">
        <f>IF(C89=recherche!$F$2,L89,"")</f>
        <v/>
      </c>
      <c r="N89" t="str">
        <f t="shared" si="3"/>
        <v/>
      </c>
    </row>
    <row r="90" spans="1:14" x14ac:dyDescent="0.25">
      <c r="A90" s="17">
        <v>45410</v>
      </c>
      <c r="B90" s="15" t="s">
        <v>101</v>
      </c>
      <c r="C90" s="15" t="s">
        <v>16</v>
      </c>
      <c r="D90" s="58" t="s">
        <v>24</v>
      </c>
      <c r="E90" s="44"/>
      <c r="F90" s="40">
        <f t="shared" si="2"/>
        <v>15392.679999999995</v>
      </c>
      <c r="G90" s="36"/>
      <c r="H90" s="33">
        <v>4.3</v>
      </c>
      <c r="I90" s="40">
        <f>Tableau1[[#This Row],[Ancien Soldes]]+Tableau1[[#This Row],[Entree]]-Tableau1[[#This Row],[Sortie]]</f>
        <v>15388.379999999996</v>
      </c>
      <c r="J90" s="28">
        <v>9</v>
      </c>
      <c r="K90" s="3"/>
      <c r="L90" s="70">
        <f>ROWS($C$3:C90)</f>
        <v>88</v>
      </c>
      <c r="M90" t="str">
        <f>IF(C90=recherche!$F$2,L90,"")</f>
        <v/>
      </c>
      <c r="N90" t="str">
        <f t="shared" si="3"/>
        <v/>
      </c>
    </row>
    <row r="91" spans="1:14" x14ac:dyDescent="0.25">
      <c r="A91" s="17">
        <v>45411</v>
      </c>
      <c r="B91" s="15" t="s">
        <v>102</v>
      </c>
      <c r="C91" s="15" t="s">
        <v>18</v>
      </c>
      <c r="D91" s="58" t="s">
        <v>33</v>
      </c>
      <c r="E91" s="44">
        <v>7888716</v>
      </c>
      <c r="F91" s="40">
        <f t="shared" si="2"/>
        <v>15388.379999999996</v>
      </c>
      <c r="G91" s="36"/>
      <c r="H91" s="33">
        <v>150</v>
      </c>
      <c r="I91" s="40">
        <f>Tableau1[[#This Row],[Ancien Soldes]]+Tableau1[[#This Row],[Entree]]-Tableau1[[#This Row],[Sortie]]</f>
        <v>15238.379999999996</v>
      </c>
      <c r="J91" s="28">
        <v>9</v>
      </c>
      <c r="K91" s="3"/>
      <c r="L91" s="70">
        <f>ROWS($C$3:C91)</f>
        <v>89</v>
      </c>
      <c r="M91" t="str">
        <f>IF(C91=recherche!$F$2,L91,"")</f>
        <v/>
      </c>
      <c r="N91" t="str">
        <f t="shared" si="3"/>
        <v/>
      </c>
    </row>
    <row r="92" spans="1:14" x14ac:dyDescent="0.25">
      <c r="A92" s="17">
        <v>45414</v>
      </c>
      <c r="B92" s="15" t="s">
        <v>103</v>
      </c>
      <c r="C92" s="15" t="s">
        <v>15</v>
      </c>
      <c r="D92" s="58" t="s">
        <v>33</v>
      </c>
      <c r="E92" s="44">
        <v>7888726</v>
      </c>
      <c r="F92" s="40">
        <f t="shared" si="2"/>
        <v>15238.379999999996</v>
      </c>
      <c r="G92" s="36"/>
      <c r="H92" s="33">
        <v>491.07</v>
      </c>
      <c r="I92" s="40">
        <f>Tableau1[[#This Row],[Ancien Soldes]]+Tableau1[[#This Row],[Entree]]-Tableau1[[#This Row],[Sortie]]</f>
        <v>14747.309999999996</v>
      </c>
      <c r="J92" s="28">
        <v>9</v>
      </c>
      <c r="K92" s="3"/>
      <c r="L92" s="70">
        <f>ROWS($C$3:C92)</f>
        <v>90</v>
      </c>
      <c r="M92" t="str">
        <f>IF(C92=recherche!$F$2,L92,"")</f>
        <v/>
      </c>
      <c r="N92" t="str">
        <f t="shared" si="3"/>
        <v/>
      </c>
    </row>
    <row r="93" spans="1:14" x14ac:dyDescent="0.25">
      <c r="A93" s="17">
        <v>45415</v>
      </c>
      <c r="B93" s="15" t="s">
        <v>104</v>
      </c>
      <c r="C93" s="15" t="s">
        <v>18</v>
      </c>
      <c r="D93" s="58" t="s">
        <v>33</v>
      </c>
      <c r="E93" s="44">
        <v>7888714</v>
      </c>
      <c r="F93" s="40">
        <f t="shared" si="2"/>
        <v>14747.309999999996</v>
      </c>
      <c r="G93" s="36"/>
      <c r="H93" s="33">
        <v>150</v>
      </c>
      <c r="I93" s="40">
        <f>Tableau1[[#This Row],[Ancien Soldes]]+Tableau1[[#This Row],[Entree]]-Tableau1[[#This Row],[Sortie]]</f>
        <v>14597.309999999996</v>
      </c>
      <c r="J93" s="28">
        <v>9</v>
      </c>
      <c r="K93" s="3"/>
      <c r="L93" s="70">
        <f>ROWS($C$3:C93)</f>
        <v>91</v>
      </c>
      <c r="M93" t="str">
        <f>IF(C93=recherche!$F$2,L93,"")</f>
        <v/>
      </c>
      <c r="N93" t="str">
        <f t="shared" si="3"/>
        <v/>
      </c>
    </row>
    <row r="94" spans="1:14" x14ac:dyDescent="0.25">
      <c r="A94" s="17">
        <v>45415</v>
      </c>
      <c r="B94" s="15" t="s">
        <v>105</v>
      </c>
      <c r="C94" s="15" t="s">
        <v>15</v>
      </c>
      <c r="D94" s="58" t="s">
        <v>33</v>
      </c>
      <c r="E94" s="44">
        <v>7888727</v>
      </c>
      <c r="F94" s="40">
        <f t="shared" si="2"/>
        <v>14597.309999999996</v>
      </c>
      <c r="G94" s="36"/>
      <c r="H94" s="33">
        <v>209.99</v>
      </c>
      <c r="I94" s="40">
        <f>Tableau1[[#This Row],[Ancien Soldes]]+Tableau1[[#This Row],[Entree]]-Tableau1[[#This Row],[Sortie]]</f>
        <v>14387.319999999996</v>
      </c>
      <c r="J94" s="28">
        <v>9</v>
      </c>
      <c r="K94" s="3"/>
      <c r="L94" s="70">
        <f>ROWS($C$3:C94)</f>
        <v>92</v>
      </c>
      <c r="M94" t="str">
        <f>IF(C94=recherche!$F$2,L94,"")</f>
        <v/>
      </c>
      <c r="N94" t="str">
        <f t="shared" si="3"/>
        <v/>
      </c>
    </row>
    <row r="95" spans="1:14" x14ac:dyDescent="0.25">
      <c r="A95" s="17">
        <v>45415</v>
      </c>
      <c r="B95" s="15" t="s">
        <v>106</v>
      </c>
      <c r="C95" s="15" t="s">
        <v>15</v>
      </c>
      <c r="D95" s="58" t="s">
        <v>33</v>
      </c>
      <c r="E95" s="44">
        <v>7888728</v>
      </c>
      <c r="F95" s="40">
        <f t="shared" si="2"/>
        <v>14387.319999999996</v>
      </c>
      <c r="G95" s="36"/>
      <c r="H95" s="33">
        <v>799.98</v>
      </c>
      <c r="I95" s="40">
        <f>Tableau1[[#This Row],[Ancien Soldes]]+Tableau1[[#This Row],[Entree]]-Tableau1[[#This Row],[Sortie]]</f>
        <v>13587.339999999997</v>
      </c>
      <c r="J95" s="28">
        <v>9</v>
      </c>
      <c r="K95" s="3"/>
      <c r="L95" s="70">
        <f>ROWS($C$3:C95)</f>
        <v>93</v>
      </c>
      <c r="M95" t="str">
        <f>IF(C95=recherche!$F$2,L95,"")</f>
        <v/>
      </c>
      <c r="N95" t="str">
        <f t="shared" si="3"/>
        <v/>
      </c>
    </row>
    <row r="96" spans="1:14" x14ac:dyDescent="0.25">
      <c r="A96" s="17">
        <v>45422</v>
      </c>
      <c r="B96" s="15" t="s">
        <v>107</v>
      </c>
      <c r="C96" s="15" t="s">
        <v>15</v>
      </c>
      <c r="D96" s="58" t="s">
        <v>33</v>
      </c>
      <c r="E96" s="44">
        <v>2695600</v>
      </c>
      <c r="F96" s="40">
        <f t="shared" si="2"/>
        <v>13587.339999999997</v>
      </c>
      <c r="G96" s="36"/>
      <c r="H96" s="33">
        <v>69.55</v>
      </c>
      <c r="I96" s="40">
        <f>Tableau1[[#This Row],[Ancien Soldes]]+Tableau1[[#This Row],[Entree]]-Tableau1[[#This Row],[Sortie]]</f>
        <v>13517.789999999997</v>
      </c>
      <c r="J96" s="28">
        <v>10</v>
      </c>
      <c r="K96" s="3"/>
      <c r="L96" s="70">
        <f>ROWS($C$3:C96)</f>
        <v>94</v>
      </c>
      <c r="M96" t="str">
        <f>IF(C96=recherche!$F$2,L96,"")</f>
        <v/>
      </c>
      <c r="N96" t="str">
        <f t="shared" si="3"/>
        <v/>
      </c>
    </row>
    <row r="97" spans="1:14" x14ac:dyDescent="0.25">
      <c r="A97" s="17"/>
      <c r="B97" s="15" t="s">
        <v>173</v>
      </c>
      <c r="C97" s="15" t="s">
        <v>134</v>
      </c>
      <c r="D97" s="58" t="s">
        <v>19</v>
      </c>
      <c r="E97" s="44"/>
      <c r="F97" s="40">
        <f t="shared" si="2"/>
        <v>13517.789999999997</v>
      </c>
      <c r="G97" s="36">
        <v>0.63</v>
      </c>
      <c r="H97" s="33"/>
      <c r="I97" s="40">
        <f>Tableau1[[#This Row],[Ancien Soldes]]+Tableau1[[#This Row],[Entree]]-Tableau1[[#This Row],[Sortie]]</f>
        <v>13518.419999999996</v>
      </c>
      <c r="J97" s="28">
        <v>10</v>
      </c>
      <c r="K97" s="3"/>
      <c r="L97" s="70">
        <f>ROWS($C$3:C97)</f>
        <v>95</v>
      </c>
      <c r="M97" t="str">
        <f>IF(C97=recherche!$F$2,L97,"")</f>
        <v/>
      </c>
      <c r="N97" t="str">
        <f t="shared" si="3"/>
        <v/>
      </c>
    </row>
    <row r="98" spans="1:14" x14ac:dyDescent="0.25">
      <c r="A98" s="17"/>
      <c r="B98" s="15" t="s">
        <v>172</v>
      </c>
      <c r="C98" s="15" t="s">
        <v>11</v>
      </c>
      <c r="D98" s="58" t="s">
        <v>20</v>
      </c>
      <c r="E98" s="44">
        <v>7294516</v>
      </c>
      <c r="F98" s="40">
        <f t="shared" si="2"/>
        <v>13518.419999999996</v>
      </c>
      <c r="G98" s="36">
        <v>282.29000000000002</v>
      </c>
      <c r="H98" s="33"/>
      <c r="I98" s="40">
        <f>Tableau1[[#This Row],[Ancien Soldes]]+Tableau1[[#This Row],[Entree]]-Tableau1[[#This Row],[Sortie]]</f>
        <v>13800.709999999997</v>
      </c>
      <c r="J98" s="28">
        <v>10</v>
      </c>
      <c r="K98" s="3"/>
      <c r="L98" s="70">
        <f>ROWS($C$3:C98)</f>
        <v>96</v>
      </c>
      <c r="M98" t="str">
        <f>IF(C98=recherche!$F$2,L98,"")</f>
        <v/>
      </c>
      <c r="N98" t="str">
        <f t="shared" si="3"/>
        <v/>
      </c>
    </row>
    <row r="99" spans="1:14" x14ac:dyDescent="0.25">
      <c r="A99" s="17"/>
      <c r="B99" s="15" t="s">
        <v>171</v>
      </c>
      <c r="C99" s="15" t="s">
        <v>12</v>
      </c>
      <c r="D99" s="58" t="s">
        <v>20</v>
      </c>
      <c r="E99" s="44">
        <v>9000973</v>
      </c>
      <c r="F99" s="40">
        <f t="shared" si="2"/>
        <v>13800.709999999997</v>
      </c>
      <c r="G99" s="36">
        <v>45</v>
      </c>
      <c r="H99" s="33"/>
      <c r="I99" s="40">
        <f>Tableau1[[#This Row],[Ancien Soldes]]+Tableau1[[#This Row],[Entree]]-Tableau1[[#This Row],[Sortie]]</f>
        <v>13845.709999999997</v>
      </c>
      <c r="J99" s="28">
        <v>10</v>
      </c>
      <c r="K99" s="3"/>
      <c r="L99" s="70">
        <f>ROWS($C$3:C99)</f>
        <v>97</v>
      </c>
      <c r="M99" t="str">
        <f>IF(C99=recherche!$F$2,L99,"")</f>
        <v/>
      </c>
      <c r="N99" t="str">
        <f t="shared" si="3"/>
        <v/>
      </c>
    </row>
    <row r="100" spans="1:14" x14ac:dyDescent="0.25">
      <c r="A100" s="17"/>
      <c r="B100" s="15" t="s">
        <v>170</v>
      </c>
      <c r="C100" s="15" t="s">
        <v>16</v>
      </c>
      <c r="D100" s="58" t="s">
        <v>20</v>
      </c>
      <c r="E100" s="44">
        <v>9000974</v>
      </c>
      <c r="F100" s="40">
        <f t="shared" si="2"/>
        <v>13845.709999999997</v>
      </c>
      <c r="G100" s="36">
        <v>70</v>
      </c>
      <c r="H100" s="33"/>
      <c r="I100" s="40">
        <f>Tableau1[[#This Row],[Ancien Soldes]]+Tableau1[[#This Row],[Entree]]-Tableau1[[#This Row],[Sortie]]</f>
        <v>13915.709999999997</v>
      </c>
      <c r="J100" s="28">
        <v>10</v>
      </c>
      <c r="K100" s="3"/>
      <c r="L100" s="70">
        <f>ROWS($C$3:C100)</f>
        <v>98</v>
      </c>
      <c r="M100" t="str">
        <f>IF(C100=recherche!$F$2,L100,"")</f>
        <v/>
      </c>
      <c r="N100" t="str">
        <f t="shared" si="3"/>
        <v/>
      </c>
    </row>
    <row r="101" spans="1:14" x14ac:dyDescent="0.25">
      <c r="A101" s="17"/>
      <c r="B101" s="15" t="s">
        <v>169</v>
      </c>
      <c r="C101" s="15" t="s">
        <v>16</v>
      </c>
      <c r="D101" s="58" t="s">
        <v>32</v>
      </c>
      <c r="E101" s="44">
        <v>3514807</v>
      </c>
      <c r="F101" s="40">
        <f t="shared" si="2"/>
        <v>13915.709999999997</v>
      </c>
      <c r="G101" s="36">
        <v>250</v>
      </c>
      <c r="H101" s="33"/>
      <c r="I101" s="40">
        <f>Tableau1[[#This Row],[Ancien Soldes]]+Tableau1[[#This Row],[Entree]]-Tableau1[[#This Row],[Sortie]]</f>
        <v>14165.709999999997</v>
      </c>
      <c r="J101" s="28">
        <v>10</v>
      </c>
      <c r="K101" s="3"/>
      <c r="L101" s="70">
        <f>ROWS($C$3:C101)</f>
        <v>99</v>
      </c>
      <c r="M101" t="str">
        <f>IF(C101=recherche!$F$2,L101,"")</f>
        <v/>
      </c>
      <c r="N101" t="str">
        <f t="shared" si="3"/>
        <v/>
      </c>
    </row>
    <row r="102" spans="1:14" x14ac:dyDescent="0.25">
      <c r="A102" s="17"/>
      <c r="B102" s="15" t="s">
        <v>168</v>
      </c>
      <c r="C102" s="15" t="s">
        <v>12</v>
      </c>
      <c r="D102" s="58" t="s">
        <v>20</v>
      </c>
      <c r="E102" s="44">
        <v>3564297</v>
      </c>
      <c r="F102" s="40">
        <f t="shared" si="2"/>
        <v>14165.709999999997</v>
      </c>
      <c r="G102" s="36">
        <v>25</v>
      </c>
      <c r="H102" s="33"/>
      <c r="I102" s="40">
        <f>Tableau1[[#This Row],[Ancien Soldes]]+Tableau1[[#This Row],[Entree]]-Tableau1[[#This Row],[Sortie]]</f>
        <v>14190.709999999997</v>
      </c>
      <c r="J102" s="28">
        <v>10</v>
      </c>
      <c r="K102" s="3"/>
      <c r="L102" s="70">
        <f>ROWS($C$3:C102)</f>
        <v>100</v>
      </c>
      <c r="M102" t="str">
        <f>IF(C102=recherche!$F$2,L102,"")</f>
        <v/>
      </c>
      <c r="N102" t="str">
        <f t="shared" si="3"/>
        <v/>
      </c>
    </row>
    <row r="103" spans="1:14" x14ac:dyDescent="0.25">
      <c r="A103" s="17"/>
      <c r="B103" s="15" t="s">
        <v>167</v>
      </c>
      <c r="C103" s="15" t="s">
        <v>12</v>
      </c>
      <c r="D103" s="58" t="s">
        <v>33</v>
      </c>
      <c r="E103" s="44">
        <v>7888724</v>
      </c>
      <c r="F103" s="40">
        <f t="shared" si="2"/>
        <v>14190.709999999997</v>
      </c>
      <c r="G103" s="36"/>
      <c r="H103" s="33">
        <v>257</v>
      </c>
      <c r="I103" s="40">
        <f>Tableau1[[#This Row],[Ancien Soldes]]+Tableau1[[#This Row],[Entree]]-Tableau1[[#This Row],[Sortie]]</f>
        <v>13933.709999999997</v>
      </c>
      <c r="J103" s="28">
        <v>10</v>
      </c>
      <c r="K103" s="3"/>
      <c r="L103" s="70">
        <f>ROWS($C$3:C103)</f>
        <v>101</v>
      </c>
      <c r="M103" t="str">
        <f>IF(C103=recherche!$F$2,L103,"")</f>
        <v/>
      </c>
      <c r="N103" t="str">
        <f t="shared" si="3"/>
        <v/>
      </c>
    </row>
    <row r="104" spans="1:14" x14ac:dyDescent="0.25">
      <c r="A104" s="17">
        <v>45435</v>
      </c>
      <c r="B104" s="15" t="s">
        <v>166</v>
      </c>
      <c r="C104" s="15" t="s">
        <v>12</v>
      </c>
      <c r="D104" s="58" t="s">
        <v>33</v>
      </c>
      <c r="E104" s="44">
        <v>2695599</v>
      </c>
      <c r="F104" s="40">
        <f t="shared" si="2"/>
        <v>13933.709999999997</v>
      </c>
      <c r="G104" s="36"/>
      <c r="H104" s="33">
        <v>420</v>
      </c>
      <c r="I104" s="40">
        <f>Tableau1[[#This Row],[Ancien Soldes]]+Tableau1[[#This Row],[Entree]]-Tableau1[[#This Row],[Sortie]]</f>
        <v>13513.709999999997</v>
      </c>
      <c r="J104" s="28">
        <v>10</v>
      </c>
      <c r="K104" s="3"/>
      <c r="L104" s="70">
        <f>ROWS($C$3:C104)</f>
        <v>102</v>
      </c>
      <c r="M104" t="str">
        <f>IF(C104=recherche!$F$2,L104,"")</f>
        <v/>
      </c>
      <c r="N104" t="str">
        <f t="shared" si="3"/>
        <v/>
      </c>
    </row>
    <row r="105" spans="1:14" x14ac:dyDescent="0.25">
      <c r="A105" s="17"/>
      <c r="B105" s="15" t="s">
        <v>165</v>
      </c>
      <c r="C105" s="15" t="s">
        <v>134</v>
      </c>
      <c r="D105" s="58" t="s">
        <v>24</v>
      </c>
      <c r="E105" s="44"/>
      <c r="F105" s="40">
        <f t="shared" si="2"/>
        <v>13513.709999999997</v>
      </c>
      <c r="G105" s="36"/>
      <c r="H105" s="33">
        <v>10</v>
      </c>
      <c r="I105" s="40">
        <f>Tableau1[[#This Row],[Ancien Soldes]]+Tableau1[[#This Row],[Entree]]-Tableau1[[#This Row],[Sortie]]</f>
        <v>13503.709999999997</v>
      </c>
      <c r="J105" s="28">
        <v>11</v>
      </c>
      <c r="K105" s="3"/>
      <c r="L105" s="70">
        <f>ROWS($C$3:C105)</f>
        <v>103</v>
      </c>
      <c r="M105" t="str">
        <f>IF(C105=recherche!$F$2,L105,"")</f>
        <v/>
      </c>
      <c r="N105" t="str">
        <f t="shared" si="3"/>
        <v/>
      </c>
    </row>
    <row r="106" spans="1:14" x14ac:dyDescent="0.25">
      <c r="A106" s="17"/>
      <c r="B106" s="15" t="s">
        <v>164</v>
      </c>
      <c r="C106" s="15" t="s">
        <v>11</v>
      </c>
      <c r="D106" s="58" t="s">
        <v>33</v>
      </c>
      <c r="E106" s="44">
        <v>2695602</v>
      </c>
      <c r="F106" s="40">
        <f t="shared" si="2"/>
        <v>13503.709999999997</v>
      </c>
      <c r="G106" s="36"/>
      <c r="H106" s="33">
        <v>547.26</v>
      </c>
      <c r="I106" s="40">
        <f>Tableau1[[#This Row],[Ancien Soldes]]+Tableau1[[#This Row],[Entree]]-Tableau1[[#This Row],[Sortie]]</f>
        <v>12956.449999999997</v>
      </c>
      <c r="J106" s="28">
        <v>11</v>
      </c>
      <c r="K106" s="3"/>
      <c r="L106" s="70">
        <f>ROWS($C$3:C106)</f>
        <v>104</v>
      </c>
      <c r="M106" t="str">
        <f>IF(C106=recherche!$F$2,L106,"")</f>
        <v/>
      </c>
      <c r="N106" t="str">
        <f t="shared" si="3"/>
        <v/>
      </c>
    </row>
    <row r="107" spans="1:14" x14ac:dyDescent="0.25">
      <c r="A107" s="17"/>
      <c r="B107" s="15" t="s">
        <v>163</v>
      </c>
      <c r="C107" s="15" t="s">
        <v>18</v>
      </c>
      <c r="D107" s="58" t="s">
        <v>33</v>
      </c>
      <c r="E107" s="44">
        <v>7888717</v>
      </c>
      <c r="F107" s="40">
        <f t="shared" si="2"/>
        <v>12956.449999999997</v>
      </c>
      <c r="G107" s="36"/>
      <c r="H107" s="33">
        <v>150</v>
      </c>
      <c r="I107" s="40">
        <f>Tableau1[[#This Row],[Ancien Soldes]]+Tableau1[[#This Row],[Entree]]-Tableau1[[#This Row],[Sortie]]</f>
        <v>12806.449999999997</v>
      </c>
      <c r="J107" s="28">
        <v>11</v>
      </c>
      <c r="K107" s="3"/>
      <c r="L107" s="70">
        <f>ROWS($C$3:C107)</f>
        <v>105</v>
      </c>
      <c r="M107" t="str">
        <f>IF(C107=recherche!$F$2,L107,"")</f>
        <v/>
      </c>
      <c r="N107" t="str">
        <f t="shared" si="3"/>
        <v/>
      </c>
    </row>
    <row r="108" spans="1:14" x14ac:dyDescent="0.25">
      <c r="A108" s="17"/>
      <c r="B108" s="15" t="s">
        <v>162</v>
      </c>
      <c r="C108" s="15" t="s">
        <v>18</v>
      </c>
      <c r="D108" s="58" t="s">
        <v>33</v>
      </c>
      <c r="E108" s="44">
        <v>4551848</v>
      </c>
      <c r="F108" s="40">
        <f t="shared" si="2"/>
        <v>12806.449999999997</v>
      </c>
      <c r="G108" s="36"/>
      <c r="H108" s="33">
        <v>150</v>
      </c>
      <c r="I108" s="40">
        <f>Tableau1[[#This Row],[Ancien Soldes]]+Tableau1[[#This Row],[Entree]]-Tableau1[[#This Row],[Sortie]]</f>
        <v>12656.449999999997</v>
      </c>
      <c r="J108" s="28">
        <v>11</v>
      </c>
      <c r="K108" s="3"/>
      <c r="L108" s="70">
        <f>ROWS($C$3:C108)</f>
        <v>106</v>
      </c>
      <c r="M108" t="str">
        <f>IF(C108=recherche!$F$2,L108,"")</f>
        <v/>
      </c>
      <c r="N108" t="str">
        <f t="shared" si="3"/>
        <v/>
      </c>
    </row>
    <row r="109" spans="1:14" x14ac:dyDescent="0.25">
      <c r="A109" s="17"/>
      <c r="B109" s="15" t="s">
        <v>161</v>
      </c>
      <c r="C109" s="15" t="s">
        <v>18</v>
      </c>
      <c r="D109" s="58" t="s">
        <v>33</v>
      </c>
      <c r="E109" s="44">
        <v>2695601</v>
      </c>
      <c r="F109" s="40">
        <f t="shared" si="2"/>
        <v>12656.449999999997</v>
      </c>
      <c r="G109" s="36"/>
      <c r="H109" s="33">
        <v>150</v>
      </c>
      <c r="I109" s="40">
        <f>Tableau1[[#This Row],[Ancien Soldes]]+Tableau1[[#This Row],[Entree]]-Tableau1[[#This Row],[Sortie]]</f>
        <v>12506.449999999997</v>
      </c>
      <c r="J109" s="28">
        <v>12</v>
      </c>
      <c r="K109" s="3"/>
      <c r="L109" s="70">
        <f>ROWS($C$3:C109)</f>
        <v>107</v>
      </c>
      <c r="M109" t="str">
        <f>IF(C109=recherche!$F$2,L109,"")</f>
        <v/>
      </c>
      <c r="N109" t="str">
        <f t="shared" si="3"/>
        <v/>
      </c>
    </row>
    <row r="110" spans="1:14" x14ac:dyDescent="0.25">
      <c r="A110" s="17"/>
      <c r="B110" s="15" t="s">
        <v>160</v>
      </c>
      <c r="C110" s="15" t="s">
        <v>15</v>
      </c>
      <c r="D110" s="58" t="s">
        <v>33</v>
      </c>
      <c r="E110" s="44">
        <v>7888729</v>
      </c>
      <c r="F110" s="40">
        <f t="shared" si="2"/>
        <v>12506.449999999997</v>
      </c>
      <c r="G110" s="36"/>
      <c r="H110" s="33">
        <v>126.3</v>
      </c>
      <c r="I110" s="40">
        <f>Tableau1[[#This Row],[Ancien Soldes]]+Tableau1[[#This Row],[Entree]]-Tableau1[[#This Row],[Sortie]]</f>
        <v>12380.149999999998</v>
      </c>
      <c r="J110" s="28">
        <v>12</v>
      </c>
      <c r="K110" s="3"/>
      <c r="L110" s="70">
        <f>ROWS($C$3:C110)</f>
        <v>108</v>
      </c>
      <c r="M110" t="str">
        <f>IF(C110=recherche!$F$2,L110,"")</f>
        <v/>
      </c>
      <c r="N110" t="str">
        <f t="shared" si="3"/>
        <v/>
      </c>
    </row>
    <row r="111" spans="1:14" x14ac:dyDescent="0.25">
      <c r="A111" s="17">
        <v>45470</v>
      </c>
      <c r="B111" s="15" t="s">
        <v>159</v>
      </c>
      <c r="C111" s="15" t="s">
        <v>18</v>
      </c>
      <c r="D111" s="58" t="s">
        <v>33</v>
      </c>
      <c r="E111" s="44">
        <v>7888720</v>
      </c>
      <c r="F111" s="40">
        <f t="shared" si="2"/>
        <v>12380.149999999998</v>
      </c>
      <c r="G111" s="36"/>
      <c r="H111" s="33">
        <v>150</v>
      </c>
      <c r="I111" s="40">
        <f>Tableau1[[#This Row],[Ancien Soldes]]+Tableau1[[#This Row],[Entree]]-Tableau1[[#This Row],[Sortie]]</f>
        <v>12230.149999999998</v>
      </c>
      <c r="J111" s="28">
        <v>13</v>
      </c>
      <c r="K111" s="3"/>
      <c r="L111" s="70">
        <f>ROWS($C$3:C111)</f>
        <v>109</v>
      </c>
      <c r="M111" t="str">
        <f>IF(C111=recherche!$F$2,L111,"")</f>
        <v/>
      </c>
      <c r="N111" t="str">
        <f t="shared" si="3"/>
        <v/>
      </c>
    </row>
    <row r="112" spans="1:14" x14ac:dyDescent="0.25">
      <c r="A112" s="17"/>
      <c r="B112" s="15" t="s">
        <v>90</v>
      </c>
      <c r="C112" s="15" t="s">
        <v>134</v>
      </c>
      <c r="D112" s="58" t="s">
        <v>24</v>
      </c>
      <c r="E112" s="44"/>
      <c r="F112" s="40">
        <f t="shared" si="2"/>
        <v>12230.149999999998</v>
      </c>
      <c r="G112" s="36"/>
      <c r="H112" s="33">
        <v>3.15</v>
      </c>
      <c r="I112" s="40">
        <f>Tableau1[[#This Row],[Ancien Soldes]]+Tableau1[[#This Row],[Entree]]-Tableau1[[#This Row],[Sortie]]</f>
        <v>12226.999999999998</v>
      </c>
      <c r="J112" s="28">
        <v>14</v>
      </c>
      <c r="K112" s="3"/>
      <c r="L112" s="70">
        <f>ROWS($C$3:C112)</f>
        <v>110</v>
      </c>
      <c r="M112" t="str">
        <f>IF(C112=recherche!$F$2,L112,"")</f>
        <v/>
      </c>
      <c r="N112" t="str">
        <f t="shared" si="3"/>
        <v/>
      </c>
    </row>
    <row r="113" spans="1:14" x14ac:dyDescent="0.25">
      <c r="A113" s="17"/>
      <c r="B113" s="15" t="s">
        <v>133</v>
      </c>
      <c r="C113" s="15" t="s">
        <v>11</v>
      </c>
      <c r="D113" s="58" t="s">
        <v>33</v>
      </c>
      <c r="E113" s="44">
        <v>4625379</v>
      </c>
      <c r="F113" s="40">
        <f t="shared" si="2"/>
        <v>12226.999999999998</v>
      </c>
      <c r="G113" s="36"/>
      <c r="H113" s="33">
        <v>1327.25</v>
      </c>
      <c r="I113" s="40">
        <f>Tableau1[[#This Row],[Ancien Soldes]]+Tableau1[[#This Row],[Entree]]-Tableau1[[#This Row],[Sortie]]</f>
        <v>10899.749999999998</v>
      </c>
      <c r="J113" s="28">
        <v>14</v>
      </c>
      <c r="K113" s="3"/>
      <c r="L113" s="70">
        <f>ROWS($C$3:C113)</f>
        <v>111</v>
      </c>
      <c r="M113" t="str">
        <f>IF(C113=recherche!$F$2,L113,"")</f>
        <v/>
      </c>
      <c r="N113" t="str">
        <f t="shared" si="3"/>
        <v/>
      </c>
    </row>
    <row r="114" spans="1:14" x14ac:dyDescent="0.25">
      <c r="A114" s="17"/>
      <c r="B114" s="15" t="s">
        <v>137</v>
      </c>
      <c r="C114" s="15" t="s">
        <v>14</v>
      </c>
      <c r="D114" s="58" t="s">
        <v>33</v>
      </c>
      <c r="E114" s="44">
        <v>2695604</v>
      </c>
      <c r="F114" s="40">
        <f t="shared" si="2"/>
        <v>10899.749999999998</v>
      </c>
      <c r="G114" s="36"/>
      <c r="H114" s="33">
        <v>52.9</v>
      </c>
      <c r="I114" s="40">
        <f>Tableau1[[#This Row],[Ancien Soldes]]+Tableau1[[#This Row],[Entree]]-Tableau1[[#This Row],[Sortie]]</f>
        <v>10846.849999999999</v>
      </c>
      <c r="J114" s="28">
        <v>15</v>
      </c>
      <c r="K114" s="3"/>
      <c r="L114" s="70">
        <f>ROWS($C$3:C114)</f>
        <v>112</v>
      </c>
      <c r="M114" t="str">
        <f>IF(C114=recherche!$F$2,L114,"")</f>
        <v/>
      </c>
      <c r="N114" t="str">
        <f t="shared" si="3"/>
        <v/>
      </c>
    </row>
    <row r="115" spans="1:14" x14ac:dyDescent="0.25">
      <c r="A115" s="17">
        <v>45501</v>
      </c>
      <c r="B115" s="15" t="s">
        <v>158</v>
      </c>
      <c r="C115" s="15" t="s">
        <v>14</v>
      </c>
      <c r="D115" s="58" t="s">
        <v>33</v>
      </c>
      <c r="E115" s="44">
        <v>4625380</v>
      </c>
      <c r="F115" s="40">
        <f t="shared" si="2"/>
        <v>10846.849999999999</v>
      </c>
      <c r="G115" s="36"/>
      <c r="H115" s="33">
        <v>76.88</v>
      </c>
      <c r="I115" s="40">
        <f>Tableau1[[#This Row],[Ancien Soldes]]+Tableau1[[#This Row],[Entree]]-Tableau1[[#This Row],[Sortie]]</f>
        <v>10769.97</v>
      </c>
      <c r="J115" s="28">
        <v>15</v>
      </c>
      <c r="K115" s="3"/>
      <c r="L115" s="70">
        <f>ROWS($C$3:C115)</f>
        <v>113</v>
      </c>
      <c r="M115" t="str">
        <f>IF(C115=recherche!$F$2,L115,"")</f>
        <v/>
      </c>
      <c r="N115" t="str">
        <f t="shared" si="3"/>
        <v/>
      </c>
    </row>
    <row r="116" spans="1:14" x14ac:dyDescent="0.25">
      <c r="A116" s="17">
        <v>45501</v>
      </c>
      <c r="B116" s="15" t="s">
        <v>157</v>
      </c>
      <c r="C116" s="15" t="s">
        <v>14</v>
      </c>
      <c r="D116" s="58" t="s">
        <v>156</v>
      </c>
      <c r="E116" s="44"/>
      <c r="F116" s="40">
        <f t="shared" si="2"/>
        <v>10769.97</v>
      </c>
      <c r="G116" s="36"/>
      <c r="H116" s="33">
        <v>150</v>
      </c>
      <c r="I116" s="40">
        <f>Tableau1[[#This Row],[Ancien Soldes]]+Tableau1[[#This Row],[Entree]]-Tableau1[[#This Row],[Sortie]]</f>
        <v>10619.97</v>
      </c>
      <c r="J116" s="28">
        <v>15</v>
      </c>
      <c r="K116" s="3"/>
      <c r="L116" s="70">
        <f>ROWS($C$3:C116)</f>
        <v>114</v>
      </c>
      <c r="M116" t="str">
        <f>IF(C116=recherche!$F$2,L116,"")</f>
        <v/>
      </c>
      <c r="N116" t="str">
        <f t="shared" si="3"/>
        <v/>
      </c>
    </row>
    <row r="117" spans="1:14" x14ac:dyDescent="0.25">
      <c r="A117" s="17"/>
      <c r="B117" s="15" t="s">
        <v>155</v>
      </c>
      <c r="C117" s="15" t="s">
        <v>14</v>
      </c>
      <c r="D117" s="58" t="s">
        <v>19</v>
      </c>
      <c r="E117" s="44"/>
      <c r="F117" s="40">
        <f t="shared" si="2"/>
        <v>10619.97</v>
      </c>
      <c r="G117" s="36">
        <v>1172.01</v>
      </c>
      <c r="H117" s="33"/>
      <c r="I117" s="40">
        <f>Tableau1[[#This Row],[Ancien Soldes]]+Tableau1[[#This Row],[Entree]]-Tableau1[[#This Row],[Sortie]]</f>
        <v>11791.98</v>
      </c>
      <c r="J117" s="28">
        <v>15</v>
      </c>
      <c r="K117" s="3"/>
      <c r="L117" s="70">
        <f>ROWS($C$3:C117)</f>
        <v>115</v>
      </c>
      <c r="M117" t="str">
        <f>IF(C117=recherche!$F$2,L117,"")</f>
        <v/>
      </c>
      <c r="N117" t="str">
        <f t="shared" si="3"/>
        <v/>
      </c>
    </row>
    <row r="118" spans="1:14" x14ac:dyDescent="0.25">
      <c r="A118" s="17"/>
      <c r="B118" s="15" t="s">
        <v>174</v>
      </c>
      <c r="C118" s="15" t="s">
        <v>16</v>
      </c>
      <c r="D118" s="58" t="s">
        <v>19</v>
      </c>
      <c r="E118" s="44"/>
      <c r="F118" s="40">
        <f t="shared" si="2"/>
        <v>11791.98</v>
      </c>
      <c r="G118" s="36">
        <v>70</v>
      </c>
      <c r="H118" s="33"/>
      <c r="I118" s="40">
        <f>Tableau1[[#This Row],[Ancien Soldes]]+Tableau1[[#This Row],[Entree]]-Tableau1[[#This Row],[Sortie]]</f>
        <v>11861.98</v>
      </c>
      <c r="J118" s="28">
        <v>15</v>
      </c>
      <c r="K118" s="3"/>
      <c r="L118" s="70">
        <f>ROWS($C$3:C118)</f>
        <v>116</v>
      </c>
      <c r="M118" t="str">
        <f>IF(C118=recherche!$F$2,L118,"")</f>
        <v/>
      </c>
      <c r="N118" t="str">
        <f t="shared" si="3"/>
        <v/>
      </c>
    </row>
    <row r="119" spans="1:14" x14ac:dyDescent="0.25">
      <c r="A119" s="17"/>
      <c r="B119" s="15" t="s">
        <v>151</v>
      </c>
      <c r="C119" s="15" t="s">
        <v>14</v>
      </c>
      <c r="D119" s="58" t="s">
        <v>20</v>
      </c>
      <c r="E119" s="44">
        <v>1979751</v>
      </c>
      <c r="F119" s="40">
        <f t="shared" si="2"/>
        <v>11861.98</v>
      </c>
      <c r="G119" s="36">
        <v>386</v>
      </c>
      <c r="H119" s="33"/>
      <c r="I119" s="40">
        <f>Tableau1[[#This Row],[Ancien Soldes]]+Tableau1[[#This Row],[Entree]]-Tableau1[[#This Row],[Sortie]]</f>
        <v>12247.98</v>
      </c>
      <c r="J119" s="28">
        <v>15</v>
      </c>
      <c r="K119" s="3"/>
      <c r="L119" s="70">
        <f>ROWS($C$3:C119)</f>
        <v>117</v>
      </c>
      <c r="M119" t="str">
        <f>IF(C119=recherche!$F$2,L119,"")</f>
        <v/>
      </c>
      <c r="N119" t="str">
        <f t="shared" si="3"/>
        <v/>
      </c>
    </row>
    <row r="120" spans="1:14" x14ac:dyDescent="0.25">
      <c r="A120" s="17"/>
      <c r="B120" s="15" t="s">
        <v>151</v>
      </c>
      <c r="C120" s="15" t="s">
        <v>14</v>
      </c>
      <c r="D120" s="58" t="s">
        <v>20</v>
      </c>
      <c r="E120" s="44">
        <v>1979753</v>
      </c>
      <c r="F120" s="40">
        <f t="shared" si="2"/>
        <v>12247.98</v>
      </c>
      <c r="G120" s="36">
        <v>124</v>
      </c>
      <c r="H120" s="33"/>
      <c r="I120" s="40">
        <f>Tableau1[[#This Row],[Ancien Soldes]]+Tableau1[[#This Row],[Entree]]-Tableau1[[#This Row],[Sortie]]</f>
        <v>12371.98</v>
      </c>
      <c r="J120" s="28">
        <v>15</v>
      </c>
      <c r="K120" s="3"/>
      <c r="L120" s="70">
        <f>ROWS($C$3:C120)</f>
        <v>118</v>
      </c>
      <c r="M120" t="str">
        <f>IF(C120=recherche!$F$2,L120,"")</f>
        <v/>
      </c>
      <c r="N120" t="str">
        <f t="shared" si="3"/>
        <v/>
      </c>
    </row>
    <row r="121" spans="1:14" x14ac:dyDescent="0.25">
      <c r="A121" s="17"/>
      <c r="B121" s="15" t="s">
        <v>151</v>
      </c>
      <c r="C121" s="15" t="s">
        <v>14</v>
      </c>
      <c r="D121" s="58" t="s">
        <v>20</v>
      </c>
      <c r="E121" s="44">
        <v>1979754</v>
      </c>
      <c r="F121" s="40">
        <f t="shared" si="2"/>
        <v>12371.98</v>
      </c>
      <c r="G121" s="36">
        <v>372</v>
      </c>
      <c r="H121" s="33"/>
      <c r="I121" s="40">
        <f>Tableau1[[#This Row],[Ancien Soldes]]+Tableau1[[#This Row],[Entree]]-Tableau1[[#This Row],[Sortie]]</f>
        <v>12743.98</v>
      </c>
      <c r="J121" s="28">
        <v>15</v>
      </c>
      <c r="K121" s="3"/>
      <c r="L121" s="70">
        <f>ROWS($C$3:C121)</f>
        <v>119</v>
      </c>
      <c r="M121" t="str">
        <f>IF(C121=recherche!$F$2,L121,"")</f>
        <v/>
      </c>
      <c r="N121" t="str">
        <f t="shared" si="3"/>
        <v/>
      </c>
    </row>
    <row r="122" spans="1:14" x14ac:dyDescent="0.25">
      <c r="A122" s="17"/>
      <c r="B122" s="15" t="s">
        <v>151</v>
      </c>
      <c r="C122" s="15" t="s">
        <v>14</v>
      </c>
      <c r="D122" s="58" t="s">
        <v>20</v>
      </c>
      <c r="E122" s="44">
        <v>1979755</v>
      </c>
      <c r="F122" s="40">
        <f t="shared" si="2"/>
        <v>12743.98</v>
      </c>
      <c r="G122" s="36">
        <v>332</v>
      </c>
      <c r="H122" s="33"/>
      <c r="I122" s="40">
        <f>Tableau1[[#This Row],[Ancien Soldes]]+Tableau1[[#This Row],[Entree]]-Tableau1[[#This Row],[Sortie]]</f>
        <v>13075.98</v>
      </c>
      <c r="J122" s="28">
        <v>15</v>
      </c>
      <c r="K122" s="3"/>
      <c r="L122" s="70">
        <f>ROWS($C$3:C122)</f>
        <v>120</v>
      </c>
      <c r="M122" t="str">
        <f>IF(C122=recherche!$F$2,L122,"")</f>
        <v/>
      </c>
      <c r="N122" t="str">
        <f t="shared" si="3"/>
        <v/>
      </c>
    </row>
    <row r="123" spans="1:14" x14ac:dyDescent="0.25">
      <c r="A123" s="17"/>
      <c r="B123" s="15" t="s">
        <v>151</v>
      </c>
      <c r="C123" s="15" t="s">
        <v>14</v>
      </c>
      <c r="D123" s="58" t="s">
        <v>20</v>
      </c>
      <c r="E123" s="44">
        <v>1979756</v>
      </c>
      <c r="F123" s="40">
        <f t="shared" si="2"/>
        <v>13075.98</v>
      </c>
      <c r="G123" s="36">
        <v>372</v>
      </c>
      <c r="H123" s="33"/>
      <c r="I123" s="40">
        <f>Tableau1[[#This Row],[Ancien Soldes]]+Tableau1[[#This Row],[Entree]]-Tableau1[[#This Row],[Sortie]]</f>
        <v>13447.98</v>
      </c>
      <c r="J123" s="28">
        <v>15</v>
      </c>
      <c r="K123" s="3"/>
      <c r="L123" s="70">
        <f>ROWS($C$3:C123)</f>
        <v>121</v>
      </c>
      <c r="M123" t="str">
        <f>IF(C123=recherche!$F$2,L123,"")</f>
        <v/>
      </c>
      <c r="N123" t="str">
        <f t="shared" si="3"/>
        <v/>
      </c>
    </row>
    <row r="124" spans="1:14" x14ac:dyDescent="0.25">
      <c r="A124" s="17"/>
      <c r="B124" s="15" t="s">
        <v>151</v>
      </c>
      <c r="C124" s="15" t="s">
        <v>14</v>
      </c>
      <c r="D124" s="58" t="s">
        <v>20</v>
      </c>
      <c r="E124" s="44">
        <v>1979757</v>
      </c>
      <c r="F124" s="40">
        <f t="shared" si="2"/>
        <v>13447.98</v>
      </c>
      <c r="G124" s="36">
        <v>224</v>
      </c>
      <c r="H124" s="33"/>
      <c r="I124" s="40">
        <f>Tableau1[[#This Row],[Ancien Soldes]]+Tableau1[[#This Row],[Entree]]-Tableau1[[#This Row],[Sortie]]</f>
        <v>13671.98</v>
      </c>
      <c r="J124" s="28">
        <v>15</v>
      </c>
      <c r="K124" s="3"/>
      <c r="L124" s="70">
        <f>ROWS($C$3:C124)</f>
        <v>122</v>
      </c>
      <c r="M124" t="str">
        <f>IF(C124=recherche!$F$2,L124,"")</f>
        <v/>
      </c>
      <c r="N124" t="str">
        <f t="shared" si="3"/>
        <v/>
      </c>
    </row>
    <row r="125" spans="1:14" x14ac:dyDescent="0.25">
      <c r="A125" s="17"/>
      <c r="B125" s="15" t="s">
        <v>151</v>
      </c>
      <c r="C125" s="15" t="s">
        <v>14</v>
      </c>
      <c r="D125" s="58" t="s">
        <v>20</v>
      </c>
      <c r="E125" s="44">
        <v>1979758</v>
      </c>
      <c r="F125" s="40">
        <f t="shared" si="2"/>
        <v>13671.98</v>
      </c>
      <c r="G125" s="36">
        <v>372</v>
      </c>
      <c r="H125" s="33"/>
      <c r="I125" s="40">
        <f>Tableau1[[#This Row],[Ancien Soldes]]+Tableau1[[#This Row],[Entree]]-Tableau1[[#This Row],[Sortie]]</f>
        <v>14043.98</v>
      </c>
      <c r="J125" s="28">
        <v>15</v>
      </c>
      <c r="K125" s="3"/>
      <c r="L125" s="70">
        <f>ROWS($C$3:C125)</f>
        <v>123</v>
      </c>
      <c r="M125" t="str">
        <f>IF(C125=recherche!$F$2,L125,"")</f>
        <v/>
      </c>
      <c r="N125" t="str">
        <f t="shared" si="3"/>
        <v/>
      </c>
    </row>
    <row r="126" spans="1:14" x14ac:dyDescent="0.25">
      <c r="A126" s="17"/>
      <c r="B126" s="15" t="s">
        <v>151</v>
      </c>
      <c r="C126" s="15" t="s">
        <v>14</v>
      </c>
      <c r="D126" s="58" t="s">
        <v>20</v>
      </c>
      <c r="E126" s="44">
        <v>1979759</v>
      </c>
      <c r="F126" s="40">
        <f t="shared" si="2"/>
        <v>14043.98</v>
      </c>
      <c r="G126" s="36">
        <v>288</v>
      </c>
      <c r="H126" s="33"/>
      <c r="I126" s="40">
        <f>Tableau1[[#This Row],[Ancien Soldes]]+Tableau1[[#This Row],[Entree]]-Tableau1[[#This Row],[Sortie]]</f>
        <v>14331.98</v>
      </c>
      <c r="J126" s="28">
        <v>15</v>
      </c>
      <c r="K126" s="3"/>
      <c r="L126" s="70">
        <f>ROWS($C$3:C126)</f>
        <v>124</v>
      </c>
      <c r="M126" t="str">
        <f>IF(C126=recherche!$F$2,L126,"")</f>
        <v/>
      </c>
      <c r="N126" t="str">
        <f t="shared" si="3"/>
        <v/>
      </c>
    </row>
    <row r="127" spans="1:14" x14ac:dyDescent="0.25">
      <c r="A127" s="17"/>
      <c r="B127" s="15" t="s">
        <v>151</v>
      </c>
      <c r="C127" s="15" t="s">
        <v>14</v>
      </c>
      <c r="D127" s="58" t="s">
        <v>20</v>
      </c>
      <c r="E127" s="44">
        <v>1979760</v>
      </c>
      <c r="F127" s="40">
        <f t="shared" si="2"/>
        <v>14331.98</v>
      </c>
      <c r="G127" s="36">
        <v>336</v>
      </c>
      <c r="H127" s="33"/>
      <c r="I127" s="40">
        <f>Tableau1[[#This Row],[Ancien Soldes]]+Tableau1[[#This Row],[Entree]]-Tableau1[[#This Row],[Sortie]]</f>
        <v>14667.98</v>
      </c>
      <c r="J127" s="28">
        <v>15</v>
      </c>
      <c r="K127" s="3"/>
      <c r="L127" s="70">
        <f>ROWS($C$3:C127)</f>
        <v>125</v>
      </c>
      <c r="M127" t="str">
        <f>IF(C127=recherche!$F$2,L127,"")</f>
        <v/>
      </c>
      <c r="N127" t="str">
        <f t="shared" si="3"/>
        <v/>
      </c>
    </row>
    <row r="128" spans="1:14" x14ac:dyDescent="0.25">
      <c r="A128" s="17"/>
      <c r="B128" s="15" t="s">
        <v>151</v>
      </c>
      <c r="C128" s="15" t="s">
        <v>14</v>
      </c>
      <c r="D128" s="58" t="s">
        <v>20</v>
      </c>
      <c r="E128" s="44">
        <v>1979761</v>
      </c>
      <c r="F128" s="40">
        <f t="shared" si="2"/>
        <v>14667.98</v>
      </c>
      <c r="G128" s="36">
        <v>256</v>
      </c>
      <c r="H128" s="33"/>
      <c r="I128" s="40">
        <f>Tableau1[[#This Row],[Ancien Soldes]]+Tableau1[[#This Row],[Entree]]-Tableau1[[#This Row],[Sortie]]</f>
        <v>14923.98</v>
      </c>
      <c r="J128" s="28">
        <v>15</v>
      </c>
      <c r="K128" s="3"/>
      <c r="L128" s="70">
        <f>ROWS($C$3:C128)</f>
        <v>126</v>
      </c>
      <c r="M128" t="str">
        <f>IF(C128=recherche!$F$2,L128,"")</f>
        <v/>
      </c>
      <c r="N128" t="str">
        <f t="shared" si="3"/>
        <v/>
      </c>
    </row>
    <row r="129" spans="1:14" x14ac:dyDescent="0.25">
      <c r="A129" s="17"/>
      <c r="B129" s="15" t="s">
        <v>151</v>
      </c>
      <c r="C129" s="15" t="s">
        <v>14</v>
      </c>
      <c r="D129" s="58" t="s">
        <v>20</v>
      </c>
      <c r="E129" s="44">
        <v>1979762</v>
      </c>
      <c r="F129" s="40">
        <f t="shared" si="2"/>
        <v>14923.98</v>
      </c>
      <c r="G129" s="36">
        <v>284</v>
      </c>
      <c r="H129" s="33"/>
      <c r="I129" s="40">
        <f>Tableau1[[#This Row],[Ancien Soldes]]+Tableau1[[#This Row],[Entree]]-Tableau1[[#This Row],[Sortie]]</f>
        <v>15207.98</v>
      </c>
      <c r="J129" s="28">
        <v>15</v>
      </c>
      <c r="K129" s="3"/>
      <c r="L129" s="70">
        <f>ROWS($C$3:C129)</f>
        <v>127</v>
      </c>
      <c r="M129" t="str">
        <f>IF(C129=recherche!$F$2,L129,"")</f>
        <v/>
      </c>
      <c r="N129" t="str">
        <f t="shared" si="3"/>
        <v/>
      </c>
    </row>
    <row r="130" spans="1:14" x14ac:dyDescent="0.25">
      <c r="A130" s="17"/>
      <c r="B130" s="15" t="s">
        <v>151</v>
      </c>
      <c r="C130" s="15" t="s">
        <v>14</v>
      </c>
      <c r="D130" s="58" t="s">
        <v>20</v>
      </c>
      <c r="E130" s="44">
        <v>1979763</v>
      </c>
      <c r="F130" s="40">
        <f t="shared" si="2"/>
        <v>15207.98</v>
      </c>
      <c r="G130" s="36">
        <v>140</v>
      </c>
      <c r="H130" s="33"/>
      <c r="I130" s="40">
        <f>Tableau1[[#This Row],[Ancien Soldes]]+Tableau1[[#This Row],[Entree]]-Tableau1[[#This Row],[Sortie]]</f>
        <v>15347.98</v>
      </c>
      <c r="J130" s="28">
        <v>15</v>
      </c>
      <c r="K130" s="3"/>
      <c r="L130" s="70">
        <f>ROWS($C$3:C130)</f>
        <v>128</v>
      </c>
      <c r="M130" t="str">
        <f>IF(C130=recherche!$F$2,L130,"")</f>
        <v/>
      </c>
      <c r="N130" t="str">
        <f t="shared" si="3"/>
        <v/>
      </c>
    </row>
    <row r="131" spans="1:14" x14ac:dyDescent="0.25">
      <c r="A131" s="17"/>
      <c r="B131" s="15" t="s">
        <v>151</v>
      </c>
      <c r="C131" s="15" t="s">
        <v>14</v>
      </c>
      <c r="D131" s="58" t="s">
        <v>20</v>
      </c>
      <c r="E131" s="44">
        <v>9000976</v>
      </c>
      <c r="F131" s="40">
        <f t="shared" si="2"/>
        <v>15347.98</v>
      </c>
      <c r="G131" s="36">
        <v>200</v>
      </c>
      <c r="H131" s="33"/>
      <c r="I131" s="40">
        <f>Tableau1[[#This Row],[Ancien Soldes]]+Tableau1[[#This Row],[Entree]]-Tableau1[[#This Row],[Sortie]]</f>
        <v>15547.98</v>
      </c>
      <c r="J131" s="28">
        <v>15</v>
      </c>
      <c r="K131" s="3"/>
      <c r="L131" s="70">
        <f>ROWS($C$3:C131)</f>
        <v>129</v>
      </c>
      <c r="M131" t="str">
        <f>IF(C131=recherche!$F$2,L131,"")</f>
        <v/>
      </c>
      <c r="N131" t="str">
        <f t="shared" si="3"/>
        <v/>
      </c>
    </row>
    <row r="132" spans="1:14" x14ac:dyDescent="0.25">
      <c r="A132" s="17"/>
      <c r="B132" s="15" t="s">
        <v>136</v>
      </c>
      <c r="C132" s="15" t="s">
        <v>14</v>
      </c>
      <c r="D132" s="58" t="s">
        <v>33</v>
      </c>
      <c r="E132" s="44">
        <v>2695605</v>
      </c>
      <c r="F132" s="40">
        <f t="shared" ref="F132:F195" si="4">I131</f>
        <v>15547.98</v>
      </c>
      <c r="G132" s="36"/>
      <c r="H132" s="33">
        <v>861.64</v>
      </c>
      <c r="I132" s="40">
        <f>Tableau1[[#This Row],[Ancien Soldes]]+Tableau1[[#This Row],[Entree]]-Tableau1[[#This Row],[Sortie]]</f>
        <v>14686.34</v>
      </c>
      <c r="J132" s="28">
        <v>15</v>
      </c>
      <c r="K132" s="3"/>
      <c r="L132" s="70">
        <f>ROWS($C$3:C132)</f>
        <v>130</v>
      </c>
      <c r="M132" t="str">
        <f>IF(C132=recherche!$F$2,L132,"")</f>
        <v/>
      </c>
      <c r="N132" t="str">
        <f t="shared" ref="N132:N195" si="5">IFERROR(SMALL($M$3:$M$293,L132),"")</f>
        <v/>
      </c>
    </row>
    <row r="133" spans="1:14" x14ac:dyDescent="0.25">
      <c r="A133" s="17"/>
      <c r="B133" s="15" t="s">
        <v>154</v>
      </c>
      <c r="C133" s="15" t="s">
        <v>14</v>
      </c>
      <c r="D133" s="58" t="s">
        <v>33</v>
      </c>
      <c r="E133" s="44">
        <v>4625381</v>
      </c>
      <c r="F133" s="40">
        <f t="shared" si="4"/>
        <v>14686.34</v>
      </c>
      <c r="G133" s="36"/>
      <c r="H133" s="33">
        <v>120</v>
      </c>
      <c r="I133" s="40">
        <f>Tableau1[[#This Row],[Ancien Soldes]]+Tableau1[[#This Row],[Entree]]-Tableau1[[#This Row],[Sortie]]</f>
        <v>14566.34</v>
      </c>
      <c r="J133" s="28">
        <v>15</v>
      </c>
      <c r="K133" s="3"/>
      <c r="L133" s="70">
        <f>ROWS($C$3:C133)</f>
        <v>131</v>
      </c>
      <c r="M133" t="str">
        <f>IF(C133=recherche!$F$2,L133,"")</f>
        <v/>
      </c>
      <c r="N133" t="str">
        <f t="shared" si="5"/>
        <v/>
      </c>
    </row>
    <row r="134" spans="1:14" x14ac:dyDescent="0.25">
      <c r="A134" s="17"/>
      <c r="B134" s="15" t="s">
        <v>151</v>
      </c>
      <c r="C134" s="15" t="s">
        <v>14</v>
      </c>
      <c r="D134" s="58" t="s">
        <v>32</v>
      </c>
      <c r="E134" s="44">
        <v>80937570</v>
      </c>
      <c r="F134" s="40">
        <f t="shared" si="4"/>
        <v>14566.34</v>
      </c>
      <c r="G134" s="36">
        <v>325</v>
      </c>
      <c r="H134" s="33"/>
      <c r="I134" s="40">
        <f>Tableau1[[#This Row],[Ancien Soldes]]+Tableau1[[#This Row],[Entree]]-Tableau1[[#This Row],[Sortie]]</f>
        <v>14891.34</v>
      </c>
      <c r="J134" s="28">
        <v>15</v>
      </c>
      <c r="K134" s="3"/>
      <c r="L134" s="70">
        <f>ROWS($C$3:C134)</f>
        <v>132</v>
      </c>
      <c r="M134" t="str">
        <f>IF(C134=recherche!$F$2,L134,"")</f>
        <v/>
      </c>
      <c r="N134" t="str">
        <f t="shared" si="5"/>
        <v/>
      </c>
    </row>
    <row r="135" spans="1:14" x14ac:dyDescent="0.25">
      <c r="A135" s="17"/>
      <c r="B135" s="15" t="s">
        <v>151</v>
      </c>
      <c r="C135" s="15" t="s">
        <v>14</v>
      </c>
      <c r="D135" s="58" t="s">
        <v>32</v>
      </c>
      <c r="E135" s="44">
        <v>80937511</v>
      </c>
      <c r="F135" s="40">
        <f t="shared" si="4"/>
        <v>14891.34</v>
      </c>
      <c r="G135" s="36">
        <v>1300</v>
      </c>
      <c r="H135" s="33"/>
      <c r="I135" s="40">
        <f>Tableau1[[#This Row],[Ancien Soldes]]+Tableau1[[#This Row],[Entree]]-Tableau1[[#This Row],[Sortie]]</f>
        <v>16191.34</v>
      </c>
      <c r="J135" s="28">
        <v>15</v>
      </c>
      <c r="K135" s="3"/>
      <c r="L135" s="70">
        <f>ROWS($C$3:C135)</f>
        <v>133</v>
      </c>
      <c r="M135" t="str">
        <f>IF(C135=recherche!$F$2,L135,"")</f>
        <v/>
      </c>
      <c r="N135" t="str">
        <f t="shared" si="5"/>
        <v/>
      </c>
    </row>
    <row r="136" spans="1:14" x14ac:dyDescent="0.25">
      <c r="A136" s="17"/>
      <c r="B136" s="15" t="s">
        <v>151</v>
      </c>
      <c r="C136" s="15" t="s">
        <v>14</v>
      </c>
      <c r="D136" s="58" t="s">
        <v>32</v>
      </c>
      <c r="E136" s="44">
        <v>80937566</v>
      </c>
      <c r="F136" s="40">
        <f t="shared" si="4"/>
        <v>16191.34</v>
      </c>
      <c r="G136" s="36">
        <v>15</v>
      </c>
      <c r="H136" s="33"/>
      <c r="I136" s="40">
        <f>Tableau1[[#This Row],[Ancien Soldes]]+Tableau1[[#This Row],[Entree]]-Tableau1[[#This Row],[Sortie]]</f>
        <v>16206.34</v>
      </c>
      <c r="J136" s="28">
        <v>15</v>
      </c>
      <c r="K136" s="3"/>
      <c r="L136" s="70">
        <f>ROWS($C$3:C136)</f>
        <v>134</v>
      </c>
      <c r="M136" t="str">
        <f>IF(C136=recherche!$F$2,L136,"")</f>
        <v/>
      </c>
      <c r="N136" t="str">
        <f t="shared" si="5"/>
        <v/>
      </c>
    </row>
    <row r="137" spans="1:14" x14ac:dyDescent="0.25">
      <c r="A137" s="17"/>
      <c r="B137" s="15" t="s">
        <v>151</v>
      </c>
      <c r="C137" s="15" t="s">
        <v>14</v>
      </c>
      <c r="D137" s="58" t="s">
        <v>32</v>
      </c>
      <c r="E137" s="44">
        <v>80937533</v>
      </c>
      <c r="F137" s="40">
        <f t="shared" si="4"/>
        <v>16206.34</v>
      </c>
      <c r="G137" s="36">
        <v>860</v>
      </c>
      <c r="H137" s="33"/>
      <c r="I137" s="40">
        <f>Tableau1[[#This Row],[Ancien Soldes]]+Tableau1[[#This Row],[Entree]]-Tableau1[[#This Row],[Sortie]]</f>
        <v>17066.34</v>
      </c>
      <c r="J137" s="28">
        <v>15</v>
      </c>
      <c r="K137" s="3"/>
      <c r="L137" s="70">
        <f>ROWS($C$3:C137)</f>
        <v>135</v>
      </c>
      <c r="M137" t="str">
        <f>IF(C137=recherche!$F$2,L137,"")</f>
        <v/>
      </c>
      <c r="N137" t="str">
        <f t="shared" si="5"/>
        <v/>
      </c>
    </row>
    <row r="138" spans="1:14" x14ac:dyDescent="0.25">
      <c r="A138" s="17">
        <v>45508</v>
      </c>
      <c r="B138" s="15" t="s">
        <v>151</v>
      </c>
      <c r="C138" s="15" t="s">
        <v>14</v>
      </c>
      <c r="D138" s="58" t="s">
        <v>32</v>
      </c>
      <c r="E138" s="44">
        <v>80937544</v>
      </c>
      <c r="F138" s="40">
        <f t="shared" si="4"/>
        <v>17066.34</v>
      </c>
      <c r="G138" s="36">
        <v>2200</v>
      </c>
      <c r="H138" s="33"/>
      <c r="I138" s="40">
        <f>Tableau1[[#This Row],[Ancien Soldes]]+Tableau1[[#This Row],[Entree]]-Tableau1[[#This Row],[Sortie]]</f>
        <v>19266.34</v>
      </c>
      <c r="J138" s="28">
        <v>15</v>
      </c>
      <c r="K138" s="3"/>
      <c r="L138" s="70">
        <f>ROWS($C$3:C138)</f>
        <v>136</v>
      </c>
      <c r="M138" t="str">
        <f>IF(C138=recherche!$F$2,L138,"")</f>
        <v/>
      </c>
      <c r="N138" t="str">
        <f t="shared" si="5"/>
        <v/>
      </c>
    </row>
    <row r="139" spans="1:14" x14ac:dyDescent="0.25">
      <c r="A139" s="17">
        <v>45508</v>
      </c>
      <c r="B139" s="15" t="s">
        <v>151</v>
      </c>
      <c r="C139" s="15" t="s">
        <v>14</v>
      </c>
      <c r="D139" s="58" t="s">
        <v>32</v>
      </c>
      <c r="E139" s="44">
        <v>80937555</v>
      </c>
      <c r="F139" s="40">
        <f t="shared" si="4"/>
        <v>19266.34</v>
      </c>
      <c r="G139" s="36">
        <v>1160</v>
      </c>
      <c r="H139" s="33"/>
      <c r="I139" s="40">
        <f>Tableau1[[#This Row],[Ancien Soldes]]+Tableau1[[#This Row],[Entree]]-Tableau1[[#This Row],[Sortie]]</f>
        <v>20426.34</v>
      </c>
      <c r="J139" s="28">
        <v>15</v>
      </c>
      <c r="K139" s="3"/>
      <c r="L139" s="70">
        <f>ROWS($C$3:C139)</f>
        <v>137</v>
      </c>
      <c r="M139" t="str">
        <f>IF(C139=recherche!$F$2,L139,"")</f>
        <v/>
      </c>
      <c r="N139" t="str">
        <f t="shared" si="5"/>
        <v/>
      </c>
    </row>
    <row r="140" spans="1:14" x14ac:dyDescent="0.25">
      <c r="A140" s="17">
        <v>45514</v>
      </c>
      <c r="B140" s="15" t="s">
        <v>103</v>
      </c>
      <c r="C140" s="15" t="s">
        <v>108</v>
      </c>
      <c r="D140" s="58" t="s">
        <v>33</v>
      </c>
      <c r="E140" s="44">
        <v>7888730</v>
      </c>
      <c r="F140" s="40">
        <f t="shared" si="4"/>
        <v>20426.34</v>
      </c>
      <c r="G140" s="36"/>
      <c r="H140" s="33">
        <v>105.97</v>
      </c>
      <c r="I140" s="40">
        <f>Tableau1[[#This Row],[Ancien Soldes]]+Tableau1[[#This Row],[Entree]]-Tableau1[[#This Row],[Sortie]]</f>
        <v>20320.37</v>
      </c>
      <c r="J140" s="28">
        <v>16</v>
      </c>
      <c r="K140" s="3"/>
      <c r="L140" s="70">
        <f>ROWS($C$3:C140)</f>
        <v>138</v>
      </c>
      <c r="M140" t="str">
        <f>IF(C140=recherche!$F$2,L140,"")</f>
        <v/>
      </c>
      <c r="N140" t="str">
        <f t="shared" si="5"/>
        <v/>
      </c>
    </row>
    <row r="141" spans="1:14" x14ac:dyDescent="0.25">
      <c r="A141" s="17">
        <v>45528</v>
      </c>
      <c r="B141" s="15" t="s">
        <v>153</v>
      </c>
      <c r="C141" s="15" t="s">
        <v>14</v>
      </c>
      <c r="D141" s="58" t="s">
        <v>33</v>
      </c>
      <c r="E141" s="44">
        <v>2695607</v>
      </c>
      <c r="F141" s="40">
        <f t="shared" si="4"/>
        <v>20320.37</v>
      </c>
      <c r="G141" s="36"/>
      <c r="H141" s="33">
        <v>796.86</v>
      </c>
      <c r="I141" s="40">
        <f>Tableau1[[#This Row],[Ancien Soldes]]+Tableau1[[#This Row],[Entree]]-Tableau1[[#This Row],[Sortie]]</f>
        <v>19523.509999999998</v>
      </c>
      <c r="J141" s="28">
        <v>17</v>
      </c>
      <c r="K141" s="3"/>
      <c r="L141" s="70">
        <f>ROWS($C$3:C141)</f>
        <v>139</v>
      </c>
      <c r="M141" t="str">
        <f>IF(C141=recherche!$F$2,L141,"")</f>
        <v/>
      </c>
      <c r="N141" t="str">
        <f t="shared" si="5"/>
        <v/>
      </c>
    </row>
    <row r="142" spans="1:14" x14ac:dyDescent="0.25">
      <c r="A142" s="17">
        <v>45532</v>
      </c>
      <c r="B142" s="15" t="s">
        <v>130</v>
      </c>
      <c r="C142" s="15" t="s">
        <v>14</v>
      </c>
      <c r="D142" s="58" t="s">
        <v>33</v>
      </c>
      <c r="E142" s="44">
        <v>4625382</v>
      </c>
      <c r="F142" s="40">
        <f t="shared" si="4"/>
        <v>19523.509999999998</v>
      </c>
      <c r="G142" s="36"/>
      <c r="H142" s="33">
        <v>1603.37</v>
      </c>
      <c r="I142" s="40">
        <f>Tableau1[[#This Row],[Ancien Soldes]]+Tableau1[[#This Row],[Entree]]-Tableau1[[#This Row],[Sortie]]</f>
        <v>17920.14</v>
      </c>
      <c r="J142" s="28">
        <v>17</v>
      </c>
      <c r="K142" s="3"/>
      <c r="L142" s="70">
        <f>ROWS($C$3:C142)</f>
        <v>140</v>
      </c>
      <c r="M142" t="str">
        <f>IF(C142=recherche!$F$2,L142,"")</f>
        <v/>
      </c>
      <c r="N142" t="str">
        <f t="shared" si="5"/>
        <v/>
      </c>
    </row>
    <row r="143" spans="1:14" x14ac:dyDescent="0.25">
      <c r="A143" s="17">
        <v>45533</v>
      </c>
      <c r="B143" s="15" t="s">
        <v>137</v>
      </c>
      <c r="C143" s="15" t="s">
        <v>14</v>
      </c>
      <c r="D143" s="58" t="s">
        <v>33</v>
      </c>
      <c r="E143" s="44">
        <v>4625383</v>
      </c>
      <c r="F143" s="40">
        <f t="shared" si="4"/>
        <v>17920.14</v>
      </c>
      <c r="G143" s="36"/>
      <c r="H143" s="33">
        <v>257</v>
      </c>
      <c r="I143" s="40">
        <f>Tableau1[[#This Row],[Ancien Soldes]]+Tableau1[[#This Row],[Entree]]-Tableau1[[#This Row],[Sortie]]</f>
        <v>17663.14</v>
      </c>
      <c r="J143" s="28">
        <v>17</v>
      </c>
      <c r="K143" s="3"/>
      <c r="L143" s="70">
        <f>ROWS($C$3:C143)</f>
        <v>141</v>
      </c>
      <c r="M143" t="str">
        <f>IF(C143=recherche!$F$2,L143,"")</f>
        <v/>
      </c>
      <c r="N143" t="str">
        <f t="shared" si="5"/>
        <v/>
      </c>
    </row>
    <row r="144" spans="1:14" x14ac:dyDescent="0.25">
      <c r="A144" s="17">
        <v>45540</v>
      </c>
      <c r="B144" s="15" t="s">
        <v>152</v>
      </c>
      <c r="C144" s="15" t="s">
        <v>18</v>
      </c>
      <c r="D144" s="58" t="s">
        <v>33</v>
      </c>
      <c r="E144" s="44">
        <v>7888710</v>
      </c>
      <c r="F144" s="40">
        <f t="shared" si="4"/>
        <v>17663.14</v>
      </c>
      <c r="G144" s="36"/>
      <c r="H144" s="33">
        <v>150</v>
      </c>
      <c r="I144" s="40">
        <f>Tableau1[[#This Row],[Ancien Soldes]]+Tableau1[[#This Row],[Entree]]-Tableau1[[#This Row],[Sortie]]</f>
        <v>17513.14</v>
      </c>
      <c r="J144" s="28">
        <v>17</v>
      </c>
      <c r="K144" s="3"/>
      <c r="L144" s="70">
        <f>ROWS($C$3:C144)</f>
        <v>142</v>
      </c>
      <c r="M144" t="str">
        <f>IF(C144=recherche!$F$2,L144,"")</f>
        <v/>
      </c>
      <c r="N144" t="str">
        <f t="shared" si="5"/>
        <v/>
      </c>
    </row>
    <row r="145" spans="1:14" x14ac:dyDescent="0.25">
      <c r="A145" s="17">
        <v>45543</v>
      </c>
      <c r="B145" s="15" t="s">
        <v>151</v>
      </c>
      <c r="C145" s="15" t="s">
        <v>14</v>
      </c>
      <c r="D145" s="58" t="s">
        <v>20</v>
      </c>
      <c r="E145" s="44">
        <v>1363180</v>
      </c>
      <c r="F145" s="40">
        <f t="shared" si="4"/>
        <v>17513.14</v>
      </c>
      <c r="G145" s="36">
        <v>60</v>
      </c>
      <c r="H145" s="33"/>
      <c r="I145" s="40">
        <f>Tableau1[[#This Row],[Ancien Soldes]]+Tableau1[[#This Row],[Entree]]-Tableau1[[#This Row],[Sortie]]</f>
        <v>17573.14</v>
      </c>
      <c r="J145" s="28">
        <v>17</v>
      </c>
      <c r="K145" s="3"/>
      <c r="L145" s="70">
        <f>ROWS($C$3:C145)</f>
        <v>143</v>
      </c>
      <c r="M145" t="str">
        <f>IF(C145=recherche!$F$2,L145,"")</f>
        <v/>
      </c>
      <c r="N145" t="str">
        <f t="shared" si="5"/>
        <v/>
      </c>
    </row>
    <row r="146" spans="1:14" x14ac:dyDescent="0.25">
      <c r="A146" s="17">
        <v>45543</v>
      </c>
      <c r="B146" s="15" t="s">
        <v>109</v>
      </c>
      <c r="C146" s="15" t="s">
        <v>16</v>
      </c>
      <c r="D146" s="58" t="s">
        <v>20</v>
      </c>
      <c r="E146" s="44">
        <v>1363181</v>
      </c>
      <c r="F146" s="40">
        <f t="shared" si="4"/>
        <v>17573.14</v>
      </c>
      <c r="G146" s="36">
        <v>100</v>
      </c>
      <c r="H146" s="33"/>
      <c r="I146" s="40">
        <f>Tableau1[[#This Row],[Ancien Soldes]]+Tableau1[[#This Row],[Entree]]-Tableau1[[#This Row],[Sortie]]</f>
        <v>17673.14</v>
      </c>
      <c r="J146" s="28">
        <v>17</v>
      </c>
      <c r="K146" s="3"/>
      <c r="L146" s="70">
        <f>ROWS($C$3:C146)</f>
        <v>144</v>
      </c>
      <c r="M146" t="str">
        <f>IF(C146=recherche!$F$2,L146,"")</f>
        <v/>
      </c>
      <c r="N146" t="str">
        <f t="shared" si="5"/>
        <v/>
      </c>
    </row>
    <row r="147" spans="1:14" x14ac:dyDescent="0.25">
      <c r="A147" s="17"/>
      <c r="B147" s="15" t="s">
        <v>150</v>
      </c>
      <c r="C147" s="15" t="s">
        <v>22</v>
      </c>
      <c r="D147" s="58" t="s">
        <v>33</v>
      </c>
      <c r="E147" s="44">
        <v>4625386</v>
      </c>
      <c r="F147" s="40">
        <f t="shared" si="4"/>
        <v>17673.14</v>
      </c>
      <c r="G147" s="36"/>
      <c r="H147" s="33">
        <v>50</v>
      </c>
      <c r="I147" s="40">
        <f>Tableau1[[#This Row],[Ancien Soldes]]+Tableau1[[#This Row],[Entree]]-Tableau1[[#This Row],[Sortie]]</f>
        <v>17623.14</v>
      </c>
      <c r="J147" s="28">
        <v>18</v>
      </c>
      <c r="K147" s="3"/>
      <c r="L147" s="70">
        <f>ROWS($C$3:C147)</f>
        <v>145</v>
      </c>
      <c r="M147" t="str">
        <f>IF(C147=recherche!$F$2,L147,"")</f>
        <v/>
      </c>
      <c r="N147" t="str">
        <f t="shared" si="5"/>
        <v/>
      </c>
    </row>
    <row r="148" spans="1:14" x14ac:dyDescent="0.25">
      <c r="A148" s="17">
        <v>45549</v>
      </c>
      <c r="B148" s="15" t="s">
        <v>149</v>
      </c>
      <c r="C148" s="15" t="s">
        <v>14</v>
      </c>
      <c r="D148" s="58" t="s">
        <v>33</v>
      </c>
      <c r="E148" s="44">
        <v>4625385</v>
      </c>
      <c r="F148" s="40">
        <f t="shared" si="4"/>
        <v>17623.14</v>
      </c>
      <c r="G148" s="36"/>
      <c r="H148" s="33">
        <v>985.19</v>
      </c>
      <c r="I148" s="40">
        <f>Tableau1[[#This Row],[Ancien Soldes]]+Tableau1[[#This Row],[Entree]]-Tableau1[[#This Row],[Sortie]]</f>
        <v>16637.95</v>
      </c>
      <c r="J148" s="28">
        <v>18</v>
      </c>
      <c r="K148" s="3"/>
      <c r="L148" s="70">
        <f>ROWS($C$3:C148)</f>
        <v>146</v>
      </c>
      <c r="M148" t="str">
        <f>IF(C148=recherche!$F$2,L148,"")</f>
        <v/>
      </c>
      <c r="N148" t="str">
        <f t="shared" si="5"/>
        <v/>
      </c>
    </row>
    <row r="149" spans="1:14" x14ac:dyDescent="0.25">
      <c r="A149" s="17">
        <v>45549</v>
      </c>
      <c r="B149" s="15" t="s">
        <v>137</v>
      </c>
      <c r="C149" s="15" t="s">
        <v>108</v>
      </c>
      <c r="D149" s="58" t="s">
        <v>33</v>
      </c>
      <c r="E149" s="44">
        <v>4625384</v>
      </c>
      <c r="F149" s="40">
        <f t="shared" si="4"/>
        <v>16637.95</v>
      </c>
      <c r="G149" s="36"/>
      <c r="H149" s="33">
        <v>10.4</v>
      </c>
      <c r="I149" s="40">
        <f>Tableau1[[#This Row],[Ancien Soldes]]+Tableau1[[#This Row],[Entree]]-Tableau1[[#This Row],[Sortie]]</f>
        <v>16627.55</v>
      </c>
      <c r="J149" s="28">
        <v>18</v>
      </c>
      <c r="K149" s="3"/>
      <c r="L149" s="70">
        <f>ROWS($C$3:C149)</f>
        <v>147</v>
      </c>
      <c r="M149" t="str">
        <f>IF(C149=recherche!$F$2,L149,"")</f>
        <v/>
      </c>
      <c r="N149" t="str">
        <f t="shared" si="5"/>
        <v/>
      </c>
    </row>
    <row r="150" spans="1:14" x14ac:dyDescent="0.25">
      <c r="A150" s="17">
        <v>45556</v>
      </c>
      <c r="B150" s="15" t="s">
        <v>148</v>
      </c>
      <c r="C150" s="15" t="s">
        <v>18</v>
      </c>
      <c r="D150" s="58" t="s">
        <v>33</v>
      </c>
      <c r="E150" s="44">
        <v>4551847</v>
      </c>
      <c r="F150" s="40">
        <f t="shared" si="4"/>
        <v>16627.55</v>
      </c>
      <c r="G150" s="36"/>
      <c r="H150" s="33">
        <v>150</v>
      </c>
      <c r="I150" s="40">
        <f>Tableau1[[#This Row],[Ancien Soldes]]+Tableau1[[#This Row],[Entree]]-Tableau1[[#This Row],[Sortie]]</f>
        <v>16477.55</v>
      </c>
      <c r="J150" s="28">
        <v>18</v>
      </c>
      <c r="K150" s="3"/>
      <c r="L150" s="70">
        <f>ROWS($C$3:C150)</f>
        <v>148</v>
      </c>
      <c r="M150" t="str">
        <f>IF(C150=recherche!$F$2,L150,"")</f>
        <v/>
      </c>
      <c r="N150" t="str">
        <f t="shared" si="5"/>
        <v/>
      </c>
    </row>
    <row r="151" spans="1:14" x14ac:dyDescent="0.25">
      <c r="A151" s="17"/>
      <c r="B151" s="15" t="s">
        <v>147</v>
      </c>
      <c r="C151" s="15" t="s">
        <v>55</v>
      </c>
      <c r="D151" s="58" t="s">
        <v>20</v>
      </c>
      <c r="E151" s="44">
        <v>2401982</v>
      </c>
      <c r="F151" s="40">
        <f t="shared" si="4"/>
        <v>16477.55</v>
      </c>
      <c r="G151" s="36">
        <v>200</v>
      </c>
      <c r="H151" s="33"/>
      <c r="I151" s="40">
        <f>Tableau1[[#This Row],[Ancien Soldes]]+Tableau1[[#This Row],[Entree]]-Tableau1[[#This Row],[Sortie]]</f>
        <v>16677.55</v>
      </c>
      <c r="J151" s="28">
        <v>19</v>
      </c>
      <c r="K151" s="3"/>
      <c r="L151" s="70">
        <f>ROWS($C$3:C151)</f>
        <v>149</v>
      </c>
      <c r="M151" t="str">
        <f>IF(C151=recherche!$F$2,L151,"")</f>
        <v/>
      </c>
      <c r="N151" t="str">
        <f t="shared" si="5"/>
        <v/>
      </c>
    </row>
    <row r="152" spans="1:14" x14ac:dyDescent="0.25">
      <c r="A152" s="17">
        <v>45564</v>
      </c>
      <c r="B152" s="15" t="s">
        <v>110</v>
      </c>
      <c r="C152" s="15" t="s">
        <v>16</v>
      </c>
      <c r="D152" s="58" t="s">
        <v>20</v>
      </c>
      <c r="E152" s="44">
        <v>2401983</v>
      </c>
      <c r="F152" s="40">
        <f t="shared" si="4"/>
        <v>16677.55</v>
      </c>
      <c r="G152" s="36">
        <v>70</v>
      </c>
      <c r="H152" s="33"/>
      <c r="I152" s="40">
        <f>Tableau1[[#This Row],[Ancien Soldes]]+Tableau1[[#This Row],[Entree]]-Tableau1[[#This Row],[Sortie]]</f>
        <v>16747.55</v>
      </c>
      <c r="J152" s="28">
        <v>19</v>
      </c>
      <c r="K152" s="3"/>
      <c r="L152" s="70">
        <f>ROWS($C$3:C152)</f>
        <v>150</v>
      </c>
      <c r="M152" t="str">
        <f>IF(C152=recherche!$F$2,L152,"")</f>
        <v/>
      </c>
      <c r="N152" t="str">
        <f t="shared" si="5"/>
        <v/>
      </c>
    </row>
    <row r="153" spans="1:14" x14ac:dyDescent="0.25">
      <c r="A153" s="17">
        <v>45575</v>
      </c>
      <c r="B153" s="15" t="s">
        <v>90</v>
      </c>
      <c r="C153" s="15" t="s">
        <v>134</v>
      </c>
      <c r="D153" s="58" t="s">
        <v>24</v>
      </c>
      <c r="E153" s="44"/>
      <c r="F153" s="40">
        <f t="shared" si="4"/>
        <v>16747.55</v>
      </c>
      <c r="G153" s="36"/>
      <c r="H153" s="33">
        <v>3.15</v>
      </c>
      <c r="I153" s="40">
        <f>Tableau1[[#This Row],[Ancien Soldes]]+Tableau1[[#This Row],[Entree]]-Tableau1[[#This Row],[Sortie]]</f>
        <v>16744.399999999998</v>
      </c>
      <c r="J153" s="28">
        <v>20</v>
      </c>
      <c r="K153" s="3"/>
      <c r="L153" s="70">
        <f>ROWS($C$3:C153)</f>
        <v>151</v>
      </c>
      <c r="M153" t="str">
        <f>IF(C153=recherche!$F$2,L153,"")</f>
        <v/>
      </c>
      <c r="N153" t="str">
        <f t="shared" si="5"/>
        <v/>
      </c>
    </row>
    <row r="154" spans="1:14" x14ac:dyDescent="0.25">
      <c r="A154" s="17"/>
      <c r="B154" s="15" t="s">
        <v>146</v>
      </c>
      <c r="C154" s="15" t="s">
        <v>18</v>
      </c>
      <c r="D154" s="58" t="s">
        <v>33</v>
      </c>
      <c r="E154" s="44">
        <v>7888712</v>
      </c>
      <c r="F154" s="40">
        <f t="shared" si="4"/>
        <v>16744.399999999998</v>
      </c>
      <c r="G154" s="36"/>
      <c r="H154" s="33">
        <v>150</v>
      </c>
      <c r="I154" s="40">
        <f>Tableau1[[#This Row],[Ancien Soldes]]+Tableau1[[#This Row],[Entree]]-Tableau1[[#This Row],[Sortie]]</f>
        <v>16594.399999999998</v>
      </c>
      <c r="J154" s="28">
        <v>20</v>
      </c>
      <c r="K154" s="3"/>
      <c r="L154" s="70">
        <f>ROWS($C$3:C154)</f>
        <v>152</v>
      </c>
      <c r="M154" t="str">
        <f>IF(C154=recherche!$F$2,L154,"")</f>
        <v/>
      </c>
      <c r="N154" t="str">
        <f t="shared" si="5"/>
        <v/>
      </c>
    </row>
    <row r="155" spans="1:14" x14ac:dyDescent="0.25">
      <c r="A155" s="17"/>
      <c r="B155" s="15" t="s">
        <v>145</v>
      </c>
      <c r="C155" s="15" t="s">
        <v>16</v>
      </c>
      <c r="D155" s="58" t="s">
        <v>20</v>
      </c>
      <c r="E155" s="44">
        <v>2401974</v>
      </c>
      <c r="F155" s="40">
        <f t="shared" si="4"/>
        <v>16594.399999999998</v>
      </c>
      <c r="G155" s="36">
        <v>540</v>
      </c>
      <c r="H155" s="33"/>
      <c r="I155" s="40">
        <f>Tableau1[[#This Row],[Ancien Soldes]]+Tableau1[[#This Row],[Entree]]-Tableau1[[#This Row],[Sortie]]</f>
        <v>17134.399999999998</v>
      </c>
      <c r="J155" s="28">
        <v>20</v>
      </c>
      <c r="K155" s="3"/>
      <c r="L155" s="70">
        <f>ROWS($C$3:C155)</f>
        <v>153</v>
      </c>
      <c r="M155" t="str">
        <f>IF(C155=recherche!$F$2,L155,"")</f>
        <v/>
      </c>
      <c r="N155" t="str">
        <f t="shared" si="5"/>
        <v/>
      </c>
    </row>
    <row r="156" spans="1:14" x14ac:dyDescent="0.25">
      <c r="A156" s="17"/>
      <c r="B156" s="15" t="s">
        <v>144</v>
      </c>
      <c r="C156" s="15" t="s">
        <v>16</v>
      </c>
      <c r="D156" s="58" t="s">
        <v>20</v>
      </c>
      <c r="E156" s="44">
        <v>2401975</v>
      </c>
      <c r="F156" s="40">
        <f t="shared" si="4"/>
        <v>17134.399999999998</v>
      </c>
      <c r="G156" s="36">
        <v>505</v>
      </c>
      <c r="H156" s="33"/>
      <c r="I156" s="40">
        <f>Tableau1[[#This Row],[Ancien Soldes]]+Tableau1[[#This Row],[Entree]]-Tableau1[[#This Row],[Sortie]]</f>
        <v>17639.399999999998</v>
      </c>
      <c r="J156" s="28">
        <v>20</v>
      </c>
      <c r="K156" s="3"/>
      <c r="L156" s="70">
        <f>ROWS($C$3:C156)</f>
        <v>154</v>
      </c>
      <c r="M156" t="str">
        <f>IF(C156=recherche!$F$2,L156,"")</f>
        <v/>
      </c>
      <c r="N156" t="str">
        <f t="shared" si="5"/>
        <v/>
      </c>
    </row>
    <row r="157" spans="1:14" x14ac:dyDescent="0.25">
      <c r="A157" s="17"/>
      <c r="B157" s="15" t="s">
        <v>143</v>
      </c>
      <c r="C157" s="15" t="s">
        <v>16</v>
      </c>
      <c r="D157" s="58" t="s">
        <v>20</v>
      </c>
      <c r="E157" s="44">
        <v>2401976</v>
      </c>
      <c r="F157" s="40">
        <f t="shared" si="4"/>
        <v>17639.399999999998</v>
      </c>
      <c r="G157" s="36">
        <v>640</v>
      </c>
      <c r="H157" s="33"/>
      <c r="I157" s="40">
        <f>Tableau1[[#This Row],[Ancien Soldes]]+Tableau1[[#This Row],[Entree]]-Tableau1[[#This Row],[Sortie]]</f>
        <v>18279.399999999998</v>
      </c>
      <c r="J157" s="28">
        <v>20</v>
      </c>
      <c r="K157" s="3"/>
      <c r="L157" s="70">
        <f>ROWS($C$3:C157)</f>
        <v>155</v>
      </c>
      <c r="M157" t="str">
        <f>IF(C157=recherche!$F$2,L157,"")</f>
        <v/>
      </c>
      <c r="N157" t="str">
        <f t="shared" si="5"/>
        <v/>
      </c>
    </row>
    <row r="158" spans="1:14" x14ac:dyDescent="0.25">
      <c r="A158" s="17" t="s">
        <v>182</v>
      </c>
      <c r="B158" s="15" t="s">
        <v>142</v>
      </c>
      <c r="C158" s="15" t="s">
        <v>16</v>
      </c>
      <c r="D158" s="58" t="s">
        <v>20</v>
      </c>
      <c r="E158" s="44">
        <v>2401977</v>
      </c>
      <c r="F158" s="40">
        <f t="shared" si="4"/>
        <v>18279.399999999998</v>
      </c>
      <c r="G158" s="36">
        <v>95</v>
      </c>
      <c r="H158" s="33"/>
      <c r="I158" s="40">
        <f>Tableau1[[#This Row],[Ancien Soldes]]+Tableau1[[#This Row],[Entree]]-Tableau1[[#This Row],[Sortie]]</f>
        <v>18374.399999999998</v>
      </c>
      <c r="J158" s="28">
        <v>20</v>
      </c>
      <c r="K158" s="3"/>
      <c r="L158" s="70">
        <f>ROWS($C$3:C158)</f>
        <v>156</v>
      </c>
      <c r="M158" t="str">
        <f>IF(C158=recherche!$F$2,L158,"")</f>
        <v/>
      </c>
      <c r="N158" t="str">
        <f t="shared" si="5"/>
        <v/>
      </c>
    </row>
    <row r="159" spans="1:14" x14ac:dyDescent="0.25">
      <c r="A159" s="17"/>
      <c r="B159" s="15" t="s">
        <v>100</v>
      </c>
      <c r="C159" s="15" t="s">
        <v>16</v>
      </c>
      <c r="D159" s="58" t="s">
        <v>19</v>
      </c>
      <c r="E159" s="44"/>
      <c r="F159" s="40">
        <f t="shared" si="4"/>
        <v>18374.399999999998</v>
      </c>
      <c r="G159" s="36"/>
      <c r="H159" s="33">
        <v>632.1</v>
      </c>
      <c r="I159" s="40">
        <f>Tableau1[[#This Row],[Ancien Soldes]]+Tableau1[[#This Row],[Entree]]-Tableau1[[#This Row],[Sortie]]</f>
        <v>17742.3</v>
      </c>
      <c r="J159" s="28">
        <v>21</v>
      </c>
      <c r="K159" s="3"/>
      <c r="L159" s="70">
        <f>ROWS($C$3:C159)</f>
        <v>157</v>
      </c>
      <c r="M159" t="str">
        <f>IF(C159=recherche!$F$2,L159,"")</f>
        <v/>
      </c>
      <c r="N159" t="str">
        <f t="shared" si="5"/>
        <v/>
      </c>
    </row>
    <row r="160" spans="1:14" x14ac:dyDescent="0.25">
      <c r="A160" s="17">
        <v>45598</v>
      </c>
      <c r="B160" s="15" t="s">
        <v>101</v>
      </c>
      <c r="C160" s="15" t="s">
        <v>134</v>
      </c>
      <c r="D160" s="58" t="s">
        <v>24</v>
      </c>
      <c r="E160" s="44"/>
      <c r="F160" s="40">
        <f t="shared" si="4"/>
        <v>17742.3</v>
      </c>
      <c r="G160" s="36"/>
      <c r="H160" s="33">
        <v>4.3</v>
      </c>
      <c r="I160" s="40">
        <f>Tableau1[[#This Row],[Ancien Soldes]]+Tableau1[[#This Row],[Entree]]-Tableau1[[#This Row],[Sortie]]</f>
        <v>17738</v>
      </c>
      <c r="J160" s="28">
        <v>21</v>
      </c>
      <c r="K160" s="3"/>
      <c r="L160" s="70">
        <f>ROWS($C$3:C160)</f>
        <v>158</v>
      </c>
      <c r="M160" t="str">
        <f>IF(C160=recherche!$F$2,L160,"")</f>
        <v/>
      </c>
      <c r="N160" t="str">
        <f t="shared" si="5"/>
        <v/>
      </c>
    </row>
    <row r="161" spans="1:14" x14ac:dyDescent="0.25">
      <c r="A161" s="17">
        <v>45603</v>
      </c>
      <c r="B161" s="15" t="s">
        <v>112</v>
      </c>
      <c r="C161" s="15" t="s">
        <v>13</v>
      </c>
      <c r="D161" s="58" t="s">
        <v>33</v>
      </c>
      <c r="E161" s="44">
        <v>7888733</v>
      </c>
      <c r="F161" s="40">
        <f t="shared" si="4"/>
        <v>17738</v>
      </c>
      <c r="G161" s="36"/>
      <c r="H161" s="33">
        <v>2300</v>
      </c>
      <c r="I161" s="40">
        <f>Tableau1[[#This Row],[Ancien Soldes]]+Tableau1[[#This Row],[Entree]]-Tableau1[[#This Row],[Sortie]]</f>
        <v>15438</v>
      </c>
      <c r="J161" s="28">
        <v>22</v>
      </c>
      <c r="K161" s="3"/>
      <c r="L161" s="70">
        <f>ROWS($C$3:C161)</f>
        <v>159</v>
      </c>
      <c r="M161" t="str">
        <f>IF(C161=recherche!$F$2,L161,"")</f>
        <v/>
      </c>
      <c r="N161" t="str">
        <f t="shared" si="5"/>
        <v/>
      </c>
    </row>
    <row r="162" spans="1:14" x14ac:dyDescent="0.25">
      <c r="A162" s="17">
        <v>45623</v>
      </c>
      <c r="B162" s="15" t="s">
        <v>141</v>
      </c>
      <c r="C162" s="15" t="s">
        <v>16</v>
      </c>
      <c r="D162" s="58" t="s">
        <v>19</v>
      </c>
      <c r="E162" s="44"/>
      <c r="F162" s="40">
        <f t="shared" si="4"/>
        <v>15438</v>
      </c>
      <c r="G162" s="36">
        <v>70</v>
      </c>
      <c r="H162" s="33"/>
      <c r="I162" s="40">
        <f>Tableau1[[#This Row],[Ancien Soldes]]+Tableau1[[#This Row],[Entree]]-Tableau1[[#This Row],[Sortie]]</f>
        <v>15508</v>
      </c>
      <c r="J162" s="28">
        <v>23</v>
      </c>
      <c r="K162" s="3"/>
      <c r="L162" s="70">
        <f>ROWS($C$3:C162)</f>
        <v>160</v>
      </c>
      <c r="M162" t="str">
        <f>IF(C162=recherche!$F$2,L162,"")</f>
        <v/>
      </c>
      <c r="N162" t="str">
        <f t="shared" si="5"/>
        <v/>
      </c>
    </row>
    <row r="163" spans="1:14" x14ac:dyDescent="0.25">
      <c r="A163" s="17">
        <v>45631</v>
      </c>
      <c r="B163" s="15" t="s">
        <v>113</v>
      </c>
      <c r="C163" s="15" t="s">
        <v>55</v>
      </c>
      <c r="D163" s="58" t="s">
        <v>20</v>
      </c>
      <c r="E163" s="44">
        <v>998792</v>
      </c>
      <c r="F163" s="40">
        <f t="shared" si="4"/>
        <v>15508</v>
      </c>
      <c r="G163" s="36">
        <v>25</v>
      </c>
      <c r="H163" s="33"/>
      <c r="I163" s="40">
        <f>Tableau1[[#This Row],[Ancien Soldes]]+Tableau1[[#This Row],[Entree]]-Tableau1[[#This Row],[Sortie]]</f>
        <v>15533</v>
      </c>
      <c r="J163" s="28">
        <v>23</v>
      </c>
      <c r="K163" s="3"/>
      <c r="L163" s="70">
        <f>ROWS($C$3:C163)</f>
        <v>161</v>
      </c>
      <c r="M163" t="str">
        <f>IF(C163=recherche!$F$2,L163,"")</f>
        <v/>
      </c>
      <c r="N163" t="str">
        <f t="shared" si="5"/>
        <v/>
      </c>
    </row>
    <row r="164" spans="1:14" x14ac:dyDescent="0.25">
      <c r="A164" s="17"/>
      <c r="B164" s="15" t="s">
        <v>116</v>
      </c>
      <c r="C164" s="15" t="s">
        <v>13</v>
      </c>
      <c r="D164" s="58" t="s">
        <v>33</v>
      </c>
      <c r="E164" s="44">
        <v>2695608</v>
      </c>
      <c r="F164" s="40">
        <f t="shared" si="4"/>
        <v>15533</v>
      </c>
      <c r="G164" s="36"/>
      <c r="H164" s="33">
        <v>150</v>
      </c>
      <c r="I164" s="40">
        <f>Tableau1[[#This Row],[Ancien Soldes]]+Tableau1[[#This Row],[Entree]]-Tableau1[[#This Row],[Sortie]]</f>
        <v>15383</v>
      </c>
      <c r="J164" s="28">
        <v>24</v>
      </c>
      <c r="K164" s="3"/>
      <c r="L164" s="70">
        <f>ROWS($C$3:C164)</f>
        <v>162</v>
      </c>
      <c r="M164" t="str">
        <f>IF(C164=recherche!$F$2,L164,"")</f>
        <v/>
      </c>
      <c r="N164" t="str">
        <f t="shared" si="5"/>
        <v/>
      </c>
    </row>
    <row r="165" spans="1:14" x14ac:dyDescent="0.25">
      <c r="A165" s="17"/>
      <c r="B165" s="15" t="s">
        <v>56</v>
      </c>
      <c r="C165" s="15" t="s">
        <v>14</v>
      </c>
      <c r="D165" s="58" t="s">
        <v>33</v>
      </c>
      <c r="E165" s="44">
        <v>4625388</v>
      </c>
      <c r="F165" s="40">
        <f t="shared" si="4"/>
        <v>15383</v>
      </c>
      <c r="G165" s="36"/>
      <c r="H165" s="33">
        <v>113.96</v>
      </c>
      <c r="I165" s="40">
        <f>Tableau1[[#This Row],[Ancien Soldes]]+Tableau1[[#This Row],[Entree]]-Tableau1[[#This Row],[Sortie]]</f>
        <v>15269.04</v>
      </c>
      <c r="J165" s="28">
        <v>24</v>
      </c>
      <c r="K165" s="3"/>
      <c r="L165" s="70">
        <f>ROWS($C$3:C165)</f>
        <v>163</v>
      </c>
      <c r="M165" t="str">
        <f>IF(C165=recherche!$F$2,L165,"")</f>
        <v/>
      </c>
      <c r="N165" t="str">
        <f t="shared" si="5"/>
        <v/>
      </c>
    </row>
    <row r="166" spans="1:14" x14ac:dyDescent="0.25">
      <c r="A166" s="17">
        <v>45638</v>
      </c>
      <c r="B166" s="15" t="s">
        <v>140</v>
      </c>
      <c r="C166" s="15" t="s">
        <v>15</v>
      </c>
      <c r="D166" s="58" t="s">
        <v>33</v>
      </c>
      <c r="E166" s="44">
        <v>4625389</v>
      </c>
      <c r="F166" s="40">
        <f t="shared" si="4"/>
        <v>15269.04</v>
      </c>
      <c r="G166" s="36"/>
      <c r="H166" s="33">
        <v>581.09</v>
      </c>
      <c r="I166" s="40">
        <f>Tableau1[[#This Row],[Ancien Soldes]]+Tableau1[[#This Row],[Entree]]-Tableau1[[#This Row],[Sortie]]</f>
        <v>14687.95</v>
      </c>
      <c r="J166" s="28">
        <v>24</v>
      </c>
      <c r="K166" s="3"/>
      <c r="L166" s="70">
        <f>ROWS($C$3:C166)</f>
        <v>164</v>
      </c>
      <c r="M166" t="str">
        <f>IF(C166=recherche!$F$2,L166,"")</f>
        <v/>
      </c>
      <c r="N166" t="str">
        <f t="shared" si="5"/>
        <v/>
      </c>
    </row>
    <row r="167" spans="1:14" x14ac:dyDescent="0.25">
      <c r="A167" s="17">
        <v>45641</v>
      </c>
      <c r="B167" s="15" t="s">
        <v>114</v>
      </c>
      <c r="C167" s="15" t="s">
        <v>12</v>
      </c>
      <c r="D167" s="58" t="s">
        <v>33</v>
      </c>
      <c r="E167" s="44">
        <v>7888731</v>
      </c>
      <c r="F167" s="40">
        <f t="shared" si="4"/>
        <v>14687.95</v>
      </c>
      <c r="G167" s="36"/>
      <c r="H167" s="33">
        <v>120</v>
      </c>
      <c r="I167" s="40">
        <f>Tableau1[[#This Row],[Ancien Soldes]]+Tableau1[[#This Row],[Entree]]-Tableau1[[#This Row],[Sortie]]</f>
        <v>14567.95</v>
      </c>
      <c r="J167" s="28">
        <v>24</v>
      </c>
      <c r="K167" s="3"/>
      <c r="L167" s="70">
        <f>ROWS($C$3:C167)</f>
        <v>165</v>
      </c>
      <c r="M167" t="str">
        <f>IF(C167=recherche!$F$2,L167,"")</f>
        <v/>
      </c>
      <c r="N167" t="str">
        <f t="shared" si="5"/>
        <v/>
      </c>
    </row>
    <row r="168" spans="1:14" x14ac:dyDescent="0.25">
      <c r="A168" s="17"/>
      <c r="B168" s="15" t="s">
        <v>100</v>
      </c>
      <c r="C168" s="15" t="s">
        <v>16</v>
      </c>
      <c r="D168" s="58" t="s">
        <v>19</v>
      </c>
      <c r="E168" s="44"/>
      <c r="F168" s="40">
        <f t="shared" si="4"/>
        <v>14567.95</v>
      </c>
      <c r="G168" s="36"/>
      <c r="H168" s="33">
        <v>816.8</v>
      </c>
      <c r="I168" s="40">
        <f>Tableau1[[#This Row],[Ancien Soldes]]+Tableau1[[#This Row],[Entree]]-Tableau1[[#This Row],[Sortie]]</f>
        <v>13751.150000000001</v>
      </c>
      <c r="J168" s="28">
        <v>24</v>
      </c>
      <c r="K168" s="3"/>
      <c r="L168" s="70">
        <f>ROWS($C$3:C168)</f>
        <v>166</v>
      </c>
      <c r="M168" t="str">
        <f>IF(C168=recherche!$F$2,L168,"")</f>
        <v/>
      </c>
      <c r="N168" t="str">
        <f t="shared" si="5"/>
        <v/>
      </c>
    </row>
    <row r="169" spans="1:14" x14ac:dyDescent="0.25">
      <c r="A169" s="17">
        <v>45648</v>
      </c>
      <c r="B169" s="15" t="s">
        <v>115</v>
      </c>
      <c r="C169" s="15" t="s">
        <v>13</v>
      </c>
      <c r="D169" s="58" t="s">
        <v>33</v>
      </c>
      <c r="E169" s="44">
        <v>4625387</v>
      </c>
      <c r="F169" s="40">
        <f t="shared" si="4"/>
        <v>13751.150000000001</v>
      </c>
      <c r="G169" s="36"/>
      <c r="H169" s="33">
        <v>555</v>
      </c>
      <c r="I169" s="40">
        <f>Tableau1[[#This Row],[Ancien Soldes]]+Tableau1[[#This Row],[Entree]]-Tableau1[[#This Row],[Sortie]]</f>
        <v>13196.150000000001</v>
      </c>
      <c r="J169" s="28">
        <v>24</v>
      </c>
      <c r="K169" s="3"/>
      <c r="L169" s="70">
        <f>ROWS($C$3:C169)</f>
        <v>167</v>
      </c>
      <c r="M169" t="str">
        <f>IF(C169=recherche!$F$2,L169,"")</f>
        <v/>
      </c>
      <c r="N169" t="str">
        <f t="shared" si="5"/>
        <v/>
      </c>
    </row>
    <row r="170" spans="1:14" x14ac:dyDescent="0.25">
      <c r="A170" s="17">
        <v>45301</v>
      </c>
      <c r="B170" s="15" t="s">
        <v>138</v>
      </c>
      <c r="C170" s="15" t="s">
        <v>16</v>
      </c>
      <c r="D170" s="58" t="s">
        <v>20</v>
      </c>
      <c r="E170" s="44">
        <v>1367177</v>
      </c>
      <c r="F170" s="40">
        <f t="shared" si="4"/>
        <v>13196.150000000001</v>
      </c>
      <c r="G170" s="36">
        <v>60</v>
      </c>
      <c r="H170" s="33"/>
      <c r="I170" s="40">
        <f>Tableau1[[#This Row],[Ancien Soldes]]+Tableau1[[#This Row],[Entree]]-Tableau1[[#This Row],[Sortie]]</f>
        <v>13256.150000000001</v>
      </c>
      <c r="J170" s="28">
        <v>1</v>
      </c>
      <c r="K170" s="3"/>
      <c r="L170" s="70">
        <f>ROWS($C$3:C170)</f>
        <v>168</v>
      </c>
      <c r="M170" t="str">
        <f>IF(C170=recherche!$F$2,L170,"")</f>
        <v/>
      </c>
      <c r="N170" t="str">
        <f t="shared" si="5"/>
        <v/>
      </c>
    </row>
    <row r="171" spans="1:14" x14ac:dyDescent="0.25">
      <c r="A171" s="17"/>
      <c r="B171" s="15"/>
      <c r="C171" s="15" t="s">
        <v>134</v>
      </c>
      <c r="D171" s="58" t="s">
        <v>24</v>
      </c>
      <c r="E171" s="44"/>
      <c r="F171" s="40">
        <f t="shared" si="4"/>
        <v>13256.150000000001</v>
      </c>
      <c r="G171" s="36"/>
      <c r="H171" s="33">
        <v>3.15</v>
      </c>
      <c r="I171" s="40">
        <f>Tableau1[[#This Row],[Ancien Soldes]]+Tableau1[[#This Row],[Entree]]-Tableau1[[#This Row],[Sortie]]</f>
        <v>13253.000000000002</v>
      </c>
      <c r="J171" s="28">
        <v>1</v>
      </c>
      <c r="K171" s="3"/>
      <c r="L171" s="70">
        <f>ROWS($C$3:C171)</f>
        <v>169</v>
      </c>
      <c r="M171" t="str">
        <f>IF(C171=recherche!$F$2,L171,"")</f>
        <v/>
      </c>
      <c r="N171" t="str">
        <f t="shared" si="5"/>
        <v/>
      </c>
    </row>
    <row r="172" spans="1:14" x14ac:dyDescent="0.25">
      <c r="A172" s="17"/>
      <c r="B172" s="15" t="s">
        <v>137</v>
      </c>
      <c r="C172" s="15" t="s">
        <v>13</v>
      </c>
      <c r="D172" s="58" t="s">
        <v>33</v>
      </c>
      <c r="E172" s="44">
        <v>4625390</v>
      </c>
      <c r="F172" s="40">
        <f t="shared" si="4"/>
        <v>13253.000000000002</v>
      </c>
      <c r="G172" s="36"/>
      <c r="H172" s="33">
        <v>152.4</v>
      </c>
      <c r="I172" s="40">
        <f>Tableau1[[#This Row],[Ancien Soldes]]+Tableau1[[#This Row],[Entree]]-Tableau1[[#This Row],[Sortie]]</f>
        <v>13100.600000000002</v>
      </c>
      <c r="J172" s="28">
        <v>1</v>
      </c>
      <c r="K172" s="3"/>
      <c r="L172" s="70">
        <f>ROWS($C$3:C172)</f>
        <v>170</v>
      </c>
      <c r="M172" t="str">
        <f>IF(C172=recherche!$F$2,L172,"")</f>
        <v/>
      </c>
      <c r="N172" t="str">
        <f t="shared" si="5"/>
        <v/>
      </c>
    </row>
    <row r="173" spans="1:14" x14ac:dyDescent="0.25">
      <c r="A173" s="17"/>
      <c r="B173" s="15" t="s">
        <v>136</v>
      </c>
      <c r="C173" s="15" t="s">
        <v>13</v>
      </c>
      <c r="D173" s="58" t="s">
        <v>33</v>
      </c>
      <c r="E173" s="44">
        <v>7888735</v>
      </c>
      <c r="F173" s="40">
        <f t="shared" si="4"/>
        <v>13100.600000000002</v>
      </c>
      <c r="G173" s="36"/>
      <c r="H173" s="33">
        <v>281.02</v>
      </c>
      <c r="I173" s="40">
        <f>Tableau1[[#This Row],[Ancien Soldes]]+Tableau1[[#This Row],[Entree]]-Tableau1[[#This Row],[Sortie]]</f>
        <v>12819.580000000002</v>
      </c>
      <c r="J173" s="28">
        <v>1</v>
      </c>
      <c r="K173" s="3"/>
      <c r="L173" s="70">
        <f>ROWS($C$3:C173)</f>
        <v>171</v>
      </c>
      <c r="M173" t="str">
        <f>IF(C173=recherche!$F$2,L173,"")</f>
        <v/>
      </c>
      <c r="N173" t="str">
        <f t="shared" si="5"/>
        <v/>
      </c>
    </row>
    <row r="174" spans="1:14" x14ac:dyDescent="0.25">
      <c r="A174" s="17"/>
      <c r="B174" s="15" t="s">
        <v>99</v>
      </c>
      <c r="C174" s="15" t="s">
        <v>16</v>
      </c>
      <c r="D174" s="58" t="s">
        <v>33</v>
      </c>
      <c r="E174" s="44">
        <v>7888734</v>
      </c>
      <c r="F174" s="40">
        <f t="shared" si="4"/>
        <v>12819.580000000002</v>
      </c>
      <c r="G174" s="36"/>
      <c r="H174" s="33">
        <v>247</v>
      </c>
      <c r="I174" s="40">
        <f>Tableau1[[#This Row],[Ancien Soldes]]+Tableau1[[#This Row],[Entree]]-Tableau1[[#This Row],[Sortie]]</f>
        <v>12572.580000000002</v>
      </c>
      <c r="J174" s="28">
        <v>1</v>
      </c>
      <c r="K174" s="3"/>
      <c r="L174" s="70">
        <f>ROWS($C$3:C174)</f>
        <v>172</v>
      </c>
      <c r="M174" t="str">
        <f>IF(C174=recherche!$F$2,L174,"")</f>
        <v/>
      </c>
      <c r="N174" t="str">
        <f t="shared" si="5"/>
        <v/>
      </c>
    </row>
    <row r="175" spans="1:14" x14ac:dyDescent="0.25">
      <c r="A175" s="17">
        <v>45309</v>
      </c>
      <c r="B175" s="15" t="s">
        <v>117</v>
      </c>
      <c r="C175" s="15" t="s">
        <v>13</v>
      </c>
      <c r="D175" s="58" t="s">
        <v>33</v>
      </c>
      <c r="E175" s="44">
        <v>4625391</v>
      </c>
      <c r="F175" s="40">
        <f t="shared" si="4"/>
        <v>12572.580000000002</v>
      </c>
      <c r="G175" s="36"/>
      <c r="H175" s="33">
        <v>50.28</v>
      </c>
      <c r="I175" s="40">
        <f>Tableau1[[#This Row],[Ancien Soldes]]+Tableau1[[#This Row],[Entree]]-Tableau1[[#This Row],[Sortie]]</f>
        <v>12522.300000000001</v>
      </c>
      <c r="J175" s="28">
        <v>1</v>
      </c>
      <c r="K175" s="3"/>
      <c r="L175" s="70">
        <f>ROWS($C$3:C175)</f>
        <v>173</v>
      </c>
      <c r="M175" t="str">
        <f>IF(C175=recherche!$F$2,L175,"")</f>
        <v/>
      </c>
      <c r="N175" t="str">
        <f t="shared" si="5"/>
        <v/>
      </c>
    </row>
    <row r="176" spans="1:14" x14ac:dyDescent="0.25">
      <c r="A176" s="17"/>
      <c r="B176" s="15" t="s">
        <v>139</v>
      </c>
      <c r="C176" s="15" t="s">
        <v>135</v>
      </c>
      <c r="D176" s="58" t="s">
        <v>19</v>
      </c>
      <c r="E176" s="44"/>
      <c r="F176" s="40">
        <f t="shared" si="4"/>
        <v>12522.300000000001</v>
      </c>
      <c r="G176" s="36">
        <v>150</v>
      </c>
      <c r="H176" s="33"/>
      <c r="I176" s="40">
        <f>Tableau1[[#This Row],[Ancien Soldes]]+Tableau1[[#This Row],[Entree]]-Tableau1[[#This Row],[Sortie]]</f>
        <v>12672.300000000001</v>
      </c>
      <c r="J176" s="28">
        <v>2</v>
      </c>
      <c r="K176" s="3"/>
      <c r="L176" s="70">
        <f>ROWS($C$3:C176)</f>
        <v>174</v>
      </c>
      <c r="M176" t="str">
        <f>IF(C176=recherche!$F$2,L176,"")</f>
        <v/>
      </c>
      <c r="N176" t="str">
        <f t="shared" si="5"/>
        <v/>
      </c>
    </row>
    <row r="177" spans="1:14" x14ac:dyDescent="0.25">
      <c r="A177" s="17"/>
      <c r="B177" s="15" t="s">
        <v>133</v>
      </c>
      <c r="C177" s="15" t="s">
        <v>134</v>
      </c>
      <c r="D177" s="58"/>
      <c r="E177" s="44"/>
      <c r="F177" s="40">
        <f t="shared" si="4"/>
        <v>12672.300000000001</v>
      </c>
      <c r="G177" s="36">
        <v>1.67</v>
      </c>
      <c r="H177" s="33"/>
      <c r="I177" s="40">
        <f>Tableau1[[#This Row],[Ancien Soldes]]+Tableau1[[#This Row],[Entree]]-Tableau1[[#This Row],[Sortie]]</f>
        <v>12673.970000000001</v>
      </c>
      <c r="J177" s="28">
        <v>2</v>
      </c>
      <c r="K177" s="3"/>
      <c r="L177" s="70">
        <f>ROWS($C$3:C177)</f>
        <v>175</v>
      </c>
      <c r="M177" t="str">
        <f>IF(C177=recherche!$F$2,L177,"")</f>
        <v/>
      </c>
      <c r="N177" t="str">
        <f t="shared" si="5"/>
        <v/>
      </c>
    </row>
    <row r="178" spans="1:14" x14ac:dyDescent="0.25">
      <c r="A178" s="17">
        <v>45324</v>
      </c>
      <c r="B178" s="15" t="s">
        <v>132</v>
      </c>
      <c r="C178" s="15" t="s">
        <v>17</v>
      </c>
      <c r="D178" s="58" t="s">
        <v>33</v>
      </c>
      <c r="E178" s="44">
        <v>7888740</v>
      </c>
      <c r="F178" s="40">
        <f t="shared" si="4"/>
        <v>12673.970000000001</v>
      </c>
      <c r="G178" s="36"/>
      <c r="H178" s="33">
        <v>45.5</v>
      </c>
      <c r="I178" s="40">
        <f>Tableau1[[#This Row],[Ancien Soldes]]+Tableau1[[#This Row],[Entree]]-Tableau1[[#This Row],[Sortie]]</f>
        <v>12628.470000000001</v>
      </c>
      <c r="J178" s="28">
        <v>2</v>
      </c>
      <c r="K178" s="3"/>
      <c r="L178" s="70">
        <f>ROWS($C$3:C178)</f>
        <v>176</v>
      </c>
      <c r="M178">
        <f>IF(C178=recherche!$F$2,L178,"")</f>
        <v>176</v>
      </c>
      <c r="N178" t="str">
        <f t="shared" si="5"/>
        <v/>
      </c>
    </row>
    <row r="179" spans="1:14" x14ac:dyDescent="0.25">
      <c r="A179" s="17">
        <v>45328</v>
      </c>
      <c r="B179" s="15" t="s">
        <v>131</v>
      </c>
      <c r="C179" s="15" t="s">
        <v>17</v>
      </c>
      <c r="D179" s="58" t="s">
        <v>33</v>
      </c>
      <c r="E179" s="44">
        <v>7888739</v>
      </c>
      <c r="F179" s="40">
        <f t="shared" si="4"/>
        <v>12628.470000000001</v>
      </c>
      <c r="G179" s="36"/>
      <c r="H179" s="33">
        <v>39.54</v>
      </c>
      <c r="I179" s="40">
        <f>Tableau1[[#This Row],[Ancien Soldes]]+Tableau1[[#This Row],[Entree]]-Tableau1[[#This Row],[Sortie]]</f>
        <v>12588.93</v>
      </c>
      <c r="J179" s="28">
        <v>2</v>
      </c>
      <c r="K179" s="3"/>
      <c r="L179" s="70">
        <f>ROWS($C$3:C179)</f>
        <v>177</v>
      </c>
      <c r="M179">
        <f>IF(C179=recherche!$F$2,L179,"")</f>
        <v>177</v>
      </c>
      <c r="N179" t="str">
        <f t="shared" si="5"/>
        <v/>
      </c>
    </row>
    <row r="180" spans="1:14" x14ac:dyDescent="0.25">
      <c r="A180" s="17"/>
      <c r="B180" s="15" t="s">
        <v>130</v>
      </c>
      <c r="C180" s="15" t="s">
        <v>17</v>
      </c>
      <c r="D180" s="58" t="s">
        <v>33</v>
      </c>
      <c r="E180" s="44">
        <v>2695609</v>
      </c>
      <c r="F180" s="40">
        <f t="shared" si="4"/>
        <v>12588.93</v>
      </c>
      <c r="G180" s="36"/>
      <c r="H180" s="33">
        <v>164.57</v>
      </c>
      <c r="I180" s="40">
        <f>Tableau1[[#This Row],[Ancien Soldes]]+Tableau1[[#This Row],[Entree]]-Tableau1[[#This Row],[Sortie]]</f>
        <v>12424.36</v>
      </c>
      <c r="J180" s="28">
        <v>2</v>
      </c>
      <c r="K180" s="3"/>
      <c r="L180" s="70">
        <f>ROWS($C$3:C180)</f>
        <v>178</v>
      </c>
      <c r="M180">
        <f>IF(C180=recherche!$F$2,L180,"")</f>
        <v>178</v>
      </c>
      <c r="N180" t="str">
        <f t="shared" si="5"/>
        <v/>
      </c>
    </row>
    <row r="181" spans="1:14" x14ac:dyDescent="0.25">
      <c r="A181" s="17">
        <v>45330</v>
      </c>
      <c r="B181" s="15" t="s">
        <v>118</v>
      </c>
      <c r="C181" s="15" t="s">
        <v>17</v>
      </c>
      <c r="D181" s="58" t="s">
        <v>33</v>
      </c>
      <c r="E181" s="44">
        <v>7888738</v>
      </c>
      <c r="F181" s="40">
        <f t="shared" si="4"/>
        <v>12424.36</v>
      </c>
      <c r="G181" s="36"/>
      <c r="H181" s="33">
        <v>59.9</v>
      </c>
      <c r="I181" s="40">
        <f>Tableau1[[#This Row],[Ancien Soldes]]+Tableau1[[#This Row],[Entree]]-Tableau1[[#This Row],[Sortie]]</f>
        <v>12364.460000000001</v>
      </c>
      <c r="J181" s="28">
        <v>2</v>
      </c>
      <c r="K181" s="3"/>
      <c r="L181" s="70">
        <f>ROWS($C$3:C181)</f>
        <v>179</v>
      </c>
      <c r="M181">
        <f>IF(C181=recherche!$F$2,L181,"")</f>
        <v>179</v>
      </c>
      <c r="N181" t="str">
        <f t="shared" si="5"/>
        <v/>
      </c>
    </row>
    <row r="182" spans="1:14" x14ac:dyDescent="0.25">
      <c r="A182" s="17"/>
      <c r="B182" s="15"/>
      <c r="C182" s="15"/>
      <c r="D182" s="58"/>
      <c r="E182" s="44"/>
      <c r="F182" s="40">
        <f t="shared" si="4"/>
        <v>12364.460000000001</v>
      </c>
      <c r="G182" s="36">
        <v>3650</v>
      </c>
      <c r="H182" s="33"/>
      <c r="I182" s="40">
        <f>Tableau1[[#This Row],[Ancien Soldes]]+Tableau1[[#This Row],[Entree]]-Tableau1[[#This Row],[Sortie]]</f>
        <v>16014.460000000001</v>
      </c>
      <c r="J182" s="28"/>
      <c r="K182" s="3"/>
      <c r="L182" s="70">
        <f>ROWS($C$3:C182)</f>
        <v>180</v>
      </c>
      <c r="M182" t="str">
        <f>IF(C182=recherche!$F$2,L182,"")</f>
        <v/>
      </c>
      <c r="N182" t="str">
        <f t="shared" si="5"/>
        <v/>
      </c>
    </row>
    <row r="183" spans="1:14" x14ac:dyDescent="0.25">
      <c r="A183" s="17"/>
      <c r="B183" s="15"/>
      <c r="C183" s="15"/>
      <c r="D183" s="58"/>
      <c r="E183" s="44"/>
      <c r="F183" s="40">
        <f t="shared" si="4"/>
        <v>16014.460000000001</v>
      </c>
      <c r="G183" s="36">
        <v>195</v>
      </c>
      <c r="H183" s="33"/>
      <c r="I183" s="40">
        <f>Tableau1[[#This Row],[Ancien Soldes]]+Tableau1[[#This Row],[Entree]]-Tableau1[[#This Row],[Sortie]]</f>
        <v>16209.460000000001</v>
      </c>
      <c r="J183" s="28"/>
      <c r="K183" s="3"/>
      <c r="L183" s="70">
        <f>ROWS($C$3:C183)</f>
        <v>181</v>
      </c>
      <c r="M183" t="str">
        <f>IF(C183=recherche!$F$2,L183,"")</f>
        <v/>
      </c>
      <c r="N183" t="str">
        <f t="shared" si="5"/>
        <v/>
      </c>
    </row>
    <row r="184" spans="1:14" x14ac:dyDescent="0.25">
      <c r="A184" s="17"/>
      <c r="B184" s="15"/>
      <c r="C184" s="15"/>
      <c r="D184" s="58"/>
      <c r="E184" s="44"/>
      <c r="F184" s="40">
        <f t="shared" si="4"/>
        <v>16209.460000000001</v>
      </c>
      <c r="G184" s="36">
        <v>220</v>
      </c>
      <c r="H184" s="33"/>
      <c r="I184" s="40">
        <f>Tableau1[[#This Row],[Ancien Soldes]]+Tableau1[[#This Row],[Entree]]-Tableau1[[#This Row],[Sortie]]</f>
        <v>16429.46</v>
      </c>
      <c r="J184" s="28"/>
      <c r="K184" s="3"/>
      <c r="L184" s="70">
        <f>ROWS($C$3:C184)</f>
        <v>182</v>
      </c>
      <c r="M184" t="str">
        <f>IF(C184=recherche!$F$2,L184,"")</f>
        <v/>
      </c>
      <c r="N184" t="str">
        <f t="shared" si="5"/>
        <v/>
      </c>
    </row>
    <row r="185" spans="1:14" x14ac:dyDescent="0.25">
      <c r="A185" s="17"/>
      <c r="B185" s="15"/>
      <c r="C185" s="15"/>
      <c r="D185" s="58"/>
      <c r="E185" s="44"/>
      <c r="F185" s="40">
        <f t="shared" si="4"/>
        <v>16429.46</v>
      </c>
      <c r="G185" s="36">
        <v>85</v>
      </c>
      <c r="H185" s="33"/>
      <c r="I185" s="40">
        <f>Tableau1[[#This Row],[Ancien Soldes]]+Tableau1[[#This Row],[Entree]]-Tableau1[[#This Row],[Sortie]]</f>
        <v>16514.46</v>
      </c>
      <c r="J185" s="28"/>
      <c r="K185" s="3"/>
      <c r="L185" s="70">
        <f>ROWS($C$3:C185)</f>
        <v>183</v>
      </c>
      <c r="M185" t="str">
        <f>IF(C185=recherche!$F$2,L185,"")</f>
        <v/>
      </c>
      <c r="N185" t="str">
        <f t="shared" si="5"/>
        <v/>
      </c>
    </row>
    <row r="186" spans="1:14" x14ac:dyDescent="0.25">
      <c r="A186" s="17"/>
      <c r="B186" s="15"/>
      <c r="C186" s="15"/>
      <c r="D186" s="58"/>
      <c r="E186" s="44"/>
      <c r="F186" s="40">
        <f t="shared" si="4"/>
        <v>16514.46</v>
      </c>
      <c r="G186" s="36">
        <v>110</v>
      </c>
      <c r="H186" s="33"/>
      <c r="I186" s="40">
        <f>Tableau1[[#This Row],[Ancien Soldes]]+Tableau1[[#This Row],[Entree]]-Tableau1[[#This Row],[Sortie]]</f>
        <v>16624.46</v>
      </c>
      <c r="J186" s="28"/>
      <c r="K186" s="3"/>
      <c r="L186" s="70">
        <f>ROWS($C$3:C186)</f>
        <v>184</v>
      </c>
      <c r="M186" t="str">
        <f>IF(C186=recherche!$F$2,L186,"")</f>
        <v/>
      </c>
      <c r="N186" t="str">
        <f t="shared" si="5"/>
        <v/>
      </c>
    </row>
    <row r="187" spans="1:14" x14ac:dyDescent="0.25">
      <c r="A187" s="17"/>
      <c r="B187" s="15"/>
      <c r="C187" s="15"/>
      <c r="D187" s="58"/>
      <c r="E187" s="44"/>
      <c r="F187" s="40">
        <f t="shared" si="4"/>
        <v>16624.46</v>
      </c>
      <c r="G187" s="36">
        <v>40</v>
      </c>
      <c r="H187" s="33"/>
      <c r="I187" s="40">
        <f>Tableau1[[#This Row],[Ancien Soldes]]+Tableau1[[#This Row],[Entree]]-Tableau1[[#This Row],[Sortie]]</f>
        <v>16664.46</v>
      </c>
      <c r="J187" s="28"/>
      <c r="K187" s="3"/>
      <c r="L187" s="70">
        <f>ROWS($C$3:C187)</f>
        <v>185</v>
      </c>
      <c r="M187" t="str">
        <f>IF(C187=recherche!$F$2,L187,"")</f>
        <v/>
      </c>
      <c r="N187" t="str">
        <f t="shared" si="5"/>
        <v/>
      </c>
    </row>
    <row r="188" spans="1:14" x14ac:dyDescent="0.25">
      <c r="A188" s="17"/>
      <c r="B188" s="15"/>
      <c r="C188" s="15"/>
      <c r="D188" s="58"/>
      <c r="E188" s="44"/>
      <c r="F188" s="40">
        <f t="shared" si="4"/>
        <v>16664.46</v>
      </c>
      <c r="G188" s="36">
        <v>50</v>
      </c>
      <c r="H188" s="33"/>
      <c r="I188" s="40">
        <f>Tableau1[[#This Row],[Ancien Soldes]]+Tableau1[[#This Row],[Entree]]-Tableau1[[#This Row],[Sortie]]</f>
        <v>16714.46</v>
      </c>
      <c r="J188" s="28"/>
      <c r="K188" s="3"/>
      <c r="L188" s="70">
        <f>ROWS($C$3:C188)</f>
        <v>186</v>
      </c>
      <c r="M188" t="str">
        <f>IF(C188=recherche!$F$2,L188,"")</f>
        <v/>
      </c>
      <c r="N188" t="str">
        <f t="shared" si="5"/>
        <v/>
      </c>
    </row>
    <row r="189" spans="1:14" x14ac:dyDescent="0.25">
      <c r="A189" s="17"/>
      <c r="B189" s="15"/>
      <c r="C189" s="15"/>
      <c r="D189" s="58"/>
      <c r="E189" s="44"/>
      <c r="F189" s="40">
        <f t="shared" si="4"/>
        <v>16714.46</v>
      </c>
      <c r="G189" s="36">
        <v>280</v>
      </c>
      <c r="H189" s="33"/>
      <c r="I189" s="40">
        <f>Tableau1[[#This Row],[Ancien Soldes]]+Tableau1[[#This Row],[Entree]]-Tableau1[[#This Row],[Sortie]]</f>
        <v>16994.46</v>
      </c>
      <c r="J189" s="28"/>
      <c r="K189" s="3"/>
      <c r="L189" s="70">
        <f>ROWS($C$3:C189)</f>
        <v>187</v>
      </c>
      <c r="M189" t="str">
        <f>IF(C189=recherche!$F$2,L189,"")</f>
        <v/>
      </c>
      <c r="N189" t="str">
        <f t="shared" si="5"/>
        <v/>
      </c>
    </row>
    <row r="190" spans="1:14" x14ac:dyDescent="0.25">
      <c r="A190" s="17"/>
      <c r="B190" s="15"/>
      <c r="C190" s="15"/>
      <c r="D190" s="58"/>
      <c r="E190" s="44"/>
      <c r="F190" s="40">
        <f t="shared" si="4"/>
        <v>16994.46</v>
      </c>
      <c r="G190" s="36">
        <v>140</v>
      </c>
      <c r="H190" s="33"/>
      <c r="I190" s="40">
        <f>Tableau1[[#This Row],[Ancien Soldes]]+Tableau1[[#This Row],[Entree]]-Tableau1[[#This Row],[Sortie]]</f>
        <v>17134.46</v>
      </c>
      <c r="J190" s="28"/>
      <c r="K190" s="3"/>
      <c r="L190" s="70">
        <f>ROWS($C$3:C190)</f>
        <v>188</v>
      </c>
      <c r="M190" t="str">
        <f>IF(C190=recherche!$F$2,L190,"")</f>
        <v/>
      </c>
      <c r="N190" t="str">
        <f t="shared" si="5"/>
        <v/>
      </c>
    </row>
    <row r="191" spans="1:14" x14ac:dyDescent="0.25">
      <c r="A191" s="17"/>
      <c r="B191" s="15"/>
      <c r="C191" s="15"/>
      <c r="D191" s="58"/>
      <c r="E191" s="44"/>
      <c r="F191" s="40">
        <f t="shared" si="4"/>
        <v>17134.46</v>
      </c>
      <c r="G191" s="36">
        <v>225</v>
      </c>
      <c r="H191" s="33"/>
      <c r="I191" s="40">
        <f>Tableau1[[#This Row],[Ancien Soldes]]+Tableau1[[#This Row],[Entree]]-Tableau1[[#This Row],[Sortie]]</f>
        <v>17359.46</v>
      </c>
      <c r="J191" s="28"/>
      <c r="K191" s="3"/>
      <c r="L191" s="70">
        <f>ROWS($C$3:C191)</f>
        <v>189</v>
      </c>
      <c r="M191" t="str">
        <f>IF(C191=recherche!$F$2,L191,"")</f>
        <v/>
      </c>
      <c r="N191" t="str">
        <f t="shared" si="5"/>
        <v/>
      </c>
    </row>
    <row r="192" spans="1:14" x14ac:dyDescent="0.25">
      <c r="A192" s="17"/>
      <c r="B192" s="15"/>
      <c r="C192" s="15"/>
      <c r="D192" s="58"/>
      <c r="E192" s="44"/>
      <c r="F192" s="40">
        <f t="shared" si="4"/>
        <v>17359.46</v>
      </c>
      <c r="G192" s="36">
        <v>400</v>
      </c>
      <c r="H192" s="33"/>
      <c r="I192" s="40">
        <f>Tableau1[[#This Row],[Ancien Soldes]]+Tableau1[[#This Row],[Entree]]-Tableau1[[#This Row],[Sortie]]</f>
        <v>17759.46</v>
      </c>
      <c r="J192" s="28"/>
      <c r="K192" s="3"/>
      <c r="L192" s="70">
        <f>ROWS($C$3:C192)</f>
        <v>190</v>
      </c>
      <c r="M192" t="str">
        <f>IF(C192=recherche!$F$2,L192,"")</f>
        <v/>
      </c>
      <c r="N192" t="str">
        <f t="shared" si="5"/>
        <v/>
      </c>
    </row>
    <row r="193" spans="1:14" x14ac:dyDescent="0.25">
      <c r="A193" s="17"/>
      <c r="B193" s="15"/>
      <c r="C193" s="15"/>
      <c r="D193" s="58"/>
      <c r="E193" s="44"/>
      <c r="F193" s="40">
        <f t="shared" si="4"/>
        <v>17759.46</v>
      </c>
      <c r="G193" s="36">
        <v>185</v>
      </c>
      <c r="H193" s="33"/>
      <c r="I193" s="40">
        <f>Tableau1[[#This Row],[Ancien Soldes]]+Tableau1[[#This Row],[Entree]]-Tableau1[[#This Row],[Sortie]]</f>
        <v>17944.46</v>
      </c>
      <c r="J193" s="28"/>
      <c r="K193" s="3"/>
      <c r="L193" s="70">
        <f>ROWS($C$3:C193)</f>
        <v>191</v>
      </c>
      <c r="M193" t="str">
        <f>IF(C193=recherche!$F$2,L193,"")</f>
        <v/>
      </c>
      <c r="N193" t="str">
        <f t="shared" si="5"/>
        <v/>
      </c>
    </row>
    <row r="194" spans="1:14" x14ac:dyDescent="0.25">
      <c r="A194" s="17"/>
      <c r="B194" s="15"/>
      <c r="C194" s="15"/>
      <c r="D194" s="58"/>
      <c r="E194" s="44"/>
      <c r="F194" s="40">
        <f t="shared" si="4"/>
        <v>17944.46</v>
      </c>
      <c r="G194" s="36">
        <v>265</v>
      </c>
      <c r="H194" s="33"/>
      <c r="I194" s="40">
        <f>Tableau1[[#This Row],[Ancien Soldes]]+Tableau1[[#This Row],[Entree]]-Tableau1[[#This Row],[Sortie]]</f>
        <v>18209.46</v>
      </c>
      <c r="J194" s="28"/>
      <c r="K194" s="3"/>
      <c r="L194" s="70">
        <f>ROWS($C$3:C194)</f>
        <v>192</v>
      </c>
      <c r="M194" t="str">
        <f>IF(C194=recherche!$F$2,L194,"")</f>
        <v/>
      </c>
      <c r="N194" t="str">
        <f t="shared" si="5"/>
        <v/>
      </c>
    </row>
    <row r="195" spans="1:14" x14ac:dyDescent="0.25">
      <c r="A195" s="17"/>
      <c r="B195" s="15"/>
      <c r="C195" s="15"/>
      <c r="D195" s="58"/>
      <c r="E195" s="44"/>
      <c r="F195" s="40">
        <f t="shared" si="4"/>
        <v>18209.46</v>
      </c>
      <c r="G195" s="36">
        <v>270</v>
      </c>
      <c r="H195" s="33"/>
      <c r="I195" s="40">
        <f>Tableau1[[#This Row],[Ancien Soldes]]+Tableau1[[#This Row],[Entree]]-Tableau1[[#This Row],[Sortie]]</f>
        <v>18479.46</v>
      </c>
      <c r="J195" s="28"/>
      <c r="K195" s="3"/>
      <c r="L195" s="70">
        <f>ROWS($C$3:C195)</f>
        <v>193</v>
      </c>
      <c r="M195" t="str">
        <f>IF(C195=recherche!$F$2,L195,"")</f>
        <v/>
      </c>
      <c r="N195" t="str">
        <f t="shared" si="5"/>
        <v/>
      </c>
    </row>
    <row r="196" spans="1:14" x14ac:dyDescent="0.25">
      <c r="A196" s="17"/>
      <c r="B196" s="15"/>
      <c r="C196" s="15"/>
      <c r="D196" s="58"/>
      <c r="E196" s="44"/>
      <c r="F196" s="40">
        <f t="shared" ref="F196:F259" si="6">I195</f>
        <v>18479.46</v>
      </c>
      <c r="G196" s="36">
        <v>105</v>
      </c>
      <c r="H196" s="33"/>
      <c r="I196" s="40">
        <f>Tableau1[[#This Row],[Ancien Soldes]]+Tableau1[[#This Row],[Entree]]-Tableau1[[#This Row],[Sortie]]</f>
        <v>18584.46</v>
      </c>
      <c r="J196" s="28"/>
      <c r="K196" s="3"/>
      <c r="L196" s="70">
        <f>ROWS($C$3:C196)</f>
        <v>194</v>
      </c>
      <c r="M196" t="str">
        <f>IF(C196=recherche!$F$2,L196,"")</f>
        <v/>
      </c>
      <c r="N196" t="str">
        <f t="shared" ref="N196:N259" si="7">IFERROR(SMALL($M$3:$M$293,L196),"")</f>
        <v/>
      </c>
    </row>
    <row r="197" spans="1:14" x14ac:dyDescent="0.25">
      <c r="A197" s="17"/>
      <c r="B197" s="15"/>
      <c r="C197" s="15"/>
      <c r="D197" s="58"/>
      <c r="E197" s="44"/>
      <c r="F197" s="40">
        <f t="shared" si="6"/>
        <v>18584.46</v>
      </c>
      <c r="G197" s="36">
        <v>160</v>
      </c>
      <c r="H197" s="33"/>
      <c r="I197" s="40">
        <f>Tableau1[[#This Row],[Ancien Soldes]]+Tableau1[[#This Row],[Entree]]-Tableau1[[#This Row],[Sortie]]</f>
        <v>18744.46</v>
      </c>
      <c r="J197" s="28"/>
      <c r="K197" s="3"/>
      <c r="L197" s="70">
        <f>ROWS($C$3:C197)</f>
        <v>195</v>
      </c>
      <c r="M197" t="str">
        <f>IF(C197=recherche!$F$2,L197,"")</f>
        <v/>
      </c>
      <c r="N197" t="str">
        <f t="shared" si="7"/>
        <v/>
      </c>
    </row>
    <row r="198" spans="1:14" x14ac:dyDescent="0.25">
      <c r="A198" s="17"/>
      <c r="B198" s="15"/>
      <c r="C198" s="15"/>
      <c r="D198" s="58"/>
      <c r="E198" s="44"/>
      <c r="F198" s="40">
        <f t="shared" si="6"/>
        <v>18744.46</v>
      </c>
      <c r="G198" s="36">
        <v>110</v>
      </c>
      <c r="H198" s="33"/>
      <c r="I198" s="40">
        <f>Tableau1[[#This Row],[Ancien Soldes]]+Tableau1[[#This Row],[Entree]]-Tableau1[[#This Row],[Sortie]]</f>
        <v>18854.46</v>
      </c>
      <c r="J198" s="28"/>
      <c r="K198" s="3"/>
      <c r="L198" s="70">
        <f>ROWS($C$3:C198)</f>
        <v>196</v>
      </c>
      <c r="M198" t="str">
        <f>IF(C198=recherche!$F$2,L198,"")</f>
        <v/>
      </c>
      <c r="N198" t="str">
        <f t="shared" si="7"/>
        <v/>
      </c>
    </row>
    <row r="199" spans="1:14" x14ac:dyDescent="0.25">
      <c r="A199" s="17"/>
      <c r="B199" s="15"/>
      <c r="C199" s="15"/>
      <c r="D199" s="58"/>
      <c r="E199" s="44"/>
      <c r="F199" s="40">
        <f t="shared" si="6"/>
        <v>18854.46</v>
      </c>
      <c r="G199" s="36">
        <v>85</v>
      </c>
      <c r="H199" s="33"/>
      <c r="I199" s="40">
        <f>Tableau1[[#This Row],[Ancien Soldes]]+Tableau1[[#This Row],[Entree]]-Tableau1[[#This Row],[Sortie]]</f>
        <v>18939.46</v>
      </c>
      <c r="J199" s="28"/>
      <c r="K199" s="3"/>
      <c r="L199" s="70">
        <f>ROWS($C$3:C199)</f>
        <v>197</v>
      </c>
      <c r="M199" t="str">
        <f>IF(C199=recherche!$F$2,L199,"")</f>
        <v/>
      </c>
      <c r="N199" t="str">
        <f t="shared" si="7"/>
        <v/>
      </c>
    </row>
    <row r="200" spans="1:14" x14ac:dyDescent="0.25">
      <c r="A200" s="17"/>
      <c r="B200" s="15"/>
      <c r="C200" s="15"/>
      <c r="D200" s="58"/>
      <c r="E200" s="44"/>
      <c r="F200" s="40">
        <f t="shared" si="6"/>
        <v>18939.46</v>
      </c>
      <c r="G200" s="36">
        <v>80</v>
      </c>
      <c r="H200" s="33"/>
      <c r="I200" s="40">
        <f>Tableau1[[#This Row],[Ancien Soldes]]+Tableau1[[#This Row],[Entree]]-Tableau1[[#This Row],[Sortie]]</f>
        <v>19019.46</v>
      </c>
      <c r="J200" s="28"/>
      <c r="K200" s="3"/>
      <c r="L200" s="70">
        <f>ROWS($C$3:C200)</f>
        <v>198</v>
      </c>
      <c r="M200" t="str">
        <f>IF(C200=recherche!$F$2,L200,"")</f>
        <v/>
      </c>
      <c r="N200" t="str">
        <f t="shared" si="7"/>
        <v/>
      </c>
    </row>
    <row r="201" spans="1:14" x14ac:dyDescent="0.25">
      <c r="A201" s="17"/>
      <c r="B201" s="15"/>
      <c r="C201" s="15"/>
      <c r="D201" s="58"/>
      <c r="E201" s="44"/>
      <c r="F201" s="40">
        <f t="shared" si="6"/>
        <v>19019.46</v>
      </c>
      <c r="G201" s="36">
        <v>125</v>
      </c>
      <c r="H201" s="33"/>
      <c r="I201" s="40">
        <f>Tableau1[[#This Row],[Ancien Soldes]]+Tableau1[[#This Row],[Entree]]-Tableau1[[#This Row],[Sortie]]</f>
        <v>19144.46</v>
      </c>
      <c r="J201" s="28"/>
      <c r="K201" s="3"/>
      <c r="L201" s="70">
        <f>ROWS($C$3:C201)</f>
        <v>199</v>
      </c>
      <c r="M201" t="str">
        <f>IF(C201=recherche!$F$2,L201,"")</f>
        <v/>
      </c>
      <c r="N201" t="str">
        <f t="shared" si="7"/>
        <v/>
      </c>
    </row>
    <row r="202" spans="1:14" x14ac:dyDescent="0.25">
      <c r="A202" s="18"/>
      <c r="B202" s="16"/>
      <c r="C202" s="15"/>
      <c r="D202" s="58"/>
      <c r="E202" s="45"/>
      <c r="F202" s="41">
        <f t="shared" si="6"/>
        <v>19144.46</v>
      </c>
      <c r="G202" s="37">
        <v>2910</v>
      </c>
      <c r="H202" s="34"/>
      <c r="I202" s="41">
        <f>Tableau1[[#This Row],[Ancien Soldes]]+Tableau1[[#This Row],[Entree]]-Tableau1[[#This Row],[Sortie]]</f>
        <v>22054.46</v>
      </c>
      <c r="J202" s="30"/>
      <c r="K202" s="3"/>
      <c r="L202" s="70">
        <f>ROWS($C$3:C202)</f>
        <v>200</v>
      </c>
      <c r="M202" t="str">
        <f>IF(C202=recherche!$F$2,L202,"")</f>
        <v/>
      </c>
      <c r="N202" t="str">
        <f t="shared" si="7"/>
        <v/>
      </c>
    </row>
    <row r="203" spans="1:14" x14ac:dyDescent="0.25">
      <c r="A203" s="17"/>
      <c r="B203" s="15"/>
      <c r="C203" s="15"/>
      <c r="D203" s="58"/>
      <c r="E203" s="44"/>
      <c r="F203" s="40">
        <f t="shared" si="6"/>
        <v>22054.46</v>
      </c>
      <c r="G203" s="36"/>
      <c r="H203" s="33"/>
      <c r="I203" s="40">
        <f>Tableau1[[#This Row],[Ancien Soldes]]+Tableau1[[#This Row],[Entree]]-Tableau1[[#This Row],[Sortie]]</f>
        <v>22054.46</v>
      </c>
      <c r="J203" s="28"/>
      <c r="K203" s="3"/>
      <c r="L203" s="70">
        <f>ROWS($C$3:C203)</f>
        <v>201</v>
      </c>
      <c r="M203" t="str">
        <f>IF(C203=recherche!$F$2,L203,"")</f>
        <v/>
      </c>
      <c r="N203" t="str">
        <f t="shared" si="7"/>
        <v/>
      </c>
    </row>
    <row r="204" spans="1:14" x14ac:dyDescent="0.25">
      <c r="A204" s="17"/>
      <c r="B204" s="15"/>
      <c r="C204" s="15"/>
      <c r="D204" s="58"/>
      <c r="E204" s="44"/>
      <c r="F204" s="40">
        <f t="shared" si="6"/>
        <v>22054.46</v>
      </c>
      <c r="G204" s="36"/>
      <c r="H204" s="33"/>
      <c r="I204" s="40">
        <f>Tableau1[[#This Row],[Ancien Soldes]]+Tableau1[[#This Row],[Entree]]-Tableau1[[#This Row],[Sortie]]</f>
        <v>22054.46</v>
      </c>
      <c r="J204" s="28"/>
      <c r="K204" s="3"/>
      <c r="L204" s="70">
        <f>ROWS($C$3:C204)</f>
        <v>202</v>
      </c>
      <c r="M204" t="str">
        <f>IF(C204=recherche!$F$2,L204,"")</f>
        <v/>
      </c>
      <c r="N204" t="str">
        <f t="shared" si="7"/>
        <v/>
      </c>
    </row>
    <row r="205" spans="1:14" x14ac:dyDescent="0.25">
      <c r="A205" s="17"/>
      <c r="B205" s="15"/>
      <c r="C205" s="15"/>
      <c r="D205" s="58"/>
      <c r="E205" s="44"/>
      <c r="F205" s="40">
        <f t="shared" si="6"/>
        <v>22054.46</v>
      </c>
      <c r="G205" s="36"/>
      <c r="H205" s="33"/>
      <c r="I205" s="40">
        <f>Tableau1[[#This Row],[Ancien Soldes]]+Tableau1[[#This Row],[Entree]]-Tableau1[[#This Row],[Sortie]]</f>
        <v>22054.46</v>
      </c>
      <c r="J205" s="28"/>
      <c r="K205" s="3"/>
      <c r="L205" s="70">
        <f>ROWS($C$3:C205)</f>
        <v>203</v>
      </c>
      <c r="M205" t="str">
        <f>IF(C205=recherche!$F$2,L205,"")</f>
        <v/>
      </c>
      <c r="N205" t="str">
        <f t="shared" si="7"/>
        <v/>
      </c>
    </row>
    <row r="206" spans="1:14" x14ac:dyDescent="0.25">
      <c r="A206" s="17"/>
      <c r="B206" s="15"/>
      <c r="C206" s="15"/>
      <c r="D206" s="58"/>
      <c r="E206" s="44"/>
      <c r="F206" s="40">
        <f t="shared" si="6"/>
        <v>22054.46</v>
      </c>
      <c r="G206" s="36"/>
      <c r="H206" s="33"/>
      <c r="I206" s="40">
        <f>Tableau1[[#This Row],[Ancien Soldes]]+Tableau1[[#This Row],[Entree]]-Tableau1[[#This Row],[Sortie]]</f>
        <v>22054.46</v>
      </c>
      <c r="J206" s="28"/>
      <c r="K206" s="3"/>
      <c r="L206" s="70">
        <f>ROWS($C$3:C206)</f>
        <v>204</v>
      </c>
      <c r="M206" t="str">
        <f>IF(C206=recherche!$F$2,L206,"")</f>
        <v/>
      </c>
      <c r="N206" t="str">
        <f t="shared" si="7"/>
        <v/>
      </c>
    </row>
    <row r="207" spans="1:14" x14ac:dyDescent="0.25">
      <c r="A207" s="17"/>
      <c r="B207" s="15"/>
      <c r="C207" s="15"/>
      <c r="D207" s="58"/>
      <c r="E207" s="44"/>
      <c r="F207" s="40">
        <f t="shared" si="6"/>
        <v>22054.46</v>
      </c>
      <c r="G207" s="36"/>
      <c r="H207" s="33"/>
      <c r="I207" s="40">
        <f>Tableau1[[#This Row],[Ancien Soldes]]+Tableau1[[#This Row],[Entree]]-Tableau1[[#This Row],[Sortie]]</f>
        <v>22054.46</v>
      </c>
      <c r="J207" s="28"/>
      <c r="K207" s="3"/>
      <c r="L207" s="70">
        <f>ROWS($C$3:C207)</f>
        <v>205</v>
      </c>
      <c r="M207" t="str">
        <f>IF(C207=recherche!$F$2,L207,"")</f>
        <v/>
      </c>
      <c r="N207" t="str">
        <f t="shared" si="7"/>
        <v/>
      </c>
    </row>
    <row r="208" spans="1:14" x14ac:dyDescent="0.25">
      <c r="A208" s="18"/>
      <c r="B208" s="16"/>
      <c r="C208" s="16"/>
      <c r="D208" s="59"/>
      <c r="E208" s="45"/>
      <c r="F208" s="41">
        <f t="shared" si="6"/>
        <v>22054.46</v>
      </c>
      <c r="G208" s="37"/>
      <c r="H208" s="34"/>
      <c r="I208" s="41">
        <f>Tableau1[[#This Row],[Ancien Soldes]]+Tableau1[[#This Row],[Entree]]-Tableau1[[#This Row],[Sortie]]</f>
        <v>22054.46</v>
      </c>
      <c r="J208" s="30"/>
      <c r="K208" s="3"/>
      <c r="L208" s="70">
        <f>ROWS($C$3:C208)</f>
        <v>206</v>
      </c>
      <c r="M208" t="str">
        <f>IF(C208=recherche!$F$2,L208,"")</f>
        <v/>
      </c>
      <c r="N208" t="str">
        <f t="shared" si="7"/>
        <v/>
      </c>
    </row>
    <row r="209" spans="1:14" x14ac:dyDescent="0.25">
      <c r="A209" s="17"/>
      <c r="B209" s="15"/>
      <c r="C209" s="15"/>
      <c r="D209" s="58"/>
      <c r="E209" s="44"/>
      <c r="F209" s="40">
        <f t="shared" si="6"/>
        <v>22054.46</v>
      </c>
      <c r="G209" s="36"/>
      <c r="H209" s="33"/>
      <c r="I209" s="40">
        <f>Tableau1[[#This Row],[Ancien Soldes]]+Tableau1[[#This Row],[Entree]]-Tableau1[[#This Row],[Sortie]]</f>
        <v>22054.46</v>
      </c>
      <c r="J209" s="47"/>
      <c r="K209" s="3"/>
      <c r="L209" s="70">
        <f>ROWS($C$3:C209)</f>
        <v>207</v>
      </c>
      <c r="M209" t="str">
        <f>IF(C209=recherche!$F$2,L209,"")</f>
        <v/>
      </c>
      <c r="N209" t="str">
        <f t="shared" si="7"/>
        <v/>
      </c>
    </row>
    <row r="210" spans="1:14" x14ac:dyDescent="0.25">
      <c r="A210" s="17"/>
      <c r="B210" s="15"/>
      <c r="C210" s="15"/>
      <c r="D210" s="58"/>
      <c r="E210" s="44"/>
      <c r="F210" s="40">
        <f t="shared" si="6"/>
        <v>22054.46</v>
      </c>
      <c r="G210" s="36"/>
      <c r="H210" s="33"/>
      <c r="I210" s="40">
        <f>Tableau1[[#This Row],[Ancien Soldes]]+Tableau1[[#This Row],[Entree]]-Tableau1[[#This Row],[Sortie]]</f>
        <v>22054.46</v>
      </c>
      <c r="J210" s="47"/>
      <c r="K210" s="3"/>
      <c r="L210" s="70">
        <f>ROWS($C$3:C210)</f>
        <v>208</v>
      </c>
      <c r="M210" t="str">
        <f>IF(C210=recherche!$F$2,L210,"")</f>
        <v/>
      </c>
      <c r="N210" t="str">
        <f t="shared" si="7"/>
        <v/>
      </c>
    </row>
    <row r="211" spans="1:14" x14ac:dyDescent="0.25">
      <c r="A211" s="17"/>
      <c r="B211" s="15"/>
      <c r="C211" s="15"/>
      <c r="D211" s="58"/>
      <c r="E211" s="44"/>
      <c r="F211" s="40">
        <f t="shared" si="6"/>
        <v>22054.46</v>
      </c>
      <c r="G211" s="36"/>
      <c r="H211" s="33"/>
      <c r="I211" s="40">
        <f>Tableau1[[#This Row],[Ancien Soldes]]+Tableau1[[#This Row],[Entree]]-Tableau1[[#This Row],[Sortie]]</f>
        <v>22054.46</v>
      </c>
      <c r="J211" s="47"/>
      <c r="K211" s="3"/>
      <c r="L211" s="70">
        <f>ROWS($C$3:C211)</f>
        <v>209</v>
      </c>
      <c r="M211" t="str">
        <f>IF(C211=recherche!$F$2,L211,"")</f>
        <v/>
      </c>
      <c r="N211" t="str">
        <f t="shared" si="7"/>
        <v/>
      </c>
    </row>
    <row r="212" spans="1:14" x14ac:dyDescent="0.25">
      <c r="A212" s="17"/>
      <c r="B212" s="15"/>
      <c r="C212" s="15"/>
      <c r="D212" s="58"/>
      <c r="E212" s="44"/>
      <c r="F212" s="40">
        <f t="shared" si="6"/>
        <v>22054.46</v>
      </c>
      <c r="G212" s="36"/>
      <c r="H212" s="33"/>
      <c r="I212" s="40">
        <f>Tableau1[[#This Row],[Ancien Soldes]]+Tableau1[[#This Row],[Entree]]-Tableau1[[#This Row],[Sortie]]</f>
        <v>22054.46</v>
      </c>
      <c r="J212" s="47"/>
      <c r="K212" s="3"/>
      <c r="L212" s="70">
        <f>ROWS($C$3:C212)</f>
        <v>210</v>
      </c>
      <c r="M212" t="str">
        <f>IF(C212=recherche!$F$2,L212,"")</f>
        <v/>
      </c>
      <c r="N212" t="str">
        <f t="shared" si="7"/>
        <v/>
      </c>
    </row>
    <row r="213" spans="1:14" x14ac:dyDescent="0.25">
      <c r="A213" s="17"/>
      <c r="B213" s="15"/>
      <c r="C213" s="15"/>
      <c r="D213" s="58"/>
      <c r="E213" s="44"/>
      <c r="F213" s="40">
        <f t="shared" si="6"/>
        <v>22054.46</v>
      </c>
      <c r="G213" s="36"/>
      <c r="H213" s="33"/>
      <c r="I213" s="40">
        <f>Tableau1[[#This Row],[Ancien Soldes]]+Tableau1[[#This Row],[Entree]]-Tableau1[[#This Row],[Sortie]]</f>
        <v>22054.46</v>
      </c>
      <c r="J213" s="47"/>
      <c r="K213" s="3"/>
      <c r="L213" s="70">
        <f>ROWS($C$3:C213)</f>
        <v>211</v>
      </c>
      <c r="M213" t="str">
        <f>IF(C213=recherche!$F$2,L213,"")</f>
        <v/>
      </c>
      <c r="N213" t="str">
        <f t="shared" si="7"/>
        <v/>
      </c>
    </row>
    <row r="214" spans="1:14" x14ac:dyDescent="0.25">
      <c r="A214" s="17"/>
      <c r="B214" s="15"/>
      <c r="C214" s="15"/>
      <c r="D214" s="58"/>
      <c r="E214" s="44"/>
      <c r="F214" s="40">
        <f t="shared" si="6"/>
        <v>22054.46</v>
      </c>
      <c r="G214" s="36"/>
      <c r="H214" s="33"/>
      <c r="I214" s="40">
        <f>Tableau1[[#This Row],[Ancien Soldes]]+Tableau1[[#This Row],[Entree]]-Tableau1[[#This Row],[Sortie]]</f>
        <v>22054.46</v>
      </c>
      <c r="J214" s="47"/>
      <c r="K214" s="3"/>
      <c r="L214" s="70">
        <f>ROWS($C$3:C214)</f>
        <v>212</v>
      </c>
      <c r="M214" t="str">
        <f>IF(C214=recherche!$F$2,L214,"")</f>
        <v/>
      </c>
      <c r="N214" t="str">
        <f t="shared" si="7"/>
        <v/>
      </c>
    </row>
    <row r="215" spans="1:14" x14ac:dyDescent="0.25">
      <c r="A215" s="17"/>
      <c r="B215" s="15"/>
      <c r="C215" s="15"/>
      <c r="D215" s="58"/>
      <c r="E215" s="44"/>
      <c r="F215" s="40">
        <f t="shared" si="6"/>
        <v>22054.46</v>
      </c>
      <c r="G215" s="36"/>
      <c r="H215" s="33"/>
      <c r="I215" s="40">
        <f>Tableau1[[#This Row],[Ancien Soldes]]+Tableau1[[#This Row],[Entree]]-Tableau1[[#This Row],[Sortie]]</f>
        <v>22054.46</v>
      </c>
      <c r="J215" s="47"/>
      <c r="K215" s="3"/>
      <c r="L215" s="70">
        <f>ROWS($C$3:C215)</f>
        <v>213</v>
      </c>
      <c r="M215" t="str">
        <f>IF(C215=recherche!$F$2,L215,"")</f>
        <v/>
      </c>
      <c r="N215" t="str">
        <f t="shared" si="7"/>
        <v/>
      </c>
    </row>
    <row r="216" spans="1:14" x14ac:dyDescent="0.25">
      <c r="A216" s="17"/>
      <c r="B216" s="15"/>
      <c r="C216" s="15"/>
      <c r="D216" s="58"/>
      <c r="E216" s="44"/>
      <c r="F216" s="40">
        <f t="shared" si="6"/>
        <v>22054.46</v>
      </c>
      <c r="G216" s="36"/>
      <c r="H216" s="33"/>
      <c r="I216" s="40">
        <f>Tableau1[[#This Row],[Ancien Soldes]]+Tableau1[[#This Row],[Entree]]-Tableau1[[#This Row],[Sortie]]</f>
        <v>22054.46</v>
      </c>
      <c r="J216" s="47"/>
      <c r="K216" s="3"/>
      <c r="L216" s="70">
        <f>ROWS($C$3:C216)</f>
        <v>214</v>
      </c>
      <c r="M216" t="str">
        <f>IF(C216=recherche!$F$2,L216,"")</f>
        <v/>
      </c>
      <c r="N216" t="str">
        <f t="shared" si="7"/>
        <v/>
      </c>
    </row>
    <row r="217" spans="1:14" x14ac:dyDescent="0.25">
      <c r="A217" s="17"/>
      <c r="B217" s="15"/>
      <c r="C217" s="15"/>
      <c r="D217" s="58"/>
      <c r="E217" s="44"/>
      <c r="F217" s="40">
        <f t="shared" si="6"/>
        <v>22054.46</v>
      </c>
      <c r="G217" s="36"/>
      <c r="H217" s="33"/>
      <c r="I217" s="40">
        <f>Tableau1[[#This Row],[Ancien Soldes]]+Tableau1[[#This Row],[Entree]]-Tableau1[[#This Row],[Sortie]]</f>
        <v>22054.46</v>
      </c>
      <c r="J217" s="47"/>
      <c r="K217" s="3"/>
      <c r="L217" s="70">
        <f>ROWS($C$3:C217)</f>
        <v>215</v>
      </c>
      <c r="M217" t="str">
        <f>IF(C217=recherche!$F$2,L217,"")</f>
        <v/>
      </c>
      <c r="N217" t="str">
        <f t="shared" si="7"/>
        <v/>
      </c>
    </row>
    <row r="218" spans="1:14" x14ac:dyDescent="0.25">
      <c r="A218" s="18"/>
      <c r="B218" s="16"/>
      <c r="C218" s="16"/>
      <c r="D218" s="59"/>
      <c r="E218" s="45"/>
      <c r="F218" s="41">
        <f t="shared" si="6"/>
        <v>22054.46</v>
      </c>
      <c r="G218" s="37"/>
      <c r="H218" s="34"/>
      <c r="I218" s="41">
        <f>Tableau1[[#This Row],[Ancien Soldes]]+Tableau1[[#This Row],[Entree]]-Tableau1[[#This Row],[Sortie]]</f>
        <v>22054.46</v>
      </c>
      <c r="J218" s="47"/>
      <c r="K218" s="3"/>
      <c r="L218" s="70">
        <f>ROWS($C$3:C218)</f>
        <v>216</v>
      </c>
      <c r="M218" t="str">
        <f>IF(C218=recherche!$F$2,L218,"")</f>
        <v/>
      </c>
      <c r="N218" t="str">
        <f t="shared" si="7"/>
        <v/>
      </c>
    </row>
    <row r="219" spans="1:14" x14ac:dyDescent="0.25">
      <c r="A219" s="17"/>
      <c r="B219" s="15"/>
      <c r="C219" s="15"/>
      <c r="D219" s="58"/>
      <c r="E219" s="44"/>
      <c r="F219" s="40">
        <f t="shared" si="6"/>
        <v>22054.46</v>
      </c>
      <c r="G219" s="36"/>
      <c r="H219" s="33"/>
      <c r="I219" s="40">
        <f>Tableau1[[#This Row],[Ancien Soldes]]+Tableau1[[#This Row],[Entree]]-Tableau1[[#This Row],[Sortie]]</f>
        <v>22054.46</v>
      </c>
      <c r="J219" s="47"/>
      <c r="K219" s="3"/>
      <c r="L219" s="70">
        <f>ROWS($C$3:C219)</f>
        <v>217</v>
      </c>
      <c r="M219" t="str">
        <f>IF(C219=recherche!$F$2,L219,"")</f>
        <v/>
      </c>
      <c r="N219" t="str">
        <f t="shared" si="7"/>
        <v/>
      </c>
    </row>
    <row r="220" spans="1:14" x14ac:dyDescent="0.25">
      <c r="A220" s="17"/>
      <c r="B220" s="15"/>
      <c r="C220" s="15"/>
      <c r="D220" s="58"/>
      <c r="E220" s="44"/>
      <c r="F220" s="40">
        <f t="shared" si="6"/>
        <v>22054.46</v>
      </c>
      <c r="G220" s="36"/>
      <c r="H220" s="33"/>
      <c r="I220" s="40">
        <f>Tableau1[[#This Row],[Ancien Soldes]]+Tableau1[[#This Row],[Entree]]-Tableau1[[#This Row],[Sortie]]</f>
        <v>22054.46</v>
      </c>
      <c r="J220" s="47"/>
      <c r="K220" s="3"/>
      <c r="L220" s="70">
        <f>ROWS($C$3:C220)</f>
        <v>218</v>
      </c>
      <c r="M220" t="str">
        <f>IF(C220=recherche!$F$2,L220,"")</f>
        <v/>
      </c>
      <c r="N220" t="str">
        <f t="shared" si="7"/>
        <v/>
      </c>
    </row>
    <row r="221" spans="1:14" x14ac:dyDescent="0.25">
      <c r="A221" s="17"/>
      <c r="B221" s="15"/>
      <c r="C221" s="15"/>
      <c r="D221" s="58"/>
      <c r="E221" s="44"/>
      <c r="F221" s="40">
        <f t="shared" si="6"/>
        <v>22054.46</v>
      </c>
      <c r="G221" s="36"/>
      <c r="H221" s="33"/>
      <c r="I221" s="40">
        <f>Tableau1[[#This Row],[Ancien Soldes]]+Tableau1[[#This Row],[Entree]]-Tableau1[[#This Row],[Sortie]]</f>
        <v>22054.46</v>
      </c>
      <c r="J221" s="47"/>
      <c r="K221" s="3"/>
      <c r="L221" s="70">
        <f>ROWS($C$3:C221)</f>
        <v>219</v>
      </c>
      <c r="M221" t="str">
        <f>IF(C221=recherche!$F$2,L221,"")</f>
        <v/>
      </c>
      <c r="N221" t="str">
        <f t="shared" si="7"/>
        <v/>
      </c>
    </row>
    <row r="222" spans="1:14" x14ac:dyDescent="0.25">
      <c r="A222" s="17"/>
      <c r="B222" s="15"/>
      <c r="C222" s="15"/>
      <c r="D222" s="58"/>
      <c r="E222" s="44"/>
      <c r="F222" s="40">
        <f t="shared" si="6"/>
        <v>22054.46</v>
      </c>
      <c r="G222" s="36"/>
      <c r="H222" s="33"/>
      <c r="I222" s="40">
        <f>Tableau1[[#This Row],[Ancien Soldes]]+Tableau1[[#This Row],[Entree]]-Tableau1[[#This Row],[Sortie]]</f>
        <v>22054.46</v>
      </c>
      <c r="J222" s="47"/>
      <c r="K222" s="3"/>
      <c r="L222" s="70">
        <f>ROWS($C$3:C222)</f>
        <v>220</v>
      </c>
      <c r="M222" t="str">
        <f>IF(C222=recherche!$F$2,L222,"")</f>
        <v/>
      </c>
      <c r="N222" t="str">
        <f t="shared" si="7"/>
        <v/>
      </c>
    </row>
    <row r="223" spans="1:14" x14ac:dyDescent="0.25">
      <c r="A223" s="17"/>
      <c r="B223" s="15"/>
      <c r="C223" s="15"/>
      <c r="D223" s="58"/>
      <c r="E223" s="44"/>
      <c r="F223" s="40">
        <f t="shared" si="6"/>
        <v>22054.46</v>
      </c>
      <c r="G223" s="36"/>
      <c r="H223" s="33"/>
      <c r="I223" s="40">
        <f>Tableau1[[#This Row],[Ancien Soldes]]+Tableau1[[#This Row],[Entree]]-Tableau1[[#This Row],[Sortie]]</f>
        <v>22054.46</v>
      </c>
      <c r="J223" s="47"/>
      <c r="K223" s="3"/>
      <c r="L223" s="70">
        <f>ROWS($C$3:C223)</f>
        <v>221</v>
      </c>
      <c r="M223" t="str">
        <f>IF(C223=recherche!$F$2,L223,"")</f>
        <v/>
      </c>
      <c r="N223" t="str">
        <f t="shared" si="7"/>
        <v/>
      </c>
    </row>
    <row r="224" spans="1:14" x14ac:dyDescent="0.25">
      <c r="A224" s="17"/>
      <c r="B224" s="15"/>
      <c r="C224" s="15"/>
      <c r="D224" s="58"/>
      <c r="E224" s="44"/>
      <c r="F224" s="40">
        <f t="shared" si="6"/>
        <v>22054.46</v>
      </c>
      <c r="G224" s="36"/>
      <c r="H224" s="33"/>
      <c r="I224" s="40">
        <f>Tableau1[[#This Row],[Ancien Soldes]]+Tableau1[[#This Row],[Entree]]-Tableau1[[#This Row],[Sortie]]</f>
        <v>22054.46</v>
      </c>
      <c r="J224" s="47"/>
      <c r="K224" s="3"/>
      <c r="L224" s="70">
        <f>ROWS($C$3:C224)</f>
        <v>222</v>
      </c>
      <c r="M224" t="str">
        <f>IF(C224=recherche!$F$2,L224,"")</f>
        <v/>
      </c>
      <c r="N224" t="str">
        <f t="shared" si="7"/>
        <v/>
      </c>
    </row>
    <row r="225" spans="1:14" x14ac:dyDescent="0.25">
      <c r="A225" s="17"/>
      <c r="B225" s="15"/>
      <c r="C225" s="15"/>
      <c r="D225" s="58"/>
      <c r="E225" s="44"/>
      <c r="F225" s="40">
        <f t="shared" si="6"/>
        <v>22054.46</v>
      </c>
      <c r="G225" s="36"/>
      <c r="H225" s="33"/>
      <c r="I225" s="40">
        <f>Tableau1[[#This Row],[Ancien Soldes]]+Tableau1[[#This Row],[Entree]]-Tableau1[[#This Row],[Sortie]]</f>
        <v>22054.46</v>
      </c>
      <c r="J225" s="47"/>
      <c r="K225" s="3"/>
      <c r="L225" s="70">
        <f>ROWS($C$3:C225)</f>
        <v>223</v>
      </c>
      <c r="M225" t="str">
        <f>IF(C225=recherche!$F$2,L225,"")</f>
        <v/>
      </c>
      <c r="N225" t="str">
        <f t="shared" si="7"/>
        <v/>
      </c>
    </row>
    <row r="226" spans="1:14" x14ac:dyDescent="0.25">
      <c r="A226" s="17"/>
      <c r="B226" s="15"/>
      <c r="C226" s="15"/>
      <c r="D226" s="58"/>
      <c r="E226" s="44"/>
      <c r="F226" s="40">
        <f t="shared" si="6"/>
        <v>22054.46</v>
      </c>
      <c r="G226" s="36"/>
      <c r="H226" s="33"/>
      <c r="I226" s="40">
        <f>Tableau1[[#This Row],[Ancien Soldes]]+Tableau1[[#This Row],[Entree]]-Tableau1[[#This Row],[Sortie]]</f>
        <v>22054.46</v>
      </c>
      <c r="J226" s="47"/>
      <c r="K226" s="3"/>
      <c r="L226" s="70">
        <f>ROWS($C$3:C226)</f>
        <v>224</v>
      </c>
      <c r="M226" t="str">
        <f>IF(C226=recherche!$F$2,L226,"")</f>
        <v/>
      </c>
      <c r="N226" t="str">
        <f t="shared" si="7"/>
        <v/>
      </c>
    </row>
    <row r="227" spans="1:14" x14ac:dyDescent="0.25">
      <c r="A227" s="17"/>
      <c r="B227" s="15"/>
      <c r="C227" s="15"/>
      <c r="D227" s="58"/>
      <c r="E227" s="44"/>
      <c r="F227" s="40">
        <f t="shared" si="6"/>
        <v>22054.46</v>
      </c>
      <c r="G227" s="36"/>
      <c r="H227" s="33"/>
      <c r="I227" s="40">
        <f>Tableau1[[#This Row],[Ancien Soldes]]+Tableau1[[#This Row],[Entree]]-Tableau1[[#This Row],[Sortie]]</f>
        <v>22054.46</v>
      </c>
      <c r="J227" s="47"/>
      <c r="K227" s="3"/>
      <c r="L227" s="70">
        <f>ROWS($C$3:C227)</f>
        <v>225</v>
      </c>
      <c r="M227" t="str">
        <f>IF(C227=recherche!$F$2,L227,"")</f>
        <v/>
      </c>
      <c r="N227" t="str">
        <f t="shared" si="7"/>
        <v/>
      </c>
    </row>
    <row r="228" spans="1:14" x14ac:dyDescent="0.25">
      <c r="A228" s="17"/>
      <c r="B228" s="15"/>
      <c r="C228" s="15"/>
      <c r="D228" s="58"/>
      <c r="E228" s="44"/>
      <c r="F228" s="40">
        <f t="shared" si="6"/>
        <v>22054.46</v>
      </c>
      <c r="G228" s="36"/>
      <c r="H228" s="33"/>
      <c r="I228" s="40">
        <f>Tableau1[[#This Row],[Ancien Soldes]]+Tableau1[[#This Row],[Entree]]-Tableau1[[#This Row],[Sortie]]</f>
        <v>22054.46</v>
      </c>
      <c r="J228" s="47"/>
      <c r="K228" s="3"/>
      <c r="L228" s="70">
        <f>ROWS($C$3:C228)</f>
        <v>226</v>
      </c>
      <c r="M228" t="str">
        <f>IF(C228=recherche!$F$2,L228,"")</f>
        <v/>
      </c>
      <c r="N228" t="str">
        <f t="shared" si="7"/>
        <v/>
      </c>
    </row>
    <row r="229" spans="1:14" x14ac:dyDescent="0.25">
      <c r="A229" s="17"/>
      <c r="B229" s="15"/>
      <c r="C229" s="15"/>
      <c r="D229" s="58"/>
      <c r="E229" s="44"/>
      <c r="F229" s="40">
        <f t="shared" si="6"/>
        <v>22054.46</v>
      </c>
      <c r="G229" s="36"/>
      <c r="H229" s="33"/>
      <c r="I229" s="40">
        <f>Tableau1[[#This Row],[Ancien Soldes]]+Tableau1[[#This Row],[Entree]]-Tableau1[[#This Row],[Sortie]]</f>
        <v>22054.46</v>
      </c>
      <c r="J229" s="47"/>
      <c r="K229" s="3"/>
      <c r="L229" s="70">
        <f>ROWS($C$3:C229)</f>
        <v>227</v>
      </c>
      <c r="M229" t="str">
        <f>IF(C229=recherche!$F$2,L229,"")</f>
        <v/>
      </c>
      <c r="N229" t="str">
        <f t="shared" si="7"/>
        <v/>
      </c>
    </row>
    <row r="230" spans="1:14" x14ac:dyDescent="0.25">
      <c r="A230" s="17"/>
      <c r="B230" s="15"/>
      <c r="C230" s="15"/>
      <c r="D230" s="58"/>
      <c r="E230" s="44"/>
      <c r="F230" s="40">
        <f t="shared" si="6"/>
        <v>22054.46</v>
      </c>
      <c r="G230" s="36"/>
      <c r="H230" s="33"/>
      <c r="I230" s="40">
        <f>Tableau1[[#This Row],[Ancien Soldes]]+Tableau1[[#This Row],[Entree]]-Tableau1[[#This Row],[Sortie]]</f>
        <v>22054.46</v>
      </c>
      <c r="J230" s="47"/>
      <c r="K230" s="3"/>
      <c r="L230" s="70">
        <f>ROWS($C$3:C230)</f>
        <v>228</v>
      </c>
      <c r="M230" t="str">
        <f>IF(C230=recherche!$F$2,L230,"")</f>
        <v/>
      </c>
      <c r="N230" t="str">
        <f t="shared" si="7"/>
        <v/>
      </c>
    </row>
    <row r="231" spans="1:14" x14ac:dyDescent="0.25">
      <c r="A231" s="17"/>
      <c r="B231" s="15"/>
      <c r="C231" s="15"/>
      <c r="D231" s="58"/>
      <c r="E231" s="44"/>
      <c r="F231" s="40">
        <f t="shared" si="6"/>
        <v>22054.46</v>
      </c>
      <c r="G231" s="36"/>
      <c r="H231" s="33"/>
      <c r="I231" s="40">
        <f>Tableau1[[#This Row],[Ancien Soldes]]+Tableau1[[#This Row],[Entree]]-Tableau1[[#This Row],[Sortie]]</f>
        <v>22054.46</v>
      </c>
      <c r="J231" s="47"/>
      <c r="K231" s="3"/>
      <c r="L231" s="70">
        <f>ROWS($C$3:C231)</f>
        <v>229</v>
      </c>
      <c r="M231" t="str">
        <f>IF(C231=recherche!$F$2,L231,"")</f>
        <v/>
      </c>
      <c r="N231" t="str">
        <f t="shared" si="7"/>
        <v/>
      </c>
    </row>
    <row r="232" spans="1:14" x14ac:dyDescent="0.25">
      <c r="A232" s="17"/>
      <c r="B232" s="15"/>
      <c r="C232" s="15"/>
      <c r="D232" s="58"/>
      <c r="E232" s="44"/>
      <c r="F232" s="40">
        <f t="shared" si="6"/>
        <v>22054.46</v>
      </c>
      <c r="G232" s="36"/>
      <c r="H232" s="33"/>
      <c r="I232" s="40">
        <f>Tableau1[[#This Row],[Ancien Soldes]]+Tableau1[[#This Row],[Entree]]-Tableau1[[#This Row],[Sortie]]</f>
        <v>22054.46</v>
      </c>
      <c r="J232" s="47"/>
      <c r="K232" s="3"/>
      <c r="L232" s="70">
        <f>ROWS($C$3:C232)</f>
        <v>230</v>
      </c>
      <c r="M232" t="str">
        <f>IF(C232=recherche!$F$2,L232,"")</f>
        <v/>
      </c>
      <c r="N232" t="str">
        <f t="shared" si="7"/>
        <v/>
      </c>
    </row>
    <row r="233" spans="1:14" x14ac:dyDescent="0.25">
      <c r="A233" s="18"/>
      <c r="B233" s="16"/>
      <c r="C233" s="16"/>
      <c r="D233" s="59"/>
      <c r="E233" s="45"/>
      <c r="F233" s="41">
        <f t="shared" si="6"/>
        <v>22054.46</v>
      </c>
      <c r="G233" s="37"/>
      <c r="H233" s="34"/>
      <c r="I233" s="41">
        <f>Tableau1[[#This Row],[Ancien Soldes]]+Tableau1[[#This Row],[Entree]]-Tableau1[[#This Row],[Sortie]]</f>
        <v>22054.46</v>
      </c>
      <c r="J233" s="47"/>
      <c r="K233" s="3"/>
      <c r="L233" s="70">
        <f>ROWS($C$3:C233)</f>
        <v>231</v>
      </c>
      <c r="M233" t="str">
        <f>IF(C233=recherche!$F$2,L233,"")</f>
        <v/>
      </c>
      <c r="N233" t="str">
        <f t="shared" si="7"/>
        <v/>
      </c>
    </row>
    <row r="234" spans="1:14" x14ac:dyDescent="0.25">
      <c r="A234" s="17"/>
      <c r="B234" s="15"/>
      <c r="C234" s="15"/>
      <c r="D234" s="58"/>
      <c r="E234" s="44"/>
      <c r="F234" s="40">
        <f t="shared" si="6"/>
        <v>22054.46</v>
      </c>
      <c r="G234" s="36"/>
      <c r="H234" s="33"/>
      <c r="I234" s="40">
        <f>Tableau1[[#This Row],[Ancien Soldes]]+Tableau1[[#This Row],[Entree]]-Tableau1[[#This Row],[Sortie]]</f>
        <v>22054.46</v>
      </c>
      <c r="J234" s="47"/>
      <c r="K234" s="3"/>
      <c r="L234" s="70">
        <f>ROWS($C$3:C234)</f>
        <v>232</v>
      </c>
      <c r="M234" t="str">
        <f>IF(C234=recherche!$F$2,L234,"")</f>
        <v/>
      </c>
      <c r="N234" t="str">
        <f t="shared" si="7"/>
        <v/>
      </c>
    </row>
    <row r="235" spans="1:14" x14ac:dyDescent="0.25">
      <c r="A235" s="17"/>
      <c r="B235" s="15"/>
      <c r="C235" s="15"/>
      <c r="D235" s="58"/>
      <c r="E235" s="44"/>
      <c r="F235" s="40">
        <f t="shared" si="6"/>
        <v>22054.46</v>
      </c>
      <c r="G235" s="36"/>
      <c r="H235" s="33"/>
      <c r="I235" s="40">
        <f>Tableau1[[#This Row],[Ancien Soldes]]+Tableau1[[#This Row],[Entree]]-Tableau1[[#This Row],[Sortie]]</f>
        <v>22054.46</v>
      </c>
      <c r="J235" s="47"/>
      <c r="K235" s="3"/>
      <c r="L235" s="70">
        <f>ROWS($C$3:C235)</f>
        <v>233</v>
      </c>
      <c r="M235" t="str">
        <f>IF(C235=recherche!$F$2,L235,"")</f>
        <v/>
      </c>
      <c r="N235" t="str">
        <f t="shared" si="7"/>
        <v/>
      </c>
    </row>
    <row r="236" spans="1:14" x14ac:dyDescent="0.25">
      <c r="A236" s="17"/>
      <c r="B236" s="15"/>
      <c r="C236" s="15"/>
      <c r="D236" s="58"/>
      <c r="E236" s="44"/>
      <c r="F236" s="40">
        <f t="shared" si="6"/>
        <v>22054.46</v>
      </c>
      <c r="G236" s="36"/>
      <c r="H236" s="33"/>
      <c r="I236" s="40">
        <f>Tableau1[[#This Row],[Ancien Soldes]]+Tableau1[[#This Row],[Entree]]-Tableau1[[#This Row],[Sortie]]</f>
        <v>22054.46</v>
      </c>
      <c r="J236" s="47"/>
      <c r="K236" s="3"/>
      <c r="L236" s="70">
        <f>ROWS($C$3:C236)</f>
        <v>234</v>
      </c>
      <c r="M236" t="str">
        <f>IF(C236=recherche!$F$2,L236,"")</f>
        <v/>
      </c>
      <c r="N236" t="str">
        <f t="shared" si="7"/>
        <v/>
      </c>
    </row>
    <row r="237" spans="1:14" x14ac:dyDescent="0.25">
      <c r="A237" s="17"/>
      <c r="B237" s="15"/>
      <c r="C237" s="15"/>
      <c r="D237" s="58"/>
      <c r="E237" s="44"/>
      <c r="F237" s="40">
        <f t="shared" si="6"/>
        <v>22054.46</v>
      </c>
      <c r="G237" s="36"/>
      <c r="H237" s="33"/>
      <c r="I237" s="40">
        <f>Tableau1[[#This Row],[Ancien Soldes]]+Tableau1[[#This Row],[Entree]]-Tableau1[[#This Row],[Sortie]]</f>
        <v>22054.46</v>
      </c>
      <c r="J237" s="47"/>
      <c r="K237" s="3"/>
      <c r="L237" s="70">
        <f>ROWS($C$3:C237)</f>
        <v>235</v>
      </c>
      <c r="M237" t="str">
        <f>IF(C237=recherche!$F$2,L237,"")</f>
        <v/>
      </c>
      <c r="N237" t="str">
        <f t="shared" si="7"/>
        <v/>
      </c>
    </row>
    <row r="238" spans="1:14" x14ac:dyDescent="0.25">
      <c r="A238" s="17"/>
      <c r="B238" s="15"/>
      <c r="C238" s="15"/>
      <c r="D238" s="58"/>
      <c r="E238" s="44"/>
      <c r="F238" s="40">
        <f t="shared" si="6"/>
        <v>22054.46</v>
      </c>
      <c r="G238" s="36"/>
      <c r="H238" s="33"/>
      <c r="I238" s="40">
        <f>Tableau1[[#This Row],[Ancien Soldes]]+Tableau1[[#This Row],[Entree]]-Tableau1[[#This Row],[Sortie]]</f>
        <v>22054.46</v>
      </c>
      <c r="J238" s="47"/>
      <c r="K238" s="3"/>
      <c r="L238" s="70">
        <f>ROWS($C$3:C238)</f>
        <v>236</v>
      </c>
      <c r="M238" t="str">
        <f>IF(C238=recherche!$F$2,L238,"")</f>
        <v/>
      </c>
      <c r="N238" t="str">
        <f t="shared" si="7"/>
        <v/>
      </c>
    </row>
    <row r="239" spans="1:14" x14ac:dyDescent="0.25">
      <c r="A239" s="17"/>
      <c r="B239" s="15"/>
      <c r="C239" s="15"/>
      <c r="D239" s="58"/>
      <c r="E239" s="44"/>
      <c r="F239" s="40">
        <f t="shared" si="6"/>
        <v>22054.46</v>
      </c>
      <c r="G239" s="36"/>
      <c r="H239" s="33"/>
      <c r="I239" s="40">
        <f>Tableau1[[#This Row],[Ancien Soldes]]+Tableau1[[#This Row],[Entree]]-Tableau1[[#This Row],[Sortie]]</f>
        <v>22054.46</v>
      </c>
      <c r="J239" s="47"/>
      <c r="K239" s="3"/>
      <c r="L239" s="70">
        <f>ROWS($C$3:C239)</f>
        <v>237</v>
      </c>
      <c r="M239" t="str">
        <f>IF(C239=recherche!$F$2,L239,"")</f>
        <v/>
      </c>
      <c r="N239" t="str">
        <f t="shared" si="7"/>
        <v/>
      </c>
    </row>
    <row r="240" spans="1:14" x14ac:dyDescent="0.25">
      <c r="A240" s="17"/>
      <c r="B240" s="15"/>
      <c r="C240" s="15"/>
      <c r="D240" s="58"/>
      <c r="E240" s="44"/>
      <c r="F240" s="40">
        <f t="shared" si="6"/>
        <v>22054.46</v>
      </c>
      <c r="G240" s="36"/>
      <c r="H240" s="33"/>
      <c r="I240" s="40">
        <f>Tableau1[[#This Row],[Ancien Soldes]]+Tableau1[[#This Row],[Entree]]-Tableau1[[#This Row],[Sortie]]</f>
        <v>22054.46</v>
      </c>
      <c r="J240" s="47"/>
      <c r="K240" s="3"/>
      <c r="L240" s="70">
        <f>ROWS($C$3:C240)</f>
        <v>238</v>
      </c>
      <c r="M240" t="str">
        <f>IF(C240=recherche!$F$2,L240,"")</f>
        <v/>
      </c>
      <c r="N240" t="str">
        <f t="shared" si="7"/>
        <v/>
      </c>
    </row>
    <row r="241" spans="1:14" x14ac:dyDescent="0.25">
      <c r="A241" s="17"/>
      <c r="B241" s="15"/>
      <c r="C241" s="15"/>
      <c r="D241" s="58"/>
      <c r="E241" s="44"/>
      <c r="F241" s="40">
        <f t="shared" si="6"/>
        <v>22054.46</v>
      </c>
      <c r="G241" s="36"/>
      <c r="H241" s="33"/>
      <c r="I241" s="40">
        <f>Tableau1[[#This Row],[Ancien Soldes]]+Tableau1[[#This Row],[Entree]]-Tableau1[[#This Row],[Sortie]]</f>
        <v>22054.46</v>
      </c>
      <c r="J241" s="47"/>
      <c r="K241" s="3"/>
      <c r="L241" s="70">
        <f>ROWS($C$3:C241)</f>
        <v>239</v>
      </c>
      <c r="M241" t="str">
        <f>IF(C241=recherche!$F$2,L241,"")</f>
        <v/>
      </c>
      <c r="N241" t="str">
        <f t="shared" si="7"/>
        <v/>
      </c>
    </row>
    <row r="242" spans="1:14" x14ac:dyDescent="0.25">
      <c r="A242" s="17"/>
      <c r="B242" s="15"/>
      <c r="C242" s="15"/>
      <c r="D242" s="58"/>
      <c r="E242" s="44"/>
      <c r="F242" s="40">
        <f t="shared" si="6"/>
        <v>22054.46</v>
      </c>
      <c r="G242" s="36"/>
      <c r="H242" s="33"/>
      <c r="I242" s="40">
        <f>Tableau1[[#This Row],[Ancien Soldes]]+Tableau1[[#This Row],[Entree]]-Tableau1[[#This Row],[Sortie]]</f>
        <v>22054.46</v>
      </c>
      <c r="J242" s="47"/>
      <c r="K242" s="3"/>
      <c r="L242" s="70">
        <f>ROWS($C$3:C242)</f>
        <v>240</v>
      </c>
      <c r="M242" t="str">
        <f>IF(C242=recherche!$F$2,L242,"")</f>
        <v/>
      </c>
      <c r="N242" t="str">
        <f t="shared" si="7"/>
        <v/>
      </c>
    </row>
    <row r="243" spans="1:14" x14ac:dyDescent="0.25">
      <c r="A243" s="17"/>
      <c r="B243" s="15"/>
      <c r="C243" s="15"/>
      <c r="D243" s="58"/>
      <c r="E243" s="44"/>
      <c r="F243" s="40">
        <f t="shared" si="6"/>
        <v>22054.46</v>
      </c>
      <c r="G243" s="36"/>
      <c r="H243" s="33"/>
      <c r="I243" s="40">
        <f>Tableau1[[#This Row],[Ancien Soldes]]+Tableau1[[#This Row],[Entree]]-Tableau1[[#This Row],[Sortie]]</f>
        <v>22054.46</v>
      </c>
      <c r="J243" s="47"/>
      <c r="K243" s="3"/>
      <c r="L243" s="70">
        <f>ROWS($C$3:C243)</f>
        <v>241</v>
      </c>
      <c r="M243" t="str">
        <f>IF(C243=recherche!$F$2,L243,"")</f>
        <v/>
      </c>
      <c r="N243" t="str">
        <f t="shared" si="7"/>
        <v/>
      </c>
    </row>
    <row r="244" spans="1:14" x14ac:dyDescent="0.25">
      <c r="A244" s="17"/>
      <c r="B244" s="15"/>
      <c r="C244" s="15"/>
      <c r="D244" s="58"/>
      <c r="E244" s="44"/>
      <c r="F244" s="40">
        <f t="shared" si="6"/>
        <v>22054.46</v>
      </c>
      <c r="G244" s="36"/>
      <c r="H244" s="33"/>
      <c r="I244" s="40">
        <f>Tableau1[[#This Row],[Ancien Soldes]]+Tableau1[[#This Row],[Entree]]-Tableau1[[#This Row],[Sortie]]</f>
        <v>22054.46</v>
      </c>
      <c r="J244" s="47"/>
      <c r="K244" s="3"/>
      <c r="L244" s="70">
        <f>ROWS($C$3:C244)</f>
        <v>242</v>
      </c>
      <c r="M244" t="str">
        <f>IF(C244=recherche!$F$2,L244,"")</f>
        <v/>
      </c>
      <c r="N244" t="str">
        <f t="shared" si="7"/>
        <v/>
      </c>
    </row>
    <row r="245" spans="1:14" x14ac:dyDescent="0.25">
      <c r="A245" s="17"/>
      <c r="B245" s="15"/>
      <c r="C245" s="15"/>
      <c r="D245" s="58"/>
      <c r="E245" s="44"/>
      <c r="F245" s="40">
        <f t="shared" si="6"/>
        <v>22054.46</v>
      </c>
      <c r="G245" s="36"/>
      <c r="H245" s="33"/>
      <c r="I245" s="40">
        <f>Tableau1[[#This Row],[Ancien Soldes]]+Tableau1[[#This Row],[Entree]]-Tableau1[[#This Row],[Sortie]]</f>
        <v>22054.46</v>
      </c>
      <c r="J245" s="47"/>
      <c r="K245" s="3"/>
      <c r="L245" s="70">
        <f>ROWS($C$3:C245)</f>
        <v>243</v>
      </c>
      <c r="M245" t="str">
        <f>IF(C245=recherche!$F$2,L245,"")</f>
        <v/>
      </c>
      <c r="N245" t="str">
        <f t="shared" si="7"/>
        <v/>
      </c>
    </row>
    <row r="246" spans="1:14" x14ac:dyDescent="0.25">
      <c r="A246" s="17"/>
      <c r="B246" s="15"/>
      <c r="C246" s="15"/>
      <c r="D246" s="58"/>
      <c r="E246" s="44"/>
      <c r="F246" s="40">
        <f t="shared" si="6"/>
        <v>22054.46</v>
      </c>
      <c r="G246" s="36"/>
      <c r="H246" s="33"/>
      <c r="I246" s="40">
        <f>Tableau1[[#This Row],[Ancien Soldes]]+Tableau1[[#This Row],[Entree]]-Tableau1[[#This Row],[Sortie]]</f>
        <v>22054.46</v>
      </c>
      <c r="J246" s="47"/>
      <c r="K246" s="3"/>
      <c r="L246" s="70">
        <f>ROWS($C$3:C246)</f>
        <v>244</v>
      </c>
      <c r="M246" t="str">
        <f>IF(C246=recherche!$F$2,L246,"")</f>
        <v/>
      </c>
      <c r="N246" t="str">
        <f t="shared" si="7"/>
        <v/>
      </c>
    </row>
    <row r="247" spans="1:14" x14ac:dyDescent="0.25">
      <c r="A247" s="17"/>
      <c r="B247" s="15"/>
      <c r="C247" s="15"/>
      <c r="D247" s="58"/>
      <c r="E247" s="44"/>
      <c r="F247" s="40">
        <f t="shared" si="6"/>
        <v>22054.46</v>
      </c>
      <c r="G247" s="36"/>
      <c r="H247" s="33"/>
      <c r="I247" s="40">
        <f>Tableau1[[#This Row],[Ancien Soldes]]+Tableau1[[#This Row],[Entree]]-Tableau1[[#This Row],[Sortie]]</f>
        <v>22054.46</v>
      </c>
      <c r="J247" s="47"/>
      <c r="K247" s="3"/>
      <c r="L247" s="70">
        <f>ROWS($C$3:C247)</f>
        <v>245</v>
      </c>
      <c r="M247" t="str">
        <f>IF(C247=recherche!$F$2,L247,"")</f>
        <v/>
      </c>
      <c r="N247" t="str">
        <f t="shared" si="7"/>
        <v/>
      </c>
    </row>
    <row r="248" spans="1:14" x14ac:dyDescent="0.25">
      <c r="A248" s="18"/>
      <c r="B248" s="16"/>
      <c r="C248" s="16"/>
      <c r="D248" s="59"/>
      <c r="E248" s="45"/>
      <c r="F248" s="41">
        <f t="shared" si="6"/>
        <v>22054.46</v>
      </c>
      <c r="G248" s="37"/>
      <c r="H248" s="34"/>
      <c r="I248" s="41">
        <f>Tableau1[[#This Row],[Ancien Soldes]]+Tableau1[[#This Row],[Entree]]-Tableau1[[#This Row],[Sortie]]</f>
        <v>22054.46</v>
      </c>
      <c r="J248" s="47"/>
      <c r="K248" s="3"/>
      <c r="L248" s="70">
        <f>ROWS($C$3:C248)</f>
        <v>246</v>
      </c>
      <c r="M248" t="str">
        <f>IF(C248=recherche!$F$2,L248,"")</f>
        <v/>
      </c>
      <c r="N248" t="str">
        <f t="shared" si="7"/>
        <v/>
      </c>
    </row>
    <row r="249" spans="1:14" x14ac:dyDescent="0.25">
      <c r="A249" s="17"/>
      <c r="B249" s="15"/>
      <c r="C249" s="15"/>
      <c r="D249" s="58"/>
      <c r="E249" s="44"/>
      <c r="F249" s="40">
        <f t="shared" si="6"/>
        <v>22054.46</v>
      </c>
      <c r="G249" s="36"/>
      <c r="H249" s="33"/>
      <c r="I249" s="40">
        <f>Tableau1[[#This Row],[Ancien Soldes]]+Tableau1[[#This Row],[Entree]]-Tableau1[[#This Row],[Sortie]]</f>
        <v>22054.46</v>
      </c>
      <c r="J249" s="47"/>
      <c r="K249" s="3"/>
      <c r="L249" s="70">
        <f>ROWS($C$3:C249)</f>
        <v>247</v>
      </c>
      <c r="M249" t="str">
        <f>IF(C249=recherche!$F$2,L249,"")</f>
        <v/>
      </c>
      <c r="N249" t="str">
        <f t="shared" si="7"/>
        <v/>
      </c>
    </row>
    <row r="250" spans="1:14" x14ac:dyDescent="0.25">
      <c r="A250" s="17"/>
      <c r="B250" s="15"/>
      <c r="C250" s="15"/>
      <c r="D250" s="58"/>
      <c r="E250" s="44"/>
      <c r="F250" s="40">
        <f t="shared" si="6"/>
        <v>22054.46</v>
      </c>
      <c r="G250" s="36"/>
      <c r="H250" s="33"/>
      <c r="I250" s="40">
        <f>Tableau1[[#This Row],[Ancien Soldes]]+Tableau1[[#This Row],[Entree]]-Tableau1[[#This Row],[Sortie]]</f>
        <v>22054.46</v>
      </c>
      <c r="J250" s="47"/>
      <c r="K250" s="3"/>
      <c r="L250" s="70">
        <f>ROWS($C$3:C250)</f>
        <v>248</v>
      </c>
      <c r="M250" t="str">
        <f>IF(C250=recherche!$F$2,L250,"")</f>
        <v/>
      </c>
      <c r="N250" t="str">
        <f t="shared" si="7"/>
        <v/>
      </c>
    </row>
    <row r="251" spans="1:14" x14ac:dyDescent="0.25">
      <c r="A251" s="17"/>
      <c r="B251" s="15"/>
      <c r="C251" s="15"/>
      <c r="D251" s="58"/>
      <c r="E251" s="44"/>
      <c r="F251" s="40">
        <f t="shared" si="6"/>
        <v>22054.46</v>
      </c>
      <c r="G251" s="36"/>
      <c r="H251" s="33"/>
      <c r="I251" s="40">
        <f>Tableau1[[#This Row],[Ancien Soldes]]+Tableau1[[#This Row],[Entree]]-Tableau1[[#This Row],[Sortie]]</f>
        <v>22054.46</v>
      </c>
      <c r="J251" s="47"/>
      <c r="K251" s="3"/>
      <c r="L251" s="70">
        <f>ROWS($C$3:C251)</f>
        <v>249</v>
      </c>
      <c r="M251" t="str">
        <f>IF(C251=recherche!$F$2,L251,"")</f>
        <v/>
      </c>
      <c r="N251" t="str">
        <f t="shared" si="7"/>
        <v/>
      </c>
    </row>
    <row r="252" spans="1:14" x14ac:dyDescent="0.25">
      <c r="A252" s="17"/>
      <c r="B252" s="15"/>
      <c r="C252" s="15"/>
      <c r="D252" s="58"/>
      <c r="E252" s="44"/>
      <c r="F252" s="40">
        <f t="shared" si="6"/>
        <v>22054.46</v>
      </c>
      <c r="G252" s="36"/>
      <c r="H252" s="33"/>
      <c r="I252" s="40">
        <f>Tableau1[[#This Row],[Ancien Soldes]]+Tableau1[[#This Row],[Entree]]-Tableau1[[#This Row],[Sortie]]</f>
        <v>22054.46</v>
      </c>
      <c r="J252" s="47"/>
      <c r="K252" s="3"/>
      <c r="L252" s="70">
        <f>ROWS($C$3:C252)</f>
        <v>250</v>
      </c>
      <c r="M252" t="str">
        <f>IF(C252=recherche!$F$2,L252,"")</f>
        <v/>
      </c>
      <c r="N252" t="str">
        <f t="shared" si="7"/>
        <v/>
      </c>
    </row>
    <row r="253" spans="1:14" x14ac:dyDescent="0.25">
      <c r="A253" s="17"/>
      <c r="B253" s="15"/>
      <c r="C253" s="15"/>
      <c r="D253" s="58"/>
      <c r="E253" s="44"/>
      <c r="F253" s="40">
        <f t="shared" si="6"/>
        <v>22054.46</v>
      </c>
      <c r="G253" s="36"/>
      <c r="H253" s="33"/>
      <c r="I253" s="40">
        <f>Tableau1[[#This Row],[Ancien Soldes]]+Tableau1[[#This Row],[Entree]]-Tableau1[[#This Row],[Sortie]]</f>
        <v>22054.46</v>
      </c>
      <c r="J253" s="47"/>
      <c r="K253" s="3"/>
      <c r="L253" s="70">
        <f>ROWS($C$3:C253)</f>
        <v>251</v>
      </c>
      <c r="M253" t="str">
        <f>IF(C253=recherche!$F$2,L253,"")</f>
        <v/>
      </c>
      <c r="N253" t="str">
        <f t="shared" si="7"/>
        <v/>
      </c>
    </row>
    <row r="254" spans="1:14" x14ac:dyDescent="0.25">
      <c r="A254" s="17"/>
      <c r="B254" s="15"/>
      <c r="C254" s="15"/>
      <c r="D254" s="58"/>
      <c r="E254" s="44"/>
      <c r="F254" s="40">
        <f t="shared" si="6"/>
        <v>22054.46</v>
      </c>
      <c r="G254" s="36"/>
      <c r="H254" s="33"/>
      <c r="I254" s="40">
        <f>Tableau1[[#This Row],[Ancien Soldes]]+Tableau1[[#This Row],[Entree]]-Tableau1[[#This Row],[Sortie]]</f>
        <v>22054.46</v>
      </c>
      <c r="J254" s="47"/>
      <c r="K254" s="3"/>
      <c r="L254" s="70">
        <f>ROWS($C$3:C254)</f>
        <v>252</v>
      </c>
      <c r="M254" t="str">
        <f>IF(C254=recherche!$F$2,L254,"")</f>
        <v/>
      </c>
      <c r="N254" t="str">
        <f t="shared" si="7"/>
        <v/>
      </c>
    </row>
    <row r="255" spans="1:14" x14ac:dyDescent="0.25">
      <c r="A255" s="17"/>
      <c r="B255" s="15"/>
      <c r="C255" s="15"/>
      <c r="D255" s="58"/>
      <c r="E255" s="44"/>
      <c r="F255" s="40">
        <f t="shared" si="6"/>
        <v>22054.46</v>
      </c>
      <c r="G255" s="36"/>
      <c r="H255" s="33"/>
      <c r="I255" s="40">
        <f>Tableau1[[#This Row],[Ancien Soldes]]+Tableau1[[#This Row],[Entree]]-Tableau1[[#This Row],[Sortie]]</f>
        <v>22054.46</v>
      </c>
      <c r="J255" s="47"/>
      <c r="K255" s="3"/>
      <c r="L255" s="70">
        <f>ROWS($C$3:C255)</f>
        <v>253</v>
      </c>
      <c r="M255" t="str">
        <f>IF(C255=recherche!$F$2,L255,"")</f>
        <v/>
      </c>
      <c r="N255" t="str">
        <f t="shared" si="7"/>
        <v/>
      </c>
    </row>
    <row r="256" spans="1:14" x14ac:dyDescent="0.25">
      <c r="A256" s="17"/>
      <c r="B256" s="15"/>
      <c r="C256" s="15"/>
      <c r="D256" s="58"/>
      <c r="E256" s="44"/>
      <c r="F256" s="40">
        <f t="shared" si="6"/>
        <v>22054.46</v>
      </c>
      <c r="G256" s="36"/>
      <c r="H256" s="33"/>
      <c r="I256" s="40">
        <f>Tableau1[[#This Row],[Ancien Soldes]]+Tableau1[[#This Row],[Entree]]-Tableau1[[#This Row],[Sortie]]</f>
        <v>22054.46</v>
      </c>
      <c r="J256" s="47"/>
      <c r="K256" s="3"/>
      <c r="L256" s="70">
        <f>ROWS($C$3:C256)</f>
        <v>254</v>
      </c>
      <c r="M256" t="str">
        <f>IF(C256=recherche!$F$2,L256,"")</f>
        <v/>
      </c>
      <c r="N256" t="str">
        <f t="shared" si="7"/>
        <v/>
      </c>
    </row>
    <row r="257" spans="1:14" x14ac:dyDescent="0.25">
      <c r="A257" s="17"/>
      <c r="B257" s="15"/>
      <c r="C257" s="15"/>
      <c r="D257" s="58"/>
      <c r="E257" s="44"/>
      <c r="F257" s="40">
        <f t="shared" si="6"/>
        <v>22054.46</v>
      </c>
      <c r="G257" s="36"/>
      <c r="H257" s="33"/>
      <c r="I257" s="40">
        <f>Tableau1[[#This Row],[Ancien Soldes]]+Tableau1[[#This Row],[Entree]]-Tableau1[[#This Row],[Sortie]]</f>
        <v>22054.46</v>
      </c>
      <c r="J257" s="47"/>
      <c r="K257" s="3"/>
      <c r="L257" s="70">
        <f>ROWS($C$3:C257)</f>
        <v>255</v>
      </c>
      <c r="M257" t="str">
        <f>IF(C257=recherche!$F$2,L257,"")</f>
        <v/>
      </c>
      <c r="N257" t="str">
        <f t="shared" si="7"/>
        <v/>
      </c>
    </row>
    <row r="258" spans="1:14" x14ac:dyDescent="0.25">
      <c r="A258" s="17"/>
      <c r="B258" s="15"/>
      <c r="C258" s="15"/>
      <c r="D258" s="58"/>
      <c r="E258" s="44"/>
      <c r="F258" s="40">
        <f t="shared" si="6"/>
        <v>22054.46</v>
      </c>
      <c r="G258" s="36"/>
      <c r="H258" s="33"/>
      <c r="I258" s="40">
        <f>Tableau1[[#This Row],[Ancien Soldes]]+Tableau1[[#This Row],[Entree]]-Tableau1[[#This Row],[Sortie]]</f>
        <v>22054.46</v>
      </c>
      <c r="J258" s="47"/>
      <c r="K258" s="3"/>
      <c r="L258" s="70">
        <f>ROWS($C$3:C258)</f>
        <v>256</v>
      </c>
      <c r="M258" t="str">
        <f>IF(C258=recherche!$F$2,L258,"")</f>
        <v/>
      </c>
      <c r="N258" t="str">
        <f t="shared" si="7"/>
        <v/>
      </c>
    </row>
    <row r="259" spans="1:14" x14ac:dyDescent="0.25">
      <c r="A259" s="17"/>
      <c r="B259" s="15"/>
      <c r="C259" s="15"/>
      <c r="D259" s="58"/>
      <c r="E259" s="44"/>
      <c r="F259" s="40">
        <f t="shared" si="6"/>
        <v>22054.46</v>
      </c>
      <c r="G259" s="36"/>
      <c r="H259" s="33"/>
      <c r="I259" s="40">
        <f>Tableau1[[#This Row],[Ancien Soldes]]+Tableau1[[#This Row],[Entree]]-Tableau1[[#This Row],[Sortie]]</f>
        <v>22054.46</v>
      </c>
      <c r="J259" s="47"/>
      <c r="K259" s="3"/>
      <c r="L259" s="70">
        <f>ROWS($C$3:C259)</f>
        <v>257</v>
      </c>
      <c r="M259" t="str">
        <f>IF(C259=recherche!$F$2,L259,"")</f>
        <v/>
      </c>
      <c r="N259" t="str">
        <f t="shared" si="7"/>
        <v/>
      </c>
    </row>
    <row r="260" spans="1:14" x14ac:dyDescent="0.25">
      <c r="A260" s="18"/>
      <c r="B260" s="16"/>
      <c r="C260" s="16"/>
      <c r="D260" s="59"/>
      <c r="E260" s="45"/>
      <c r="F260" s="41">
        <f t="shared" ref="F260:F293" si="8">I259</f>
        <v>22054.46</v>
      </c>
      <c r="G260" s="37"/>
      <c r="H260" s="34"/>
      <c r="I260" s="41">
        <f>Tableau1[[#This Row],[Ancien Soldes]]+Tableau1[[#This Row],[Entree]]-Tableau1[[#This Row],[Sortie]]</f>
        <v>22054.46</v>
      </c>
      <c r="J260" s="47"/>
      <c r="K260" s="3"/>
      <c r="L260" s="70">
        <f>ROWS($C$3:C260)</f>
        <v>258</v>
      </c>
      <c r="M260" t="str">
        <f>IF(C260=recherche!$F$2,L260,"")</f>
        <v/>
      </c>
      <c r="N260" t="str">
        <f t="shared" ref="N260:N293" si="9">IFERROR(SMALL($M$3:$M$293,L260),"")</f>
        <v/>
      </c>
    </row>
    <row r="261" spans="1:14" x14ac:dyDescent="0.25">
      <c r="A261" s="17"/>
      <c r="B261" s="15"/>
      <c r="C261" s="15"/>
      <c r="D261" s="58"/>
      <c r="E261" s="44"/>
      <c r="F261" s="40">
        <f t="shared" si="8"/>
        <v>22054.46</v>
      </c>
      <c r="G261" s="36"/>
      <c r="H261" s="33"/>
      <c r="I261" s="40">
        <f>Tableau1[[#This Row],[Ancien Soldes]]+Tableau1[[#This Row],[Entree]]-Tableau1[[#This Row],[Sortie]]</f>
        <v>22054.46</v>
      </c>
      <c r="J261" s="47"/>
      <c r="K261" s="3"/>
      <c r="L261" s="70">
        <f>ROWS($C$3:C261)</f>
        <v>259</v>
      </c>
      <c r="M261" t="str">
        <f>IF(C261=recherche!$F$2,L261,"")</f>
        <v/>
      </c>
      <c r="N261" t="str">
        <f t="shared" si="9"/>
        <v/>
      </c>
    </row>
    <row r="262" spans="1:14" x14ac:dyDescent="0.25">
      <c r="A262" s="17"/>
      <c r="B262" s="15"/>
      <c r="C262" s="15"/>
      <c r="D262" s="58"/>
      <c r="E262" s="44"/>
      <c r="F262" s="40">
        <f t="shared" si="8"/>
        <v>22054.46</v>
      </c>
      <c r="G262" s="36"/>
      <c r="H262" s="33"/>
      <c r="I262" s="40">
        <f>Tableau1[[#This Row],[Ancien Soldes]]+Tableau1[[#This Row],[Entree]]-Tableau1[[#This Row],[Sortie]]</f>
        <v>22054.46</v>
      </c>
      <c r="J262" s="47"/>
      <c r="K262" s="3"/>
      <c r="L262" s="70">
        <f>ROWS($C$3:C262)</f>
        <v>260</v>
      </c>
      <c r="M262" t="str">
        <f>IF(C262=recherche!$F$2,L262,"")</f>
        <v/>
      </c>
      <c r="N262" t="str">
        <f t="shared" si="9"/>
        <v/>
      </c>
    </row>
    <row r="263" spans="1:14" x14ac:dyDescent="0.25">
      <c r="A263" s="17"/>
      <c r="B263" s="15"/>
      <c r="C263" s="15"/>
      <c r="D263" s="58"/>
      <c r="E263" s="44"/>
      <c r="F263" s="40">
        <f t="shared" si="8"/>
        <v>22054.46</v>
      </c>
      <c r="G263" s="36"/>
      <c r="H263" s="33"/>
      <c r="I263" s="40">
        <f>Tableau1[[#This Row],[Ancien Soldes]]+Tableau1[[#This Row],[Entree]]-Tableau1[[#This Row],[Sortie]]</f>
        <v>22054.46</v>
      </c>
      <c r="J263" s="47"/>
      <c r="K263" s="3"/>
      <c r="L263" s="70">
        <f>ROWS($C$3:C263)</f>
        <v>261</v>
      </c>
      <c r="M263" t="str">
        <f>IF(C263=recherche!$F$2,L263,"")</f>
        <v/>
      </c>
      <c r="N263" t="str">
        <f t="shared" si="9"/>
        <v/>
      </c>
    </row>
    <row r="264" spans="1:14" x14ac:dyDescent="0.25">
      <c r="A264" s="17"/>
      <c r="B264" s="15"/>
      <c r="C264" s="15"/>
      <c r="D264" s="58"/>
      <c r="E264" s="44"/>
      <c r="F264" s="40">
        <f t="shared" si="8"/>
        <v>22054.46</v>
      </c>
      <c r="G264" s="36"/>
      <c r="H264" s="33"/>
      <c r="I264" s="40">
        <f>Tableau1[[#This Row],[Ancien Soldes]]+Tableau1[[#This Row],[Entree]]-Tableau1[[#This Row],[Sortie]]</f>
        <v>22054.46</v>
      </c>
      <c r="J264" s="47"/>
      <c r="K264" s="3"/>
      <c r="L264" s="70">
        <f>ROWS($C$3:C264)</f>
        <v>262</v>
      </c>
      <c r="M264" t="str">
        <f>IF(C264=recherche!$F$2,L264,"")</f>
        <v/>
      </c>
      <c r="N264" t="str">
        <f t="shared" si="9"/>
        <v/>
      </c>
    </row>
    <row r="265" spans="1:14" x14ac:dyDescent="0.25">
      <c r="A265" s="17"/>
      <c r="B265" s="15"/>
      <c r="C265" s="15"/>
      <c r="D265" s="58"/>
      <c r="E265" s="44"/>
      <c r="F265" s="40">
        <f t="shared" si="8"/>
        <v>22054.46</v>
      </c>
      <c r="G265" s="36"/>
      <c r="H265" s="33"/>
      <c r="I265" s="40">
        <f>Tableau1[[#This Row],[Ancien Soldes]]+Tableau1[[#This Row],[Entree]]-Tableau1[[#This Row],[Sortie]]</f>
        <v>22054.46</v>
      </c>
      <c r="J265" s="47"/>
      <c r="K265" s="3"/>
      <c r="L265" s="70">
        <f>ROWS($C$3:C265)</f>
        <v>263</v>
      </c>
      <c r="M265" t="str">
        <f>IF(C265=recherche!$F$2,L265,"")</f>
        <v/>
      </c>
      <c r="N265" t="str">
        <f t="shared" si="9"/>
        <v/>
      </c>
    </row>
    <row r="266" spans="1:14" x14ac:dyDescent="0.25">
      <c r="A266" s="17"/>
      <c r="B266" s="15"/>
      <c r="C266" s="15"/>
      <c r="D266" s="58"/>
      <c r="E266" s="44"/>
      <c r="F266" s="40">
        <f t="shared" si="8"/>
        <v>22054.46</v>
      </c>
      <c r="G266" s="36"/>
      <c r="H266" s="33"/>
      <c r="I266" s="40">
        <f>Tableau1[[#This Row],[Ancien Soldes]]+Tableau1[[#This Row],[Entree]]-Tableau1[[#This Row],[Sortie]]</f>
        <v>22054.46</v>
      </c>
      <c r="J266" s="47"/>
      <c r="K266" s="3"/>
      <c r="L266" s="70">
        <f>ROWS($C$3:C266)</f>
        <v>264</v>
      </c>
      <c r="M266" t="str">
        <f>IF(C266=recherche!$F$2,L266,"")</f>
        <v/>
      </c>
      <c r="N266" t="str">
        <f t="shared" si="9"/>
        <v/>
      </c>
    </row>
    <row r="267" spans="1:14" x14ac:dyDescent="0.25">
      <c r="A267" s="17"/>
      <c r="B267" s="15"/>
      <c r="C267" s="15"/>
      <c r="D267" s="58"/>
      <c r="E267" s="44"/>
      <c r="F267" s="40">
        <f t="shared" si="8"/>
        <v>22054.46</v>
      </c>
      <c r="G267" s="36"/>
      <c r="H267" s="33"/>
      <c r="I267" s="40">
        <f>Tableau1[[#This Row],[Ancien Soldes]]+Tableau1[[#This Row],[Entree]]-Tableau1[[#This Row],[Sortie]]</f>
        <v>22054.46</v>
      </c>
      <c r="J267" s="47"/>
      <c r="K267" s="3"/>
      <c r="L267" s="70">
        <f>ROWS($C$3:C267)</f>
        <v>265</v>
      </c>
      <c r="M267" t="str">
        <f>IF(C267=recherche!$F$2,L267,"")</f>
        <v/>
      </c>
      <c r="N267" t="str">
        <f t="shared" si="9"/>
        <v/>
      </c>
    </row>
    <row r="268" spans="1:14" x14ac:dyDescent="0.25">
      <c r="A268" s="17"/>
      <c r="B268" s="15"/>
      <c r="C268" s="15"/>
      <c r="D268" s="58"/>
      <c r="E268" s="44"/>
      <c r="F268" s="40">
        <f t="shared" si="8"/>
        <v>22054.46</v>
      </c>
      <c r="G268" s="36"/>
      <c r="H268" s="33"/>
      <c r="I268" s="40">
        <f>Tableau1[[#This Row],[Ancien Soldes]]+Tableau1[[#This Row],[Entree]]-Tableau1[[#This Row],[Sortie]]</f>
        <v>22054.46</v>
      </c>
      <c r="J268" s="47"/>
      <c r="K268" s="3"/>
      <c r="L268" s="70">
        <f>ROWS($C$3:C268)</f>
        <v>266</v>
      </c>
      <c r="M268" t="str">
        <f>IF(C268=recherche!$F$2,L268,"")</f>
        <v/>
      </c>
      <c r="N268" t="str">
        <f t="shared" si="9"/>
        <v/>
      </c>
    </row>
    <row r="269" spans="1:14" x14ac:dyDescent="0.25">
      <c r="A269" s="17"/>
      <c r="B269" s="15"/>
      <c r="C269" s="15"/>
      <c r="D269" s="58"/>
      <c r="E269" s="44"/>
      <c r="F269" s="40">
        <f t="shared" si="8"/>
        <v>22054.46</v>
      </c>
      <c r="G269" s="36"/>
      <c r="H269" s="33"/>
      <c r="I269" s="40">
        <f>Tableau1[[#This Row],[Ancien Soldes]]+Tableau1[[#This Row],[Entree]]-Tableau1[[#This Row],[Sortie]]</f>
        <v>22054.46</v>
      </c>
      <c r="J269" s="47"/>
      <c r="K269" s="3"/>
      <c r="L269" s="70">
        <f>ROWS($C$3:C269)</f>
        <v>267</v>
      </c>
      <c r="M269" t="str">
        <f>IF(C269=recherche!$F$2,L269,"")</f>
        <v/>
      </c>
      <c r="N269" t="str">
        <f t="shared" si="9"/>
        <v/>
      </c>
    </row>
    <row r="270" spans="1:14" x14ac:dyDescent="0.25">
      <c r="A270" s="17"/>
      <c r="B270" s="15"/>
      <c r="C270" s="15"/>
      <c r="D270" s="58"/>
      <c r="E270" s="44"/>
      <c r="F270" s="40">
        <f t="shared" si="8"/>
        <v>22054.46</v>
      </c>
      <c r="G270" s="36"/>
      <c r="H270" s="33"/>
      <c r="I270" s="40">
        <f>Tableau1[[#This Row],[Ancien Soldes]]+Tableau1[[#This Row],[Entree]]-Tableau1[[#This Row],[Sortie]]</f>
        <v>22054.46</v>
      </c>
      <c r="J270" s="47"/>
      <c r="K270" s="3"/>
      <c r="L270" s="70">
        <f>ROWS($C$3:C270)</f>
        <v>268</v>
      </c>
      <c r="M270" t="str">
        <f>IF(C270=recherche!$F$2,L270,"")</f>
        <v/>
      </c>
      <c r="N270" t="str">
        <f t="shared" si="9"/>
        <v/>
      </c>
    </row>
    <row r="271" spans="1:14" x14ac:dyDescent="0.25">
      <c r="A271" s="17"/>
      <c r="B271" s="15"/>
      <c r="C271" s="15"/>
      <c r="D271" s="58"/>
      <c r="E271" s="44"/>
      <c r="F271" s="40">
        <f t="shared" si="8"/>
        <v>22054.46</v>
      </c>
      <c r="G271" s="36"/>
      <c r="H271" s="33"/>
      <c r="I271" s="40">
        <f>Tableau1[[#This Row],[Ancien Soldes]]+Tableau1[[#This Row],[Entree]]-Tableau1[[#This Row],[Sortie]]</f>
        <v>22054.46</v>
      </c>
      <c r="J271" s="47"/>
      <c r="K271" s="3"/>
      <c r="L271" s="70">
        <f>ROWS($C$3:C271)</f>
        <v>269</v>
      </c>
      <c r="M271" t="str">
        <f>IF(C271=recherche!$F$2,L271,"")</f>
        <v/>
      </c>
      <c r="N271" t="str">
        <f t="shared" si="9"/>
        <v/>
      </c>
    </row>
    <row r="272" spans="1:14" x14ac:dyDescent="0.25">
      <c r="A272" s="17"/>
      <c r="B272" s="15"/>
      <c r="C272" s="15"/>
      <c r="D272" s="58"/>
      <c r="E272" s="44"/>
      <c r="F272" s="40">
        <f t="shared" si="8"/>
        <v>22054.46</v>
      </c>
      <c r="G272" s="36"/>
      <c r="H272" s="33"/>
      <c r="I272" s="40">
        <f>Tableau1[[#This Row],[Ancien Soldes]]+Tableau1[[#This Row],[Entree]]-Tableau1[[#This Row],[Sortie]]</f>
        <v>22054.46</v>
      </c>
      <c r="J272" s="47"/>
      <c r="K272" s="3"/>
      <c r="L272" s="70">
        <f>ROWS($C$3:C272)</f>
        <v>270</v>
      </c>
      <c r="M272" t="str">
        <f>IF(C272=recherche!$F$2,L272,"")</f>
        <v/>
      </c>
      <c r="N272" t="str">
        <f t="shared" si="9"/>
        <v/>
      </c>
    </row>
    <row r="273" spans="1:14" x14ac:dyDescent="0.25">
      <c r="A273" s="17"/>
      <c r="B273" s="15"/>
      <c r="C273" s="15"/>
      <c r="D273" s="58"/>
      <c r="E273" s="44"/>
      <c r="F273" s="40">
        <f t="shared" si="8"/>
        <v>22054.46</v>
      </c>
      <c r="G273" s="36"/>
      <c r="H273" s="33"/>
      <c r="I273" s="40">
        <f>Tableau1[[#This Row],[Ancien Soldes]]+Tableau1[[#This Row],[Entree]]-Tableau1[[#This Row],[Sortie]]</f>
        <v>22054.46</v>
      </c>
      <c r="J273" s="47"/>
      <c r="K273" s="3"/>
      <c r="L273" s="70">
        <f>ROWS($C$3:C273)</f>
        <v>271</v>
      </c>
      <c r="M273" t="str">
        <f>IF(C273=recherche!$F$2,L273,"")</f>
        <v/>
      </c>
      <c r="N273" t="str">
        <f t="shared" si="9"/>
        <v/>
      </c>
    </row>
    <row r="274" spans="1:14" x14ac:dyDescent="0.25">
      <c r="A274" s="18"/>
      <c r="B274" s="16"/>
      <c r="C274" s="16"/>
      <c r="D274" s="59"/>
      <c r="E274" s="45"/>
      <c r="F274" s="41">
        <f t="shared" si="8"/>
        <v>22054.46</v>
      </c>
      <c r="G274" s="37"/>
      <c r="H274" s="34"/>
      <c r="I274" s="41">
        <f>Tableau1[[#This Row],[Ancien Soldes]]+Tableau1[[#This Row],[Entree]]-Tableau1[[#This Row],[Sortie]]</f>
        <v>22054.46</v>
      </c>
      <c r="J274" s="47"/>
      <c r="K274" s="3"/>
      <c r="L274" s="70">
        <f>ROWS($C$3:C274)</f>
        <v>272</v>
      </c>
      <c r="M274" t="str">
        <f>IF(C274=recherche!$F$2,L274,"")</f>
        <v/>
      </c>
      <c r="N274" t="str">
        <f t="shared" si="9"/>
        <v/>
      </c>
    </row>
    <row r="275" spans="1:14" x14ac:dyDescent="0.25">
      <c r="A275" s="17"/>
      <c r="B275" s="15"/>
      <c r="C275" s="15"/>
      <c r="D275" s="58"/>
      <c r="E275" s="44"/>
      <c r="F275" s="40">
        <f t="shared" si="8"/>
        <v>22054.46</v>
      </c>
      <c r="G275" s="36"/>
      <c r="H275" s="33"/>
      <c r="I275" s="40">
        <f>Tableau1[[#This Row],[Ancien Soldes]]+Tableau1[[#This Row],[Entree]]-Tableau1[[#This Row],[Sortie]]</f>
        <v>22054.46</v>
      </c>
      <c r="J275" s="28"/>
      <c r="K275" s="3"/>
      <c r="L275" s="70">
        <f>ROWS($C$3:C275)</f>
        <v>273</v>
      </c>
      <c r="M275" t="str">
        <f>IF(C275=recherche!$F$2,L275,"")</f>
        <v/>
      </c>
      <c r="N275" t="str">
        <f t="shared" si="9"/>
        <v/>
      </c>
    </row>
    <row r="276" spans="1:14" x14ac:dyDescent="0.25">
      <c r="A276" s="17"/>
      <c r="B276" s="15"/>
      <c r="C276" s="15"/>
      <c r="D276" s="58"/>
      <c r="E276" s="44"/>
      <c r="F276" s="40">
        <f t="shared" si="8"/>
        <v>22054.46</v>
      </c>
      <c r="G276" s="36"/>
      <c r="H276" s="33"/>
      <c r="I276" s="40">
        <f>Tableau1[[#This Row],[Ancien Soldes]]+Tableau1[[#This Row],[Entree]]-Tableau1[[#This Row],[Sortie]]</f>
        <v>22054.46</v>
      </c>
      <c r="J276" s="28"/>
      <c r="K276" s="3"/>
      <c r="L276" s="70">
        <f>ROWS($C$3:C276)</f>
        <v>274</v>
      </c>
      <c r="M276" t="str">
        <f>IF(C276=recherche!$F$2,L276,"")</f>
        <v/>
      </c>
      <c r="N276" t="str">
        <f t="shared" si="9"/>
        <v/>
      </c>
    </row>
    <row r="277" spans="1:14" x14ac:dyDescent="0.25">
      <c r="A277" s="17"/>
      <c r="B277" s="15"/>
      <c r="C277" s="15"/>
      <c r="D277" s="58"/>
      <c r="E277" s="44"/>
      <c r="F277" s="40">
        <f t="shared" si="8"/>
        <v>22054.46</v>
      </c>
      <c r="G277" s="36"/>
      <c r="H277" s="33"/>
      <c r="I277" s="40">
        <f>Tableau1[[#This Row],[Ancien Soldes]]+Tableau1[[#This Row],[Entree]]-Tableau1[[#This Row],[Sortie]]</f>
        <v>22054.46</v>
      </c>
      <c r="J277" s="28"/>
      <c r="K277" s="3"/>
      <c r="L277" s="70">
        <f>ROWS($C$3:C277)</f>
        <v>275</v>
      </c>
      <c r="M277" t="str">
        <f>IF(C277=recherche!$F$2,L277,"")</f>
        <v/>
      </c>
      <c r="N277" t="str">
        <f t="shared" si="9"/>
        <v/>
      </c>
    </row>
    <row r="278" spans="1:14" x14ac:dyDescent="0.25">
      <c r="A278" s="17"/>
      <c r="B278" s="15"/>
      <c r="C278" s="15"/>
      <c r="D278" s="58"/>
      <c r="E278" s="44"/>
      <c r="F278" s="40">
        <f t="shared" si="8"/>
        <v>22054.46</v>
      </c>
      <c r="G278" s="36"/>
      <c r="H278" s="33"/>
      <c r="I278" s="40">
        <f>Tableau1[[#This Row],[Ancien Soldes]]+Tableau1[[#This Row],[Entree]]-Tableau1[[#This Row],[Sortie]]</f>
        <v>22054.46</v>
      </c>
      <c r="J278" s="28"/>
      <c r="K278" s="3"/>
      <c r="L278" s="70">
        <f>ROWS($C$3:C278)</f>
        <v>276</v>
      </c>
      <c r="M278" t="str">
        <f>IF(C278=recherche!$F$2,L278,"")</f>
        <v/>
      </c>
      <c r="N278" t="str">
        <f t="shared" si="9"/>
        <v/>
      </c>
    </row>
    <row r="279" spans="1:14" x14ac:dyDescent="0.25">
      <c r="A279" s="17"/>
      <c r="B279" s="15"/>
      <c r="C279" s="15"/>
      <c r="D279" s="58"/>
      <c r="E279" s="44"/>
      <c r="F279" s="40">
        <f t="shared" si="8"/>
        <v>22054.46</v>
      </c>
      <c r="G279" s="36"/>
      <c r="H279" s="33"/>
      <c r="I279" s="40">
        <f>Tableau1[[#This Row],[Ancien Soldes]]+Tableau1[[#This Row],[Entree]]-Tableau1[[#This Row],[Sortie]]</f>
        <v>22054.46</v>
      </c>
      <c r="J279" s="28"/>
      <c r="K279" s="3"/>
      <c r="L279" s="70">
        <f>ROWS($C$3:C279)</f>
        <v>277</v>
      </c>
      <c r="M279" t="str">
        <f>IF(C279=recherche!$F$2,L279,"")</f>
        <v/>
      </c>
      <c r="N279" t="str">
        <f t="shared" si="9"/>
        <v/>
      </c>
    </row>
    <row r="280" spans="1:14" x14ac:dyDescent="0.25">
      <c r="A280" s="17"/>
      <c r="B280" s="15"/>
      <c r="C280" s="15"/>
      <c r="D280" s="58"/>
      <c r="E280" s="44"/>
      <c r="F280" s="40">
        <f t="shared" si="8"/>
        <v>22054.46</v>
      </c>
      <c r="G280" s="36"/>
      <c r="H280" s="33"/>
      <c r="I280" s="40">
        <f>Tableau1[[#This Row],[Ancien Soldes]]+Tableau1[[#This Row],[Entree]]-Tableau1[[#This Row],[Sortie]]</f>
        <v>22054.46</v>
      </c>
      <c r="J280" s="28"/>
      <c r="K280" s="3"/>
      <c r="L280" s="70">
        <f>ROWS($C$3:C280)</f>
        <v>278</v>
      </c>
      <c r="M280" t="str">
        <f>IF(C280=recherche!$F$2,L280,"")</f>
        <v/>
      </c>
      <c r="N280" t="str">
        <f t="shared" si="9"/>
        <v/>
      </c>
    </row>
    <row r="281" spans="1:14" x14ac:dyDescent="0.25">
      <c r="A281" s="17"/>
      <c r="B281" s="15"/>
      <c r="C281" s="15"/>
      <c r="D281" s="58"/>
      <c r="E281" s="44"/>
      <c r="F281" s="40">
        <f t="shared" si="8"/>
        <v>22054.46</v>
      </c>
      <c r="G281" s="36"/>
      <c r="H281" s="33"/>
      <c r="I281" s="40">
        <f>Tableau1[[#This Row],[Ancien Soldes]]+Tableau1[[#This Row],[Entree]]-Tableau1[[#This Row],[Sortie]]</f>
        <v>22054.46</v>
      </c>
      <c r="J281" s="28"/>
      <c r="K281" s="3"/>
      <c r="L281" s="70">
        <f>ROWS($C$3:C281)</f>
        <v>279</v>
      </c>
      <c r="M281" t="str">
        <f>IF(C281=recherche!$F$2,L281,"")</f>
        <v/>
      </c>
      <c r="N281" t="str">
        <f t="shared" si="9"/>
        <v/>
      </c>
    </row>
    <row r="282" spans="1:14" x14ac:dyDescent="0.25">
      <c r="A282" s="17"/>
      <c r="B282" s="15"/>
      <c r="C282" s="15"/>
      <c r="D282" s="58"/>
      <c r="E282" s="44"/>
      <c r="F282" s="40">
        <f t="shared" si="8"/>
        <v>22054.46</v>
      </c>
      <c r="G282" s="36"/>
      <c r="H282" s="33"/>
      <c r="I282" s="40">
        <f>Tableau1[[#This Row],[Ancien Soldes]]+Tableau1[[#This Row],[Entree]]-Tableau1[[#This Row],[Sortie]]</f>
        <v>22054.46</v>
      </c>
      <c r="J282" s="28"/>
      <c r="K282" s="3"/>
      <c r="L282" s="70">
        <f>ROWS($C$3:C282)</f>
        <v>280</v>
      </c>
      <c r="M282" t="str">
        <f>IF(C282=recherche!$F$2,L282,"")</f>
        <v/>
      </c>
      <c r="N282" t="str">
        <f t="shared" si="9"/>
        <v/>
      </c>
    </row>
    <row r="283" spans="1:14" x14ac:dyDescent="0.25">
      <c r="A283" s="17"/>
      <c r="B283" s="15"/>
      <c r="C283" s="15"/>
      <c r="D283" s="58"/>
      <c r="E283" s="44"/>
      <c r="F283" s="40">
        <f t="shared" si="8"/>
        <v>22054.46</v>
      </c>
      <c r="G283" s="36"/>
      <c r="H283" s="33"/>
      <c r="I283" s="40">
        <f>Tableau1[[#This Row],[Ancien Soldes]]+Tableau1[[#This Row],[Entree]]-Tableau1[[#This Row],[Sortie]]</f>
        <v>22054.46</v>
      </c>
      <c r="J283" s="28"/>
      <c r="K283" s="3"/>
      <c r="L283" s="70">
        <f>ROWS($C$3:C283)</f>
        <v>281</v>
      </c>
      <c r="M283" t="str">
        <f>IF(C283=recherche!$F$2,L283,"")</f>
        <v/>
      </c>
      <c r="N283" t="str">
        <f t="shared" si="9"/>
        <v/>
      </c>
    </row>
    <row r="284" spans="1:14" x14ac:dyDescent="0.25">
      <c r="A284" s="17"/>
      <c r="B284" s="15"/>
      <c r="C284" s="15"/>
      <c r="D284" s="58"/>
      <c r="E284" s="44"/>
      <c r="F284" s="40">
        <f t="shared" si="8"/>
        <v>22054.46</v>
      </c>
      <c r="G284" s="36"/>
      <c r="H284" s="33"/>
      <c r="I284" s="40">
        <f>Tableau1[[#This Row],[Ancien Soldes]]+Tableau1[[#This Row],[Entree]]-Tableau1[[#This Row],[Sortie]]</f>
        <v>22054.46</v>
      </c>
      <c r="J284" s="28"/>
      <c r="K284" s="3"/>
      <c r="L284" s="70">
        <f>ROWS($C$3:C284)</f>
        <v>282</v>
      </c>
      <c r="M284" t="str">
        <f>IF(C284=recherche!$F$2,L284,"")</f>
        <v/>
      </c>
      <c r="N284" t="str">
        <f t="shared" si="9"/>
        <v/>
      </c>
    </row>
    <row r="285" spans="1:14" x14ac:dyDescent="0.25">
      <c r="A285" s="17"/>
      <c r="B285" s="15"/>
      <c r="C285" s="15"/>
      <c r="D285" s="58"/>
      <c r="E285" s="44"/>
      <c r="F285" s="40">
        <f t="shared" si="8"/>
        <v>22054.46</v>
      </c>
      <c r="G285" s="36"/>
      <c r="H285" s="33"/>
      <c r="I285" s="40">
        <f>Tableau1[[#This Row],[Ancien Soldes]]+Tableau1[[#This Row],[Entree]]-Tableau1[[#This Row],[Sortie]]</f>
        <v>22054.46</v>
      </c>
      <c r="J285" s="28"/>
      <c r="K285" s="3"/>
      <c r="L285" s="70">
        <f>ROWS($C$3:C285)</f>
        <v>283</v>
      </c>
      <c r="M285" t="str">
        <f>IF(C285=recherche!$F$2,L285,"")</f>
        <v/>
      </c>
      <c r="N285" t="str">
        <f t="shared" si="9"/>
        <v/>
      </c>
    </row>
    <row r="286" spans="1:14" x14ac:dyDescent="0.25">
      <c r="A286" s="17"/>
      <c r="B286" s="15"/>
      <c r="C286" s="15"/>
      <c r="D286" s="58"/>
      <c r="E286" s="44"/>
      <c r="F286" s="40">
        <f t="shared" si="8"/>
        <v>22054.46</v>
      </c>
      <c r="G286" s="36"/>
      <c r="H286" s="33"/>
      <c r="I286" s="40">
        <f>Tableau1[[#This Row],[Ancien Soldes]]+Tableau1[[#This Row],[Entree]]-Tableau1[[#This Row],[Sortie]]</f>
        <v>22054.46</v>
      </c>
      <c r="J286" s="28"/>
      <c r="K286" s="3"/>
      <c r="L286" s="70">
        <f>ROWS($C$3:C286)</f>
        <v>284</v>
      </c>
      <c r="M286" t="str">
        <f>IF(C286=recherche!$F$2,L286,"")</f>
        <v/>
      </c>
      <c r="N286" t="str">
        <f t="shared" si="9"/>
        <v/>
      </c>
    </row>
    <row r="287" spans="1:14" x14ac:dyDescent="0.25">
      <c r="A287" s="17"/>
      <c r="B287" s="15"/>
      <c r="C287" s="15"/>
      <c r="D287" s="58"/>
      <c r="E287" s="44"/>
      <c r="F287" s="40">
        <f t="shared" si="8"/>
        <v>22054.46</v>
      </c>
      <c r="G287" s="36"/>
      <c r="H287" s="33"/>
      <c r="I287" s="40">
        <f>Tableau1[[#This Row],[Ancien Soldes]]+Tableau1[[#This Row],[Entree]]-Tableau1[[#This Row],[Sortie]]</f>
        <v>22054.46</v>
      </c>
      <c r="J287" s="28"/>
      <c r="K287" s="3"/>
      <c r="L287" s="70">
        <f>ROWS($C$3:C287)</f>
        <v>285</v>
      </c>
      <c r="M287" t="str">
        <f>IF(C287=recherche!$F$2,L287,"")</f>
        <v/>
      </c>
      <c r="N287" t="str">
        <f t="shared" si="9"/>
        <v/>
      </c>
    </row>
    <row r="288" spans="1:14" x14ac:dyDescent="0.25">
      <c r="A288" s="17"/>
      <c r="B288" s="15"/>
      <c r="C288" s="15"/>
      <c r="D288" s="58"/>
      <c r="E288" s="44"/>
      <c r="F288" s="40">
        <f t="shared" si="8"/>
        <v>22054.46</v>
      </c>
      <c r="G288" s="36"/>
      <c r="H288" s="33"/>
      <c r="I288" s="40">
        <f>Tableau1[[#This Row],[Ancien Soldes]]+Tableau1[[#This Row],[Entree]]-Tableau1[[#This Row],[Sortie]]</f>
        <v>22054.46</v>
      </c>
      <c r="J288" s="28"/>
      <c r="K288" s="3"/>
      <c r="L288" s="70">
        <f>ROWS($C$3:C288)</f>
        <v>286</v>
      </c>
      <c r="M288" t="str">
        <f>IF(C288=recherche!$F$2,L288,"")</f>
        <v/>
      </c>
      <c r="N288" t="str">
        <f t="shared" si="9"/>
        <v/>
      </c>
    </row>
    <row r="289" spans="1:14" x14ac:dyDescent="0.25">
      <c r="A289" s="17"/>
      <c r="B289" s="15"/>
      <c r="C289" s="15"/>
      <c r="D289" s="58"/>
      <c r="E289" s="44"/>
      <c r="F289" s="40">
        <f t="shared" si="8"/>
        <v>22054.46</v>
      </c>
      <c r="G289" s="36"/>
      <c r="H289" s="33"/>
      <c r="I289" s="40">
        <f>Tableau1[[#This Row],[Ancien Soldes]]+Tableau1[[#This Row],[Entree]]-Tableau1[[#This Row],[Sortie]]</f>
        <v>22054.46</v>
      </c>
      <c r="J289" s="28"/>
      <c r="K289" s="3"/>
      <c r="L289" s="70">
        <f>ROWS($C$3:C289)</f>
        <v>287</v>
      </c>
      <c r="M289" t="str">
        <f>IF(C289=recherche!$F$2,L289,"")</f>
        <v/>
      </c>
      <c r="N289" t="str">
        <f t="shared" si="9"/>
        <v/>
      </c>
    </row>
    <row r="290" spans="1:14" x14ac:dyDescent="0.25">
      <c r="A290" s="17"/>
      <c r="B290" s="15"/>
      <c r="C290" s="15"/>
      <c r="D290" s="58"/>
      <c r="E290" s="44"/>
      <c r="F290" s="40">
        <f t="shared" si="8"/>
        <v>22054.46</v>
      </c>
      <c r="G290" s="36"/>
      <c r="H290" s="33"/>
      <c r="I290" s="40">
        <f>Tableau1[[#This Row],[Ancien Soldes]]+Tableau1[[#This Row],[Entree]]-Tableau1[[#This Row],[Sortie]]</f>
        <v>22054.46</v>
      </c>
      <c r="J290" s="28"/>
      <c r="K290" s="3"/>
      <c r="L290" s="70">
        <f>ROWS($C$3:C290)</f>
        <v>288</v>
      </c>
      <c r="M290" t="str">
        <f>IF(C290=recherche!$F$2,L290,"")</f>
        <v/>
      </c>
      <c r="N290" t="str">
        <f t="shared" si="9"/>
        <v/>
      </c>
    </row>
    <row r="291" spans="1:14" x14ac:dyDescent="0.25">
      <c r="A291" s="17"/>
      <c r="B291" s="15"/>
      <c r="C291" s="15"/>
      <c r="D291" s="58"/>
      <c r="E291" s="44"/>
      <c r="F291" s="40">
        <f t="shared" si="8"/>
        <v>22054.46</v>
      </c>
      <c r="G291" s="36"/>
      <c r="H291" s="33"/>
      <c r="I291" s="40">
        <f>Tableau1[[#This Row],[Ancien Soldes]]+Tableau1[[#This Row],[Entree]]-Tableau1[[#This Row],[Sortie]]</f>
        <v>22054.46</v>
      </c>
      <c r="J291" s="28"/>
      <c r="K291" s="3"/>
      <c r="L291" s="70">
        <f>ROWS($C$3:C291)</f>
        <v>289</v>
      </c>
      <c r="M291" t="str">
        <f>IF(C291=recherche!$F$2,L291,"")</f>
        <v/>
      </c>
      <c r="N291" t="str">
        <f t="shared" si="9"/>
        <v/>
      </c>
    </row>
    <row r="292" spans="1:14" x14ac:dyDescent="0.25">
      <c r="A292" s="17"/>
      <c r="B292" s="15"/>
      <c r="C292" s="15"/>
      <c r="D292" s="58"/>
      <c r="E292" s="44"/>
      <c r="F292" s="40">
        <f t="shared" si="8"/>
        <v>22054.46</v>
      </c>
      <c r="G292" s="36"/>
      <c r="H292" s="33"/>
      <c r="I292" s="40">
        <f>Tableau1[[#This Row],[Ancien Soldes]]+Tableau1[[#This Row],[Entree]]-Tableau1[[#This Row],[Sortie]]</f>
        <v>22054.46</v>
      </c>
      <c r="J292" s="28"/>
      <c r="K292" s="3"/>
      <c r="L292" s="70">
        <f>ROWS($C$3:C292)</f>
        <v>290</v>
      </c>
      <c r="M292" t="str">
        <f>IF(C292=recherche!$F$2,L292,"")</f>
        <v/>
      </c>
      <c r="N292" t="str">
        <f t="shared" si="9"/>
        <v/>
      </c>
    </row>
    <row r="293" spans="1:14" x14ac:dyDescent="0.25">
      <c r="A293" s="18"/>
      <c r="B293" s="16"/>
      <c r="C293" s="16"/>
      <c r="D293" s="59"/>
      <c r="E293" s="45"/>
      <c r="F293" s="41">
        <f t="shared" si="8"/>
        <v>22054.46</v>
      </c>
      <c r="G293" s="37"/>
      <c r="H293" s="34"/>
      <c r="I293" s="41">
        <f>Tableau1[[#This Row],[Ancien Soldes]]+Tableau1[[#This Row],[Entree]]-Tableau1[[#This Row],[Sortie]]</f>
        <v>22054.46</v>
      </c>
      <c r="J293" s="30"/>
      <c r="K293" s="5"/>
      <c r="L293" s="70">
        <f>ROWS($C$3:C293)</f>
        <v>291</v>
      </c>
      <c r="M293" t="str">
        <f>IF(C293=recherche!$F$2,L293,"")</f>
        <v/>
      </c>
      <c r="N293" t="str">
        <f t="shared" si="9"/>
        <v/>
      </c>
    </row>
  </sheetData>
  <mergeCells count="1">
    <mergeCell ref="A1:K1"/>
  </mergeCells>
  <pageMargins left="0.7" right="0.7" top="0.75" bottom="0.75" header="0.3" footer="0.3"/>
  <pageSetup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G20"/>
  <sheetViews>
    <sheetView workbookViewId="0">
      <selection activeCell="H7" sqref="H7"/>
    </sheetView>
  </sheetViews>
  <sheetFormatPr baseColWidth="10" defaultRowHeight="15" x14ac:dyDescent="0.25"/>
  <cols>
    <col min="2" max="2" width="12.5703125" customWidth="1"/>
    <col min="4" max="4" width="19.140625" customWidth="1"/>
  </cols>
  <sheetData>
    <row r="2" spans="2:7" x14ac:dyDescent="0.25">
      <c r="B2" s="8" t="s">
        <v>10</v>
      </c>
      <c r="D2" s="8" t="s">
        <v>9</v>
      </c>
      <c r="G2" s="70" t="s">
        <v>175</v>
      </c>
    </row>
    <row r="3" spans="2:7" ht="15.75" x14ac:dyDescent="0.25">
      <c r="B3" s="9" t="s">
        <v>134</v>
      </c>
      <c r="D3" s="9" t="s">
        <v>33</v>
      </c>
      <c r="G3" s="71">
        <v>2023</v>
      </c>
    </row>
    <row r="4" spans="2:7" ht="15.75" x14ac:dyDescent="0.25">
      <c r="B4" s="9" t="s">
        <v>108</v>
      </c>
      <c r="D4" s="9" t="s">
        <v>24</v>
      </c>
      <c r="G4" s="71">
        <v>2024</v>
      </c>
    </row>
    <row r="5" spans="2:7" x14ac:dyDescent="0.25">
      <c r="B5" s="9" t="s">
        <v>14</v>
      </c>
      <c r="D5" s="9" t="s">
        <v>20</v>
      </c>
    </row>
    <row r="6" spans="2:7" x14ac:dyDescent="0.25">
      <c r="B6" s="9" t="s">
        <v>16</v>
      </c>
      <c r="D6" s="9" t="s">
        <v>32</v>
      </c>
    </row>
    <row r="7" spans="2:7" x14ac:dyDescent="0.25">
      <c r="B7" s="9" t="s">
        <v>12</v>
      </c>
      <c r="D7" s="9" t="s">
        <v>19</v>
      </c>
    </row>
    <row r="8" spans="2:7" x14ac:dyDescent="0.25">
      <c r="B8" s="9" t="s">
        <v>45</v>
      </c>
      <c r="D8" s="5" t="s">
        <v>156</v>
      </c>
    </row>
    <row r="9" spans="2:7" x14ac:dyDescent="0.25">
      <c r="B9" s="9" t="s">
        <v>15</v>
      </c>
      <c r="D9" s="9"/>
    </row>
    <row r="10" spans="2:7" x14ac:dyDescent="0.25">
      <c r="B10" s="9" t="s">
        <v>55</v>
      </c>
      <c r="D10" s="9"/>
    </row>
    <row r="11" spans="2:7" x14ac:dyDescent="0.25">
      <c r="B11" s="9" t="s">
        <v>22</v>
      </c>
      <c r="D11" s="5"/>
    </row>
    <row r="12" spans="2:7" x14ac:dyDescent="0.25">
      <c r="B12" s="9" t="s">
        <v>21</v>
      </c>
    </row>
    <row r="13" spans="2:7" x14ac:dyDescent="0.25">
      <c r="B13" s="9" t="s">
        <v>13</v>
      </c>
    </row>
    <row r="14" spans="2:7" x14ac:dyDescent="0.25">
      <c r="B14" s="9" t="s">
        <v>17</v>
      </c>
    </row>
    <row r="15" spans="2:7" x14ac:dyDescent="0.25">
      <c r="B15" s="5" t="s">
        <v>18</v>
      </c>
    </row>
    <row r="16" spans="2:7" x14ac:dyDescent="0.25">
      <c r="B16" s="5" t="s">
        <v>135</v>
      </c>
    </row>
    <row r="17" spans="2:2" x14ac:dyDescent="0.25">
      <c r="B17" s="9" t="s">
        <v>11</v>
      </c>
    </row>
    <row r="18" spans="2:2" x14ac:dyDescent="0.25">
      <c r="B18" s="9"/>
    </row>
    <row r="19" spans="2:2" x14ac:dyDescent="0.25">
      <c r="B19" s="9"/>
    </row>
    <row r="20" spans="2:2" x14ac:dyDescent="0.25">
      <c r="B20" s="5"/>
    </row>
  </sheetData>
  <pageMargins left="0.7" right="0.7" top="0.75" bottom="0.75" header="0.3" footer="0.3"/>
  <pageSetup orientation="portrait" r:id="rId1"/>
  <tableParts count="2">
    <tablePart r:id="rId2"/>
    <tablePart r:id="rId3"/>
  </tablePart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295"/>
  <sheetViews>
    <sheetView tabSelected="1" workbookViewId="0">
      <selection activeCell="A5" sqref="A5"/>
    </sheetView>
  </sheetViews>
  <sheetFormatPr baseColWidth="10" defaultRowHeight="20.100000000000001" customHeight="1" x14ac:dyDescent="0.25"/>
  <cols>
    <col min="1" max="1" width="13" style="74" bestFit="1" customWidth="1"/>
    <col min="2" max="2" width="28" customWidth="1"/>
    <col min="3" max="3" width="16.140625" customWidth="1"/>
    <col min="4" max="4" width="16.42578125" customWidth="1"/>
    <col min="5" max="5" width="28.28515625" customWidth="1"/>
    <col min="6" max="6" width="15.7109375" customWidth="1"/>
    <col min="9" max="9" width="12.140625" customWidth="1"/>
  </cols>
  <sheetData>
    <row r="1" spans="1:9" ht="20.100000000000001" customHeight="1" x14ac:dyDescent="0.25">
      <c r="F1" s="70" t="s">
        <v>178</v>
      </c>
      <c r="H1" s="70" t="s">
        <v>177</v>
      </c>
    </row>
    <row r="2" spans="1:9" ht="20.100000000000001" customHeight="1" x14ac:dyDescent="0.25">
      <c r="E2" s="71"/>
      <c r="F2" s="71" t="s">
        <v>17</v>
      </c>
      <c r="H2" s="70">
        <v>2024</v>
      </c>
    </row>
    <row r="4" spans="1:9" s="27" customFormat="1" ht="30" customHeight="1" x14ac:dyDescent="0.25">
      <c r="A4" s="75" t="s">
        <v>119</v>
      </c>
      <c r="B4" s="24" t="s">
        <v>0</v>
      </c>
      <c r="C4" s="24" t="s">
        <v>1</v>
      </c>
      <c r="D4" s="24" t="s">
        <v>2</v>
      </c>
      <c r="E4" s="43" t="s">
        <v>3</v>
      </c>
      <c r="F4" s="39" t="s">
        <v>4</v>
      </c>
      <c r="G4" s="25" t="s">
        <v>5</v>
      </c>
      <c r="H4" s="32" t="s">
        <v>6</v>
      </c>
      <c r="I4" s="39" t="s">
        <v>7</v>
      </c>
    </row>
    <row r="5" spans="1:9" ht="20.100000000000001" customHeight="1" x14ac:dyDescent="0.25">
      <c r="A5" s="78">
        <f t="array" aca="1" ref="A5" ca="1">IFERROR(INDEX(INDIRECT("'"&amp;$H$2&amp;"'!"&amp;"$A$2:$I$181"),SMALL(IF(INDIRECT("'"&amp;$H$2&amp;"'!"&amp;"$A$2:$I$181")=$F$2,ROW($A$2:$A$181)-1),ROW(1:1)),MATCH(A$4,INDIRECT("'"&amp;$H$2&amp;"'!"&amp;"$A$2:$I$2"),0)),"")</f>
        <v>45316</v>
      </c>
      <c r="B5" s="83" t="str">
        <f t="array" aca="1" ref="B5" ca="1">IFERROR(INDEX(INDIRECT("'"&amp;$H$2&amp;"'!"&amp;"$A$2:$I$181"),SMALL(IF(INDIRECT("'"&amp;$H$2&amp;"'!"&amp;"$A$2:$I$181")=$F$2,ROW($A$2:$A$181)-1),ROW(1:1)),MATCH(B$4,INDIRECT("'"&amp;$H$2&amp;"'!"&amp;"$A$2:$I$2"),0)),"")</f>
        <v>repas sainte barde</v>
      </c>
      <c r="C5" s="83" t="str">
        <f t="array" aca="1" ref="C5" ca="1">IFERROR(INDEX(INDIRECT("'"&amp;$H$2&amp;"'!"&amp;"$A$2:$I$181"),SMALL(IF(INDIRECT("'"&amp;$H$2&amp;"'!"&amp;"$A$2:$I$181")=$F$2,ROW($A$2:$A$181)-1),ROW(1:1)),MATCH(C$4,INDIRECT("'"&amp;$H$2&amp;"'!"&amp;"$A$2:$I$2"),0)),"")</f>
        <v xml:space="preserve">Sainte Barbe </v>
      </c>
      <c r="D5" s="83" t="str">
        <f t="array" aca="1" ref="D5" ca="1">IFERROR(INDEX(INDIRECT("'"&amp;$H$2&amp;"'!"&amp;"$A$2:$I$181"),SMALL(IF(INDIRECT("'"&amp;$H$2&amp;"'!"&amp;"$A$2:$I$181")=$F$2,ROW($A$2:$A$181)-1),ROW(1:1)),MATCH(D$4,INDIRECT("'"&amp;$H$2&amp;"'!"&amp;"$A$2:$I$2"),0)),"")</f>
        <v>Cheque emis</v>
      </c>
      <c r="E5" s="79" t="str">
        <f t="array" aca="1" ref="E5" ca="1">IFERROR(INDEX(INDIRECT("'"&amp;$H$2&amp;"'!"&amp;"$A$2:$I$181"),SMALL(IF(INDIRECT("'"&amp;$H$2&amp;"'!"&amp;"$A$2:$I$181")=$F$2,ROW($A$2:$A$181)-1),ROW(1:1)),MATCH(E$4,INDIRECT("'"&amp;$H$2&amp;"'!"&amp;"$A$2:$I$2"),0)),"")</f>
        <v>N°1316172</v>
      </c>
      <c r="F5" s="80">
        <f t="array" aca="1" ref="F5" ca="1">IFERROR(INDEX(INDIRECT("'"&amp;$H$2&amp;"'!"&amp;"$A$2:$I$181"),SMALL(IF(INDIRECT("'"&amp;$H$2&amp;"'!"&amp;"$A$2:$I$181")=$F$2,ROW($A$2:$A$181)-1),ROW(1:1)),MATCH(F$4,INDIRECT("'"&amp;$H$2&amp;"'!"&amp;"$A$2:$I$2"),0)),"")</f>
        <v>12667.95</v>
      </c>
      <c r="G5" s="81">
        <f t="array" aca="1" ref="G5" ca="1">IFERROR(INDEX(INDIRECT("'"&amp;$H$2&amp;"'!"&amp;"$A$2:$I$181"),SMALL(IF(INDIRECT("'"&amp;$H$2&amp;"'!"&amp;"$A$2:$I$181")=$F$2,ROW($A$2:$A$181)-1),ROW(1:1)),MATCH(G$4,INDIRECT("'"&amp;$H$2&amp;"'!"&amp;"$A$2:$I$2"),0)),"")</f>
        <v>0</v>
      </c>
      <c r="H5" s="82">
        <f t="array" aca="1" ref="H5" ca="1">IFERROR(INDEX(INDIRECT("'"&amp;$H$2&amp;"'!"&amp;"$A$2:$I$181"),SMALL(IF(INDIRECT("'"&amp;$H$2&amp;"'!"&amp;"$A$2:$I$181")=$F$2,ROW($A$2:$A$181)-1),ROW(1:1)),MATCH(H$4,INDIRECT("'"&amp;$H$2&amp;"'!"&amp;"$A$2:$I$2"),0)),"")</f>
        <v>37.42</v>
      </c>
      <c r="I5" s="80">
        <f t="array" aca="1" ref="I5" ca="1">IFERROR(INDEX(INDIRECT("'"&amp;$H$2&amp;"'!"&amp;"$A$2:$I$181"),SMALL(IF(INDIRECT("'"&amp;$H$2&amp;"'!"&amp;"$A$2:$I$181")=$F$2,ROW($A$2:$A$181)-1),ROW(1:1)),MATCH(I$4,INDIRECT("'"&amp;$H$2&amp;"'!"&amp;"$A$2:$I$2"),0)),"")</f>
        <v>12630.53</v>
      </c>
    </row>
    <row r="6" spans="1:9" ht="20.100000000000001" customHeight="1" x14ac:dyDescent="0.25">
      <c r="A6" s="78">
        <f t="array" aca="1" ref="A6" ca="1">IFERROR(INDEX(INDIRECT("'"&amp;$H$2&amp;"'!"&amp;"$A$2:$I$181"),SMALL(IF(INDIRECT("'"&amp;$H$2&amp;"'!"&amp;"$A$2:$I$181")=$F$2,ROW($A$2:$A$181)-1),ROW(2:2)),MATCH(A$4,INDIRECT("'"&amp;$H$2&amp;"'!"&amp;"$A$2:$I$2"),0)),"")</f>
        <v>45321</v>
      </c>
      <c r="B6" s="83" t="str">
        <f t="array" aca="1" ref="B6" ca="1">IFERROR(INDEX(INDIRECT("'"&amp;$H$2&amp;"'!"&amp;"$A$2:$I$181"),SMALL(IF(INDIRECT("'"&amp;$H$2&amp;"'!"&amp;"$A$2:$I$181")=$F$2,ROW($A$2:$A$181)-1),ROW(2:2)),MATCH(B$4,INDIRECT("'"&amp;$H$2&amp;"'!"&amp;"$A$2:$I$2"),0)),"")</f>
        <v>promocash saint barbe</v>
      </c>
      <c r="C6" s="83" t="str">
        <f t="array" aca="1" ref="C6" ca="1">IFERROR(INDEX(INDIRECT("'"&amp;$H$2&amp;"'!"&amp;"$A$2:$I$181"),SMALL(IF(INDIRECT("'"&amp;$H$2&amp;"'!"&amp;"$A$2:$I$181")=$F$2,ROW($A$2:$A$181)-1),ROW(2:2)),MATCH(C$4,INDIRECT("'"&amp;$H$2&amp;"'!"&amp;"$A$2:$I$2"),0)),"")</f>
        <v xml:space="preserve">Sainte Barbe </v>
      </c>
      <c r="D6" s="83" t="str">
        <f t="array" aca="1" ref="D6" ca="1">IFERROR(INDEX(INDIRECT("'"&amp;$H$2&amp;"'!"&amp;"$A$2:$I$181"),SMALL(IF(INDIRECT("'"&amp;$H$2&amp;"'!"&amp;"$A$2:$I$181")=$F$2,ROW($A$2:$A$181)-1),ROW(2:2)),MATCH(D$4,INDIRECT("'"&amp;$H$2&amp;"'!"&amp;"$A$2:$I$2"),0)),"")</f>
        <v>Cheque emis</v>
      </c>
      <c r="E6" s="79">
        <f t="array" aca="1" ref="E6" ca="1">IFERROR(INDEX(INDIRECT("'"&amp;$H$2&amp;"'!"&amp;"$A$2:$I$181"),SMALL(IF(INDIRECT("'"&amp;$H$2&amp;"'!"&amp;"$A$2:$I$181")=$F$2,ROW($A$2:$A$181)-1),ROW(2:2)),MATCH(E$4,INDIRECT("'"&amp;$H$2&amp;"'!"&amp;"$A$2:$I$2"),0)),"")</f>
        <v>1316174</v>
      </c>
      <c r="F6" s="80">
        <f t="array" aca="1" ref="F6" ca="1">IFERROR(INDEX(INDIRECT("'"&amp;$H$2&amp;"'!"&amp;"$A$2:$I$181"),SMALL(IF(INDIRECT("'"&amp;$H$2&amp;"'!"&amp;"$A$2:$I$181")=$F$2,ROW($A$2:$A$181)-1),ROW(2:2)),MATCH(F$4,INDIRECT("'"&amp;$H$2&amp;"'!"&amp;"$A$2:$I$2"),0)),"")</f>
        <v>12630.53</v>
      </c>
      <c r="G6" s="81">
        <f t="array" aca="1" ref="G6" ca="1">IFERROR(INDEX(INDIRECT("'"&amp;$H$2&amp;"'!"&amp;"$A$2:$I$181"),SMALL(IF(INDIRECT("'"&amp;$H$2&amp;"'!"&amp;"$A$2:$I$181")=$F$2,ROW($A$2:$A$181)-1),ROW(2:2)),MATCH(G$4,INDIRECT("'"&amp;$H$2&amp;"'!"&amp;"$A$2:$I$2"),0)),"")</f>
        <v>0</v>
      </c>
      <c r="H6" s="82">
        <f t="array" aca="1" ref="H6" ca="1">IFERROR(INDEX(INDIRECT("'"&amp;$H$2&amp;"'!"&amp;"$A$2:$I$181"),SMALL(IF(INDIRECT("'"&amp;$H$2&amp;"'!"&amp;"$A$2:$I$181")=$F$2,ROW($A$2:$A$181)-1),ROW(2:2)),MATCH(H$4,INDIRECT("'"&amp;$H$2&amp;"'!"&amp;"$A$2:$I$2"),0)),"")</f>
        <v>227.98</v>
      </c>
      <c r="I6" s="80">
        <f t="array" aca="1" ref="I6" ca="1">IFERROR(INDEX(INDIRECT("'"&amp;$H$2&amp;"'!"&amp;"$A$2:$I$181"),SMALL(IF(INDIRECT("'"&amp;$H$2&amp;"'!"&amp;"$A$2:$I$181")=$F$2,ROW($A$2:$A$181)-1),ROW(2:2)),MATCH(I$4,INDIRECT("'"&amp;$H$2&amp;"'!"&amp;"$A$2:$I$2"),0)),"")</f>
        <v>12402.550000000001</v>
      </c>
    </row>
    <row r="7" spans="1:9" ht="20.100000000000001" customHeight="1" x14ac:dyDescent="0.25">
      <c r="A7" s="78">
        <f t="array" aca="1" ref="A7" ca="1">IFERROR(INDEX(INDIRECT("'"&amp;$H$2&amp;"'!"&amp;"$A$2:$I$181"),SMALL(IF(INDIRECT("'"&amp;$H$2&amp;"'!"&amp;"$A$2:$I$181")=$F$2,ROW($A$2:$A$181)-1),ROW(3:3)),MATCH(A$4,INDIRECT("'"&amp;$H$2&amp;"'!"&amp;"$A$2:$I$2"),0)),"")</f>
        <v>45324</v>
      </c>
      <c r="B7" s="83" t="str">
        <f t="array" aca="1" ref="B7" ca="1">IFERROR(INDEX(INDIRECT("'"&amp;$H$2&amp;"'!"&amp;"$A$2:$I$181"),SMALL(IF(INDIRECT("'"&amp;$H$2&amp;"'!"&amp;"$A$2:$I$181")=$F$2,ROW($A$2:$A$181)-1),ROW(3:3)),MATCH(B$4,INDIRECT("'"&amp;$H$2&amp;"'!"&amp;"$A$2:$I$2"),0)),"")</f>
        <v>menu st barbe copie plan</v>
      </c>
      <c r="C7" s="83" t="str">
        <f t="array" aca="1" ref="C7" ca="1">IFERROR(INDEX(INDIRECT("'"&amp;$H$2&amp;"'!"&amp;"$A$2:$I$181"),SMALL(IF(INDIRECT("'"&amp;$H$2&amp;"'!"&amp;"$A$2:$I$181")=$F$2,ROW($A$2:$A$181)-1),ROW(3:3)),MATCH(C$4,INDIRECT("'"&amp;$H$2&amp;"'!"&amp;"$A$2:$I$2"),0)),"")</f>
        <v xml:space="preserve">Sainte Barbe </v>
      </c>
      <c r="D7" s="83" t="str">
        <f t="array" aca="1" ref="D7" ca="1">IFERROR(INDEX(INDIRECT("'"&amp;$H$2&amp;"'!"&amp;"$A$2:$I$181"),SMALL(IF(INDIRECT("'"&amp;$H$2&amp;"'!"&amp;"$A$2:$I$181")=$F$2,ROW($A$2:$A$181)-1),ROW(3:3)),MATCH(D$4,INDIRECT("'"&amp;$H$2&amp;"'!"&amp;"$A$2:$I$2"),0)),"")</f>
        <v>Cheque emis</v>
      </c>
      <c r="E7" s="79">
        <f t="array" aca="1" ref="E7" ca="1">IFERROR(INDEX(INDIRECT("'"&amp;$H$2&amp;"'!"&amp;"$A$2:$I$181"),SMALL(IF(INDIRECT("'"&amp;$H$2&amp;"'!"&amp;"$A$2:$I$181")=$F$2,ROW($A$2:$A$181)-1),ROW(3:3)),MATCH(E$4,INDIRECT("'"&amp;$H$2&amp;"'!"&amp;"$A$2:$I$2"),0)),"")</f>
        <v>1316173</v>
      </c>
      <c r="F7" s="80">
        <f t="array" aca="1" ref="F7" ca="1">IFERROR(INDEX(INDIRECT("'"&amp;$H$2&amp;"'!"&amp;"$A$2:$I$181"),SMALL(IF(INDIRECT("'"&amp;$H$2&amp;"'!"&amp;"$A$2:$I$181")=$F$2,ROW($A$2:$A$181)-1),ROW(3:3)),MATCH(F$4,INDIRECT("'"&amp;$H$2&amp;"'!"&amp;"$A$2:$I$2"),0)),"")</f>
        <v>12054.650000000001</v>
      </c>
      <c r="G7" s="81">
        <f t="array" aca="1" ref="G7" ca="1">IFERROR(INDEX(INDIRECT("'"&amp;$H$2&amp;"'!"&amp;"$A$2:$I$181"),SMALL(IF(INDIRECT("'"&amp;$H$2&amp;"'!"&amp;"$A$2:$I$181")=$F$2,ROW($A$2:$A$181)-1),ROW(3:3)),MATCH(G$4,INDIRECT("'"&amp;$H$2&amp;"'!"&amp;"$A$2:$I$2"),0)),"")</f>
        <v>0</v>
      </c>
      <c r="H7" s="82">
        <f t="array" aca="1" ref="H7" ca="1">IFERROR(INDEX(INDIRECT("'"&amp;$H$2&amp;"'!"&amp;"$A$2:$I$181"),SMALL(IF(INDIRECT("'"&amp;$H$2&amp;"'!"&amp;"$A$2:$I$181")=$F$2,ROW($A$2:$A$181)-1),ROW(3:3)),MATCH(H$4,INDIRECT("'"&amp;$H$2&amp;"'!"&amp;"$A$2:$I$2"),0)),"")</f>
        <v>65.400000000000006</v>
      </c>
      <c r="I7" s="80">
        <f t="array" aca="1" ref="I7" ca="1">IFERROR(INDEX(INDIRECT("'"&amp;$H$2&amp;"'!"&amp;"$A$2:$I$181"),SMALL(IF(INDIRECT("'"&amp;$H$2&amp;"'!"&amp;"$A$2:$I$181")=$F$2,ROW($A$2:$A$181)-1),ROW(3:3)),MATCH(I$4,INDIRECT("'"&amp;$H$2&amp;"'!"&amp;"$A$2:$I$2"),0)),"")</f>
        <v>11989.250000000002</v>
      </c>
    </row>
    <row r="8" spans="1:9" ht="20.100000000000001" customHeight="1" x14ac:dyDescent="0.25">
      <c r="A8" s="78">
        <f t="array" aca="1" ref="A8" ca="1">IFERROR(INDEX(INDIRECT("'"&amp;$H$2&amp;"'!"&amp;"$A$2:$I$181"),SMALL(IF(INDIRECT("'"&amp;$H$2&amp;"'!"&amp;"$A$2:$I$181")=$F$2,ROW($A$2:$A$181)-1),ROW(4:4)),MATCH(A$4,INDIRECT("'"&amp;$H$2&amp;"'!"&amp;"$A$2:$I$2"),0)),"")</f>
        <v>45352</v>
      </c>
      <c r="B8" s="83" t="str">
        <f t="array" aca="1" ref="B8" ca="1">IFERROR(INDEX(INDIRECT("'"&amp;$H$2&amp;"'!"&amp;"$A$2:$I$181"),SMALL(IF(INDIRECT("'"&amp;$H$2&amp;"'!"&amp;"$A$2:$I$181")=$F$2,ROW($A$2:$A$181)-1),ROW(4:4)),MATCH(B$4,INDIRECT("'"&amp;$H$2&amp;"'!"&amp;"$A$2:$I$2"),0)),"")</f>
        <v xml:space="preserve">TRAITEUR DUBOIS </v>
      </c>
      <c r="C8" s="83" t="str">
        <f t="array" aca="1" ref="C8" ca="1">IFERROR(INDEX(INDIRECT("'"&amp;$H$2&amp;"'!"&amp;"$A$2:$I$181"),SMALL(IF(INDIRECT("'"&amp;$H$2&amp;"'!"&amp;"$A$2:$I$181")=$F$2,ROW($A$2:$A$181)-1),ROW(4:4)),MATCH(C$4,INDIRECT("'"&amp;$H$2&amp;"'!"&amp;"$A$2:$I$2"),0)),"")</f>
        <v xml:space="preserve">Sainte Barbe </v>
      </c>
      <c r="D8" s="83" t="str">
        <f t="array" aca="1" ref="D8" ca="1">IFERROR(INDEX(INDIRECT("'"&amp;$H$2&amp;"'!"&amp;"$A$2:$I$181"),SMALL(IF(INDIRECT("'"&amp;$H$2&amp;"'!"&amp;"$A$2:$I$181")=$F$2,ROW($A$2:$A$181)-1),ROW(4:4)),MATCH(D$4,INDIRECT("'"&amp;$H$2&amp;"'!"&amp;"$A$2:$I$2"),0)),"")</f>
        <v>Cheque emis</v>
      </c>
      <c r="E8" s="79">
        <f t="array" aca="1" ref="E8" ca="1">IFERROR(INDEX(INDIRECT("'"&amp;$H$2&amp;"'!"&amp;"$A$2:$I$181"),SMALL(IF(INDIRECT("'"&amp;$H$2&amp;"'!"&amp;"$A$2:$I$181")=$F$2,ROW($A$2:$A$181)-1),ROW(4:4)),MATCH(E$4,INDIRECT("'"&amp;$H$2&amp;"'!"&amp;"$A$2:$I$2"),0)),"")</f>
        <v>4551845</v>
      </c>
      <c r="F8" s="80">
        <f t="array" aca="1" ref="F8" ca="1">IFERROR(INDEX(INDIRECT("'"&amp;$H$2&amp;"'!"&amp;"$A$2:$I$181"),SMALL(IF(INDIRECT("'"&amp;$H$2&amp;"'!"&amp;"$A$2:$I$181")=$F$2,ROW($A$2:$A$181)-1),ROW(4:4)),MATCH(F$4,INDIRECT("'"&amp;$H$2&amp;"'!"&amp;"$A$2:$I$2"),0)),"")</f>
        <v>11570.84</v>
      </c>
      <c r="G8" s="81">
        <f t="array" aca="1" ref="G8" ca="1">IFERROR(INDEX(INDIRECT("'"&amp;$H$2&amp;"'!"&amp;"$A$2:$I$181"),SMALL(IF(INDIRECT("'"&amp;$H$2&amp;"'!"&amp;"$A$2:$I$181")=$F$2,ROW($A$2:$A$181)-1),ROW(4:4)),MATCH(G$4,INDIRECT("'"&amp;$H$2&amp;"'!"&amp;"$A$2:$I$2"),0)),"")</f>
        <v>0</v>
      </c>
      <c r="H8" s="82">
        <f t="array" aca="1" ref="H8" ca="1">IFERROR(INDEX(INDIRECT("'"&amp;$H$2&amp;"'!"&amp;"$A$2:$I$181"),SMALL(IF(INDIRECT("'"&amp;$H$2&amp;"'!"&amp;"$A$2:$I$181")=$F$2,ROW($A$2:$A$181)-1),ROW(4:4)),MATCH(H$4,INDIRECT("'"&amp;$H$2&amp;"'!"&amp;"$A$2:$I$2"),0)),"")</f>
        <v>1705.5</v>
      </c>
      <c r="I8" s="80">
        <f t="array" aca="1" ref="I8" ca="1">IFERROR(INDEX(INDIRECT("'"&amp;$H$2&amp;"'!"&amp;"$A$2:$I$181"),SMALL(IF(INDIRECT("'"&amp;$H$2&amp;"'!"&amp;"$A$2:$I$181")=$F$2,ROW($A$2:$A$181)-1),ROW(4:4)),MATCH(I$4,INDIRECT("'"&amp;$H$2&amp;"'!"&amp;"$A$2:$I$2"),0)),"")</f>
        <v>9865.34</v>
      </c>
    </row>
    <row r="9" spans="1:9" ht="20.100000000000001" customHeight="1" x14ac:dyDescent="0.25">
      <c r="A9" s="78">
        <f t="array" aca="1" ref="A9" ca="1">IFERROR(INDEX(INDIRECT("'"&amp;$H$2&amp;"'!"&amp;"$A$2:$I$181"),SMALL(IF(INDIRECT("'"&amp;$H$2&amp;"'!"&amp;"$A$2:$I$181")=$F$2,ROW($A$2:$A$181)-1),ROW(5:5)),MATCH(A$4,INDIRECT("'"&amp;$H$2&amp;"'!"&amp;"$A$2:$I$2"),0)),"")</f>
        <v>45358</v>
      </c>
      <c r="B9" s="83" t="str">
        <f t="array" aca="1" ref="B9" ca="1">IFERROR(INDEX(INDIRECT("'"&amp;$H$2&amp;"'!"&amp;"$A$2:$I$181"),SMALL(IF(INDIRECT("'"&amp;$H$2&amp;"'!"&amp;"$A$2:$I$181")=$F$2,ROW($A$2:$A$181)-1),ROW(5:5)),MATCH(B$4,INDIRECT("'"&amp;$H$2&amp;"'!"&amp;"$A$2:$I$2"),0)),"")</f>
        <v>vin sainte barbe</v>
      </c>
      <c r="C9" s="83" t="str">
        <f t="array" aca="1" ref="C9" ca="1">IFERROR(INDEX(INDIRECT("'"&amp;$H$2&amp;"'!"&amp;"$A$2:$I$181"),SMALL(IF(INDIRECT("'"&amp;$H$2&amp;"'!"&amp;"$A$2:$I$181")=$F$2,ROW($A$2:$A$181)-1),ROW(5:5)),MATCH(C$4,INDIRECT("'"&amp;$H$2&amp;"'!"&amp;"$A$2:$I$2"),0)),"")</f>
        <v xml:space="preserve">Sainte Barbe </v>
      </c>
      <c r="D9" s="83" t="str">
        <f t="array" aca="1" ref="D9" ca="1">IFERROR(INDEX(INDIRECT("'"&amp;$H$2&amp;"'!"&amp;"$A$2:$I$181"),SMALL(IF(INDIRECT("'"&amp;$H$2&amp;"'!"&amp;"$A$2:$I$181")=$F$2,ROW($A$2:$A$181)-1),ROW(5:5)),MATCH(D$4,INDIRECT("'"&amp;$H$2&amp;"'!"&amp;"$A$2:$I$2"),0)),"")</f>
        <v>Cheque emis</v>
      </c>
      <c r="E9" s="79">
        <f t="array" aca="1" ref="E9" ca="1">IFERROR(INDEX(INDIRECT("'"&amp;$H$2&amp;"'!"&amp;"$A$2:$I$181"),SMALL(IF(INDIRECT("'"&amp;$H$2&amp;"'!"&amp;"$A$2:$I$181")=$F$2,ROW($A$2:$A$181)-1),ROW(5:5)),MATCH(E$4,INDIRECT("'"&amp;$H$2&amp;"'!"&amp;"$A$2:$I$2"),0)),"")</f>
        <v>4551846</v>
      </c>
      <c r="F9" s="80">
        <f t="array" aca="1" ref="F9" ca="1">IFERROR(INDEX(INDIRECT("'"&amp;$H$2&amp;"'!"&amp;"$A$2:$I$181"),SMALL(IF(INDIRECT("'"&amp;$H$2&amp;"'!"&amp;"$A$2:$I$181")=$F$2,ROW($A$2:$A$181)-1),ROW(5:5)),MATCH(F$4,INDIRECT("'"&amp;$H$2&amp;"'!"&amp;"$A$2:$I$2"),0)),"")</f>
        <v>9865.34</v>
      </c>
      <c r="G9" s="81">
        <f t="array" aca="1" ref="G9" ca="1">IFERROR(INDEX(INDIRECT("'"&amp;$H$2&amp;"'!"&amp;"$A$2:$I$181"),SMALL(IF(INDIRECT("'"&amp;$H$2&amp;"'!"&amp;"$A$2:$I$181")=$F$2,ROW($A$2:$A$181)-1),ROW(5:5)),MATCH(G$4,INDIRECT("'"&amp;$H$2&amp;"'!"&amp;"$A$2:$I$2"),0)),"")</f>
        <v>0</v>
      </c>
      <c r="H9" s="82">
        <f t="array" aca="1" ref="H9" ca="1">IFERROR(INDEX(INDIRECT("'"&amp;$H$2&amp;"'!"&amp;"$A$2:$I$181"),SMALL(IF(INDIRECT("'"&amp;$H$2&amp;"'!"&amp;"$A$2:$I$181")=$F$2,ROW($A$2:$A$181)-1),ROW(5:5)),MATCH(H$4,INDIRECT("'"&amp;$H$2&amp;"'!"&amp;"$A$2:$I$2"),0)),"")</f>
        <v>200.38</v>
      </c>
      <c r="I9" s="80">
        <f t="array" aca="1" ref="I9" ca="1">IFERROR(INDEX(INDIRECT("'"&amp;$H$2&amp;"'!"&amp;"$A$2:$I$181"),SMALL(IF(INDIRECT("'"&amp;$H$2&amp;"'!"&amp;"$A$2:$I$181")=$F$2,ROW($A$2:$A$181)-1),ROW(5:5)),MATCH(I$4,INDIRECT("'"&amp;$H$2&amp;"'!"&amp;"$A$2:$I$2"),0)),"")</f>
        <v>9664.9600000000009</v>
      </c>
    </row>
    <row r="10" spans="1:9" ht="20.100000000000001" customHeight="1" x14ac:dyDescent="0.25">
      <c r="A10" s="78">
        <f t="array" aca="1" ref="A10" ca="1">IFERROR(INDEX(INDIRECT("'"&amp;$H$2&amp;"'!"&amp;"$A$2:$I$181"),SMALL(IF(INDIRECT("'"&amp;$H$2&amp;"'!"&amp;"$A$2:$I$181")=$F$2,ROW($A$2:$A$181)-1),ROW(6:6)),MATCH(A$4,INDIRECT("'"&amp;$H$2&amp;"'!"&amp;"$A$2:$I$2"),0)),"")</f>
        <v>45324</v>
      </c>
      <c r="B10" s="83" t="str">
        <f t="array" aca="1" ref="B10" ca="1">IFERROR(INDEX(INDIRECT("'"&amp;$H$2&amp;"'!"&amp;"$A$2:$I$181"),SMALL(IF(INDIRECT("'"&amp;$H$2&amp;"'!"&amp;"$A$2:$I$181")=$F$2,ROW($A$2:$A$181)-1),ROW(6:6)),MATCH(B$4,INDIRECT("'"&amp;$H$2&amp;"'!"&amp;"$A$2:$I$2"),0)),"")</f>
        <v>THIRIET</v>
      </c>
      <c r="C10" s="83" t="str">
        <f t="array" aca="1" ref="C10" ca="1">IFERROR(INDEX(INDIRECT("'"&amp;$H$2&amp;"'!"&amp;"$A$2:$I$181"),SMALL(IF(INDIRECT("'"&amp;$H$2&amp;"'!"&amp;"$A$2:$I$181")=$F$2,ROW($A$2:$A$181)-1),ROW(6:6)),MATCH(C$4,INDIRECT("'"&amp;$H$2&amp;"'!"&amp;"$A$2:$I$2"),0)),"")</f>
        <v xml:space="preserve">Sainte Barbe </v>
      </c>
      <c r="D10" s="83" t="str">
        <f t="array" aca="1" ref="D10" ca="1">IFERROR(INDEX(INDIRECT("'"&amp;$H$2&amp;"'!"&amp;"$A$2:$I$181"),SMALL(IF(INDIRECT("'"&amp;$H$2&amp;"'!"&amp;"$A$2:$I$181")=$F$2,ROW($A$2:$A$181)-1),ROW(6:6)),MATCH(D$4,INDIRECT("'"&amp;$H$2&amp;"'!"&amp;"$A$2:$I$2"),0)),"")</f>
        <v>Cheque Emis</v>
      </c>
      <c r="E10" s="79">
        <f t="array" aca="1" ref="E10" ca="1">IFERROR(INDEX(INDIRECT("'"&amp;$H$2&amp;"'!"&amp;"$A$2:$I$181"),SMALL(IF(INDIRECT("'"&amp;$H$2&amp;"'!"&amp;"$A$2:$I$181")=$F$2,ROW($A$2:$A$181)-1),ROW(6:6)),MATCH(E$4,INDIRECT("'"&amp;$H$2&amp;"'!"&amp;"$A$2:$I$2"),0)),"")</f>
        <v>7888740</v>
      </c>
      <c r="F10" s="80">
        <f t="array" aca="1" ref="F10" ca="1">IFERROR(INDEX(INDIRECT("'"&amp;$H$2&amp;"'!"&amp;"$A$2:$I$181"),SMALL(IF(INDIRECT("'"&amp;$H$2&amp;"'!"&amp;"$A$2:$I$181")=$F$2,ROW($A$2:$A$181)-1),ROW(6:6)),MATCH(F$4,INDIRECT("'"&amp;$H$2&amp;"'!"&amp;"$A$2:$I$2"),0)),"")</f>
        <v>12673.970000000001</v>
      </c>
      <c r="G10" s="81">
        <f t="array" aca="1" ref="G10" ca="1">IFERROR(INDEX(INDIRECT("'"&amp;$H$2&amp;"'!"&amp;"$A$2:$I$181"),SMALL(IF(INDIRECT("'"&amp;$H$2&amp;"'!"&amp;"$A$2:$I$181")=$F$2,ROW($A$2:$A$181)-1),ROW(6:6)),MATCH(G$4,INDIRECT("'"&amp;$H$2&amp;"'!"&amp;"$A$2:$I$2"),0)),"")</f>
        <v>0</v>
      </c>
      <c r="H10" s="82">
        <f t="array" aca="1" ref="H10" ca="1">IFERROR(INDEX(INDIRECT("'"&amp;$H$2&amp;"'!"&amp;"$A$2:$I$181"),SMALL(IF(INDIRECT("'"&amp;$H$2&amp;"'!"&amp;"$A$2:$I$181")=$F$2,ROW($A$2:$A$181)-1),ROW(6:6)),MATCH(H$4,INDIRECT("'"&amp;$H$2&amp;"'!"&amp;"$A$2:$I$2"),0)),"")</f>
        <v>45.5</v>
      </c>
      <c r="I10" s="80">
        <f t="array" aca="1" ref="I10" ca="1">IFERROR(INDEX(INDIRECT("'"&amp;$H$2&amp;"'!"&amp;"$A$2:$I$181"),SMALL(IF(INDIRECT("'"&amp;$H$2&amp;"'!"&amp;"$A$2:$I$181")=$F$2,ROW($A$2:$A$181)-1),ROW(6:6)),MATCH(I$4,INDIRECT("'"&amp;$H$2&amp;"'!"&amp;"$A$2:$I$2"),0)),"")</f>
        <v>12628.470000000001</v>
      </c>
    </row>
    <row r="11" spans="1:9" ht="20.100000000000001" customHeight="1" x14ac:dyDescent="0.25">
      <c r="A11" s="78">
        <f t="array" aca="1" ref="A11" ca="1">IFERROR(INDEX(INDIRECT("'"&amp;$H$2&amp;"'!"&amp;"$A$2:$I$181"),SMALL(IF(INDIRECT("'"&amp;$H$2&amp;"'!"&amp;"$A$2:$I$181")=$F$2,ROW($A$2:$A$181)-1),ROW(7:7)),MATCH(A$4,INDIRECT("'"&amp;$H$2&amp;"'!"&amp;"$A$2:$I$2"),0)),"")</f>
        <v>45328</v>
      </c>
      <c r="B11" s="83" t="str">
        <f t="array" aca="1" ref="B11" ca="1">IFERROR(INDEX(INDIRECT("'"&amp;$H$2&amp;"'!"&amp;"$A$2:$I$181"),SMALL(IF(INDIRECT("'"&amp;$H$2&amp;"'!"&amp;"$A$2:$I$181")=$F$2,ROW($A$2:$A$181)-1),ROW(7:7)),MATCH(B$4,INDIRECT("'"&amp;$H$2&amp;"'!"&amp;"$A$2:$I$2"),0)),"")</f>
        <v>NETTO</v>
      </c>
      <c r="C11" s="83" t="str">
        <f t="array" aca="1" ref="C11" ca="1">IFERROR(INDEX(INDIRECT("'"&amp;$H$2&amp;"'!"&amp;"$A$2:$I$181"),SMALL(IF(INDIRECT("'"&amp;$H$2&amp;"'!"&amp;"$A$2:$I$181")=$F$2,ROW($A$2:$A$181)-1),ROW(7:7)),MATCH(C$4,INDIRECT("'"&amp;$H$2&amp;"'!"&amp;"$A$2:$I$2"),0)),"")</f>
        <v xml:space="preserve">Sainte Barbe </v>
      </c>
      <c r="D11" s="83" t="str">
        <f t="array" aca="1" ref="D11" ca="1">IFERROR(INDEX(INDIRECT("'"&amp;$H$2&amp;"'!"&amp;"$A$2:$I$181"),SMALL(IF(INDIRECT("'"&amp;$H$2&amp;"'!"&amp;"$A$2:$I$181")=$F$2,ROW($A$2:$A$181)-1),ROW(7:7)),MATCH(D$4,INDIRECT("'"&amp;$H$2&amp;"'!"&amp;"$A$2:$I$2"),0)),"")</f>
        <v>Cheque Emis</v>
      </c>
      <c r="E11" s="79">
        <f t="array" aca="1" ref="E11" ca="1">IFERROR(INDEX(INDIRECT("'"&amp;$H$2&amp;"'!"&amp;"$A$2:$I$181"),SMALL(IF(INDIRECT("'"&amp;$H$2&amp;"'!"&amp;"$A$2:$I$181")=$F$2,ROW($A$2:$A$181)-1),ROW(7:7)),MATCH(E$4,INDIRECT("'"&amp;$H$2&amp;"'!"&amp;"$A$2:$I$2"),0)),"")</f>
        <v>7888739</v>
      </c>
      <c r="F11" s="80">
        <f t="array" aca="1" ref="F11" ca="1">IFERROR(INDEX(INDIRECT("'"&amp;$H$2&amp;"'!"&amp;"$A$2:$I$181"),SMALL(IF(INDIRECT("'"&amp;$H$2&amp;"'!"&amp;"$A$2:$I$181")=$F$2,ROW($A$2:$A$181)-1),ROW(7:7)),MATCH(F$4,INDIRECT("'"&amp;$H$2&amp;"'!"&amp;"$A$2:$I$2"),0)),"")</f>
        <v>12628.470000000001</v>
      </c>
      <c r="G11" s="81">
        <f t="array" aca="1" ref="G11" ca="1">IFERROR(INDEX(INDIRECT("'"&amp;$H$2&amp;"'!"&amp;"$A$2:$I$181"),SMALL(IF(INDIRECT("'"&amp;$H$2&amp;"'!"&amp;"$A$2:$I$181")=$F$2,ROW($A$2:$A$181)-1),ROW(7:7)),MATCH(G$4,INDIRECT("'"&amp;$H$2&amp;"'!"&amp;"$A$2:$I$2"),0)),"")</f>
        <v>0</v>
      </c>
      <c r="H11" s="82">
        <f t="array" aca="1" ref="H11" ca="1">IFERROR(INDEX(INDIRECT("'"&amp;$H$2&amp;"'!"&amp;"$A$2:$I$181"),SMALL(IF(INDIRECT("'"&amp;$H$2&amp;"'!"&amp;"$A$2:$I$181")=$F$2,ROW($A$2:$A$181)-1),ROW(7:7)),MATCH(H$4,INDIRECT("'"&amp;$H$2&amp;"'!"&amp;"$A$2:$I$2"),0)),"")</f>
        <v>39.54</v>
      </c>
      <c r="I11" s="80">
        <f t="array" aca="1" ref="I11" ca="1">IFERROR(INDEX(INDIRECT("'"&amp;$H$2&amp;"'!"&amp;"$A$2:$I$181"),SMALL(IF(INDIRECT("'"&amp;$H$2&amp;"'!"&amp;"$A$2:$I$181")=$F$2,ROW($A$2:$A$181)-1),ROW(7:7)),MATCH(I$4,INDIRECT("'"&amp;$H$2&amp;"'!"&amp;"$A$2:$I$2"),0)),"")</f>
        <v>12588.93</v>
      </c>
    </row>
    <row r="12" spans="1:9" ht="20.100000000000001" customHeight="1" x14ac:dyDescent="0.25">
      <c r="A12" s="78">
        <f t="array" aca="1" ref="A12" ca="1">IFERROR(INDEX(INDIRECT("'"&amp;$H$2&amp;"'!"&amp;"$A$2:$I$181"),SMALL(IF(INDIRECT("'"&amp;$H$2&amp;"'!"&amp;"$A$2:$I$181")=$F$2,ROW($A$2:$A$181)-1),ROW(8:8)),MATCH(A$4,INDIRECT("'"&amp;$H$2&amp;"'!"&amp;"$A$2:$I$2"),0)),"")</f>
        <v>0</v>
      </c>
      <c r="B12" s="83" t="str">
        <f t="array" aca="1" ref="B12" ca="1">IFERROR(INDEX(INDIRECT("'"&amp;$H$2&amp;"'!"&amp;"$A$2:$I$181"),SMALL(IF(INDIRECT("'"&amp;$H$2&amp;"'!"&amp;"$A$2:$I$181")=$F$2,ROW($A$2:$A$181)-1),ROW(8:8)),MATCH(B$4,INDIRECT("'"&amp;$H$2&amp;"'!"&amp;"$A$2:$I$2"),0)),"")</f>
        <v xml:space="preserve">CHAUTARD </v>
      </c>
      <c r="C12" s="83" t="str">
        <f t="array" aca="1" ref="C12" ca="1">IFERROR(INDEX(INDIRECT("'"&amp;$H$2&amp;"'!"&amp;"$A$2:$I$181"),SMALL(IF(INDIRECT("'"&amp;$H$2&amp;"'!"&amp;"$A$2:$I$181")=$F$2,ROW($A$2:$A$181)-1),ROW(8:8)),MATCH(C$4,INDIRECT("'"&amp;$H$2&amp;"'!"&amp;"$A$2:$I$2"),0)),"")</f>
        <v xml:space="preserve">Sainte Barbe </v>
      </c>
      <c r="D12" s="83" t="str">
        <f t="array" aca="1" ref="D12" ca="1">IFERROR(INDEX(INDIRECT("'"&amp;$H$2&amp;"'!"&amp;"$A$2:$I$181"),SMALL(IF(INDIRECT("'"&amp;$H$2&amp;"'!"&amp;"$A$2:$I$181")=$F$2,ROW($A$2:$A$181)-1),ROW(8:8)),MATCH(D$4,INDIRECT("'"&amp;$H$2&amp;"'!"&amp;"$A$2:$I$2"),0)),"")</f>
        <v>Cheque Emis</v>
      </c>
      <c r="E12" s="79">
        <f t="array" aca="1" ref="E12" ca="1">IFERROR(INDEX(INDIRECT("'"&amp;$H$2&amp;"'!"&amp;"$A$2:$I$181"),SMALL(IF(INDIRECT("'"&amp;$H$2&amp;"'!"&amp;"$A$2:$I$181")=$F$2,ROW($A$2:$A$181)-1),ROW(8:8)),MATCH(E$4,INDIRECT("'"&amp;$H$2&amp;"'!"&amp;"$A$2:$I$2"),0)),"")</f>
        <v>2695609</v>
      </c>
      <c r="F12" s="80">
        <f t="array" aca="1" ref="F12" ca="1">IFERROR(INDEX(INDIRECT("'"&amp;$H$2&amp;"'!"&amp;"$A$2:$I$181"),SMALL(IF(INDIRECT("'"&amp;$H$2&amp;"'!"&amp;"$A$2:$I$181")=$F$2,ROW($A$2:$A$181)-1),ROW(8:8)),MATCH(F$4,INDIRECT("'"&amp;$H$2&amp;"'!"&amp;"$A$2:$I$2"),0)),"")</f>
        <v>12588.93</v>
      </c>
      <c r="G12" s="81">
        <f t="array" aca="1" ref="G12" ca="1">IFERROR(INDEX(INDIRECT("'"&amp;$H$2&amp;"'!"&amp;"$A$2:$I$181"),SMALL(IF(INDIRECT("'"&amp;$H$2&amp;"'!"&amp;"$A$2:$I$181")=$F$2,ROW($A$2:$A$181)-1),ROW(8:8)),MATCH(G$4,INDIRECT("'"&amp;$H$2&amp;"'!"&amp;"$A$2:$I$2"),0)),"")</f>
        <v>0</v>
      </c>
      <c r="H12" s="82">
        <f t="array" aca="1" ref="H12" ca="1">IFERROR(INDEX(INDIRECT("'"&amp;$H$2&amp;"'!"&amp;"$A$2:$I$181"),SMALL(IF(INDIRECT("'"&amp;$H$2&amp;"'!"&amp;"$A$2:$I$181")=$F$2,ROW($A$2:$A$181)-1),ROW(8:8)),MATCH(H$4,INDIRECT("'"&amp;$H$2&amp;"'!"&amp;"$A$2:$I$2"),0)),"")</f>
        <v>164.57</v>
      </c>
      <c r="I12" s="80">
        <f t="array" aca="1" ref="I12" ca="1">IFERROR(INDEX(INDIRECT("'"&amp;$H$2&amp;"'!"&amp;"$A$2:$I$181"),SMALL(IF(INDIRECT("'"&amp;$H$2&amp;"'!"&amp;"$A$2:$I$181")=$F$2,ROW($A$2:$A$181)-1),ROW(8:8)),MATCH(I$4,INDIRECT("'"&amp;$H$2&amp;"'!"&amp;"$A$2:$I$2"),0)),"")</f>
        <v>12424.36</v>
      </c>
    </row>
    <row r="13" spans="1:9" ht="20.100000000000001" customHeight="1" x14ac:dyDescent="0.25">
      <c r="A13" s="78">
        <f t="array" aca="1" ref="A13" ca="1">IFERROR(INDEX(INDIRECT("'"&amp;$H$2&amp;"'!"&amp;"$A$2:$I$181"),SMALL(IF(INDIRECT("'"&amp;$H$2&amp;"'!"&amp;"$A$2:$I$181")=$F$2,ROW($A$2:$A$181)-1),ROW(9:9)),MATCH(A$4,INDIRECT("'"&amp;$H$2&amp;"'!"&amp;"$A$2:$I$2"),0)),"")</f>
        <v>45330</v>
      </c>
      <c r="B13" s="83" t="str">
        <f t="array" aca="1" ref="B13" ca="1">IFERROR(INDEX(INDIRECT("'"&amp;$H$2&amp;"'!"&amp;"$A$2:$I$181"),SMALL(IF(INDIRECT("'"&amp;$H$2&amp;"'!"&amp;"$A$2:$I$181")=$F$2,ROW($A$2:$A$181)-1),ROW(9:9)),MATCH(B$4,INDIRECT("'"&amp;$H$2&amp;"'!"&amp;"$A$2:$I$2"),0)),"")</f>
        <v>COPIE PLAN MENU</v>
      </c>
      <c r="C13" s="83" t="str">
        <f t="array" aca="1" ref="C13" ca="1">IFERROR(INDEX(INDIRECT("'"&amp;$H$2&amp;"'!"&amp;"$A$2:$I$181"),SMALL(IF(INDIRECT("'"&amp;$H$2&amp;"'!"&amp;"$A$2:$I$181")=$F$2,ROW($A$2:$A$181)-1),ROW(9:9)),MATCH(C$4,INDIRECT("'"&amp;$H$2&amp;"'!"&amp;"$A$2:$I$2"),0)),"")</f>
        <v xml:space="preserve">Sainte Barbe </v>
      </c>
      <c r="D13" s="83" t="str">
        <f t="array" aca="1" ref="D13" ca="1">IFERROR(INDEX(INDIRECT("'"&amp;$H$2&amp;"'!"&amp;"$A$2:$I$181"),SMALL(IF(INDIRECT("'"&amp;$H$2&amp;"'!"&amp;"$A$2:$I$181")=$F$2,ROW($A$2:$A$181)-1),ROW(9:9)),MATCH(D$4,INDIRECT("'"&amp;$H$2&amp;"'!"&amp;"$A$2:$I$2"),0)),"")</f>
        <v>Cheque Emis</v>
      </c>
      <c r="E13" s="79">
        <f t="array" aca="1" ref="E13" ca="1">IFERROR(INDEX(INDIRECT("'"&amp;$H$2&amp;"'!"&amp;"$A$2:$I$181"),SMALL(IF(INDIRECT("'"&amp;$H$2&amp;"'!"&amp;"$A$2:$I$181")=$F$2,ROW($A$2:$A$181)-1),ROW(9:9)),MATCH(E$4,INDIRECT("'"&amp;$H$2&amp;"'!"&amp;"$A$2:$I$2"),0)),"")</f>
        <v>7888738</v>
      </c>
      <c r="F13" s="80">
        <f t="array" aca="1" ref="F13" ca="1">IFERROR(INDEX(INDIRECT("'"&amp;$H$2&amp;"'!"&amp;"$A$2:$I$181"),SMALL(IF(INDIRECT("'"&amp;$H$2&amp;"'!"&amp;"$A$2:$I$181")=$F$2,ROW($A$2:$A$181)-1),ROW(9:9)),MATCH(F$4,INDIRECT("'"&amp;$H$2&amp;"'!"&amp;"$A$2:$I$2"),0)),"")</f>
        <v>12424.36</v>
      </c>
      <c r="G13" s="81">
        <f t="array" aca="1" ref="G13" ca="1">IFERROR(INDEX(INDIRECT("'"&amp;$H$2&amp;"'!"&amp;"$A$2:$I$181"),SMALL(IF(INDIRECT("'"&amp;$H$2&amp;"'!"&amp;"$A$2:$I$181")=$F$2,ROW($A$2:$A$181)-1),ROW(9:9)),MATCH(G$4,INDIRECT("'"&amp;$H$2&amp;"'!"&amp;"$A$2:$I$2"),0)),"")</f>
        <v>0</v>
      </c>
      <c r="H13" s="82">
        <f t="array" aca="1" ref="H13" ca="1">IFERROR(INDEX(INDIRECT("'"&amp;$H$2&amp;"'!"&amp;"$A$2:$I$181"),SMALL(IF(INDIRECT("'"&amp;$H$2&amp;"'!"&amp;"$A$2:$I$181")=$F$2,ROW($A$2:$A$181)-1),ROW(9:9)),MATCH(H$4,INDIRECT("'"&amp;$H$2&amp;"'!"&amp;"$A$2:$I$2"),0)),"")</f>
        <v>59.9</v>
      </c>
      <c r="I13" s="80">
        <f t="array" aca="1" ref="I13" ca="1">IFERROR(INDEX(INDIRECT("'"&amp;$H$2&amp;"'!"&amp;"$A$2:$I$181"),SMALL(IF(INDIRECT("'"&amp;$H$2&amp;"'!"&amp;"$A$2:$I$181")=$F$2,ROW($A$2:$A$181)-1),ROW(9:9)),MATCH(I$4,INDIRECT("'"&amp;$H$2&amp;"'!"&amp;"$A$2:$I$2"),0)),"")</f>
        <v>12364.460000000001</v>
      </c>
    </row>
    <row r="14" spans="1:9" ht="20.100000000000001" customHeight="1" x14ac:dyDescent="0.25">
      <c r="A14" s="78" t="str">
        <f t="array" aca="1" ref="A14" ca="1">IFERROR(INDEX(INDIRECT("'"&amp;$H$2&amp;"'!"&amp;"$A$2:$I$181"),SMALL(IF(INDIRECT("'"&amp;$H$2&amp;"'!"&amp;"$A$2:$I$181")=$F$2,ROW($A$2:$A$181)-1),ROW(10:10)),MATCH(A$4,INDIRECT("'"&amp;$H$2&amp;"'!"&amp;"$A$2:$I$2"),0)),"")</f>
        <v/>
      </c>
      <c r="B14" s="83" t="str">
        <f t="array" aca="1" ref="B14" ca="1">IFERROR(INDEX(INDIRECT("'"&amp;$H$2&amp;"'!"&amp;"$A$2:$I$181"),SMALL(IF(INDIRECT("'"&amp;$H$2&amp;"'!"&amp;"$A$2:$I$181")=$F$2,ROW($A$2:$A$181)-1),ROW(10:10)),MATCH(B$4,INDIRECT("'"&amp;$H$2&amp;"'!"&amp;"$A$2:$I$2"),0)),"")</f>
        <v/>
      </c>
      <c r="C14" s="83" t="str">
        <f t="array" aca="1" ref="C14" ca="1">IFERROR(INDEX(INDIRECT("'"&amp;$H$2&amp;"'!"&amp;"$A$2:$I$181"),SMALL(IF(INDIRECT("'"&amp;$H$2&amp;"'!"&amp;"$A$2:$I$181")=$F$2,ROW($A$2:$A$181)-1),ROW(10:10)),MATCH(C$4,INDIRECT("'"&amp;$H$2&amp;"'!"&amp;"$A$2:$I$2"),0)),"")</f>
        <v/>
      </c>
      <c r="D14" s="83" t="str">
        <f t="array" aca="1" ref="D14" ca="1">IFERROR(INDEX(INDIRECT("'"&amp;$H$2&amp;"'!"&amp;"$A$2:$I$181"),SMALL(IF(INDIRECT("'"&amp;$H$2&amp;"'!"&amp;"$A$2:$I$181")=$F$2,ROW($A$2:$A$181)-1),ROW(10:10)),MATCH(D$4,INDIRECT("'"&amp;$H$2&amp;"'!"&amp;"$A$2:$I$2"),0)),"")</f>
        <v/>
      </c>
      <c r="E14" s="79" t="str">
        <f t="array" aca="1" ref="E14" ca="1">IFERROR(INDEX(INDIRECT("'"&amp;$H$2&amp;"'!"&amp;"$A$2:$I$181"),SMALL(IF(INDIRECT("'"&amp;$H$2&amp;"'!"&amp;"$A$2:$I$181")=$F$2,ROW($A$2:$A$181)-1),ROW(10:10)),MATCH(E$4,INDIRECT("'"&amp;$H$2&amp;"'!"&amp;"$A$2:$I$2"),0)),"")</f>
        <v/>
      </c>
      <c r="F14" s="80" t="str">
        <f t="array" aca="1" ref="F14" ca="1">IFERROR(INDEX(INDIRECT("'"&amp;$H$2&amp;"'!"&amp;"$A$2:$I$181"),SMALL(IF(INDIRECT("'"&amp;$H$2&amp;"'!"&amp;"$A$2:$I$181")=$F$2,ROW($A$2:$A$181)-1),ROW(10:10)),MATCH(F$4,INDIRECT("'"&amp;$H$2&amp;"'!"&amp;"$A$2:$I$2"),0)),"")</f>
        <v/>
      </c>
      <c r="G14" s="81" t="str">
        <f t="array" aca="1" ref="G14" ca="1">IFERROR(INDEX(INDIRECT("'"&amp;$H$2&amp;"'!"&amp;"$A$2:$I$181"),SMALL(IF(INDIRECT("'"&amp;$H$2&amp;"'!"&amp;"$A$2:$I$181")=$F$2,ROW($A$2:$A$181)-1),ROW(10:10)),MATCH(G$4,INDIRECT("'"&amp;$H$2&amp;"'!"&amp;"$A$2:$I$2"),0)),"")</f>
        <v/>
      </c>
      <c r="H14" s="82" t="str">
        <f t="array" aca="1" ref="H14" ca="1">IFERROR(INDEX(INDIRECT("'"&amp;$H$2&amp;"'!"&amp;"$A$2:$I$181"),SMALL(IF(INDIRECT("'"&amp;$H$2&amp;"'!"&amp;"$A$2:$I$181")=$F$2,ROW($A$2:$A$181)-1),ROW(10:10)),MATCH(H$4,INDIRECT("'"&amp;$H$2&amp;"'!"&amp;"$A$2:$I$2"),0)),"")</f>
        <v/>
      </c>
      <c r="I14" s="80" t="str">
        <f t="array" aca="1" ref="I14" ca="1">IFERROR(INDEX(INDIRECT("'"&amp;$H$2&amp;"'!"&amp;"$A$2:$I$181"),SMALL(IF(INDIRECT("'"&amp;$H$2&amp;"'!"&amp;"$A$2:$I$181")=$F$2,ROW($A$2:$A$181)-1),ROW(10:10)),MATCH(I$4,INDIRECT("'"&amp;$H$2&amp;"'!"&amp;"$A$2:$I$2"),0)),"")</f>
        <v/>
      </c>
    </row>
    <row r="15" spans="1:9" ht="20.100000000000001" customHeight="1" x14ac:dyDescent="0.25">
      <c r="A15" s="78" t="str">
        <f t="array" aca="1" ref="A15" ca="1">IFERROR(INDEX(INDIRECT("'"&amp;$H$2&amp;"'!"&amp;"$A$2:$I$181"),SMALL(IF(INDIRECT("'"&amp;$H$2&amp;"'!"&amp;"$A$2:$I$181")=$F$2,ROW($A$2:$A$181)-1),ROW(11:11)),MATCH(A$4,INDIRECT("'"&amp;$H$2&amp;"'!"&amp;"$A$2:$I$2"),0)),"")</f>
        <v/>
      </c>
      <c r="B15" s="83" t="str">
        <f t="array" aca="1" ref="B15" ca="1">IFERROR(INDEX(INDIRECT("'"&amp;$H$2&amp;"'!"&amp;"$A$2:$I$181"),SMALL(IF(INDIRECT("'"&amp;$H$2&amp;"'!"&amp;"$A$2:$I$181")=$F$2,ROW($A$2:$A$181)-1),ROW(11:11)),MATCH(B$4,INDIRECT("'"&amp;$H$2&amp;"'!"&amp;"$A$2:$I$2"),0)),"")</f>
        <v/>
      </c>
      <c r="C15" s="83" t="str">
        <f t="array" aca="1" ref="C15" ca="1">IFERROR(INDEX(INDIRECT("'"&amp;$H$2&amp;"'!"&amp;"$A$2:$I$181"),SMALL(IF(INDIRECT("'"&amp;$H$2&amp;"'!"&amp;"$A$2:$I$181")=$F$2,ROW($A$2:$A$181)-1),ROW(11:11)),MATCH(C$4,INDIRECT("'"&amp;$H$2&amp;"'!"&amp;"$A$2:$I$2"),0)),"")</f>
        <v/>
      </c>
      <c r="D15" s="83" t="str">
        <f t="array" aca="1" ref="D15" ca="1">IFERROR(INDEX(INDIRECT("'"&amp;$H$2&amp;"'!"&amp;"$A$2:$I$181"),SMALL(IF(INDIRECT("'"&amp;$H$2&amp;"'!"&amp;"$A$2:$I$181")=$F$2,ROW($A$2:$A$181)-1),ROW(11:11)),MATCH(D$4,INDIRECT("'"&amp;$H$2&amp;"'!"&amp;"$A$2:$I$2"),0)),"")</f>
        <v/>
      </c>
      <c r="E15" s="79" t="str">
        <f t="array" aca="1" ref="E15" ca="1">IFERROR(INDEX(INDIRECT("'"&amp;$H$2&amp;"'!"&amp;"$A$2:$I$181"),SMALL(IF(INDIRECT("'"&amp;$H$2&amp;"'!"&amp;"$A$2:$I$181")=$F$2,ROW($A$2:$A$181)-1),ROW(11:11)),MATCH(E$4,INDIRECT("'"&amp;$H$2&amp;"'!"&amp;"$A$2:$I$2"),0)),"")</f>
        <v/>
      </c>
      <c r="F15" s="80" t="str">
        <f t="array" aca="1" ref="F15" ca="1">IFERROR(INDEX(INDIRECT("'"&amp;$H$2&amp;"'!"&amp;"$A$2:$I$181"),SMALL(IF(INDIRECT("'"&amp;$H$2&amp;"'!"&amp;"$A$2:$I$181")=$F$2,ROW($A$2:$A$181)-1),ROW(11:11)),MATCH(F$4,INDIRECT("'"&amp;$H$2&amp;"'!"&amp;"$A$2:$I$2"),0)),"")</f>
        <v/>
      </c>
      <c r="G15" s="81" t="str">
        <f t="array" aca="1" ref="G15" ca="1">IFERROR(INDEX(INDIRECT("'"&amp;$H$2&amp;"'!"&amp;"$A$2:$I$181"),SMALL(IF(INDIRECT("'"&amp;$H$2&amp;"'!"&amp;"$A$2:$I$181")=$F$2,ROW($A$2:$A$181)-1),ROW(11:11)),MATCH(G$4,INDIRECT("'"&amp;$H$2&amp;"'!"&amp;"$A$2:$I$2"),0)),"")</f>
        <v/>
      </c>
      <c r="H15" s="82" t="str">
        <f t="array" aca="1" ref="H15" ca="1">IFERROR(INDEX(INDIRECT("'"&amp;$H$2&amp;"'!"&amp;"$A$2:$I$181"),SMALL(IF(INDIRECT("'"&amp;$H$2&amp;"'!"&amp;"$A$2:$I$181")=$F$2,ROW($A$2:$A$181)-1),ROW(11:11)),MATCH(H$4,INDIRECT("'"&amp;$H$2&amp;"'!"&amp;"$A$2:$I$2"),0)),"")</f>
        <v/>
      </c>
      <c r="I15" s="80" t="str">
        <f t="array" aca="1" ref="I15" ca="1">IFERROR(INDEX(INDIRECT("'"&amp;$H$2&amp;"'!"&amp;"$A$2:$I$181"),SMALL(IF(INDIRECT("'"&amp;$H$2&amp;"'!"&amp;"$A$2:$I$181")=$F$2,ROW($A$2:$A$181)-1),ROW(11:11)),MATCH(I$4,INDIRECT("'"&amp;$H$2&amp;"'!"&amp;"$A$2:$I$2"),0)),"")</f>
        <v/>
      </c>
    </row>
    <row r="16" spans="1:9" ht="20.100000000000001" customHeight="1" x14ac:dyDescent="0.25">
      <c r="A16" s="78" t="str">
        <f t="array" aca="1" ref="A16" ca="1">IFERROR(INDEX(INDIRECT("'"&amp;$H$2&amp;"'!"&amp;"$A$2:$I$181"),SMALL(IF(INDIRECT("'"&amp;$H$2&amp;"'!"&amp;"$A$2:$I$181")=$F$2,ROW($A$2:$A$181)-1),ROW(12:12)),MATCH(A$4,INDIRECT("'"&amp;$H$2&amp;"'!"&amp;"$A$2:$I$2"),0)),"")</f>
        <v/>
      </c>
      <c r="B16" s="83" t="str">
        <f t="array" aca="1" ref="B16" ca="1">IFERROR(INDEX(INDIRECT("'"&amp;$H$2&amp;"'!"&amp;"$A$2:$I$181"),SMALL(IF(INDIRECT("'"&amp;$H$2&amp;"'!"&amp;"$A$2:$I$181")=$F$2,ROW($A$2:$A$181)-1),ROW(12:12)),MATCH(B$4,INDIRECT("'"&amp;$H$2&amp;"'!"&amp;"$A$2:$I$2"),0)),"")</f>
        <v/>
      </c>
      <c r="C16" s="83" t="str">
        <f t="array" aca="1" ref="C16" ca="1">IFERROR(INDEX(INDIRECT("'"&amp;$H$2&amp;"'!"&amp;"$A$2:$I$181"),SMALL(IF(INDIRECT("'"&amp;$H$2&amp;"'!"&amp;"$A$2:$I$181")=$F$2,ROW($A$2:$A$181)-1),ROW(12:12)),MATCH(C$4,INDIRECT("'"&amp;$H$2&amp;"'!"&amp;"$A$2:$I$2"),0)),"")</f>
        <v/>
      </c>
      <c r="D16" s="83" t="str">
        <f t="array" aca="1" ref="D16" ca="1">IFERROR(INDEX(INDIRECT("'"&amp;$H$2&amp;"'!"&amp;"$A$2:$I$181"),SMALL(IF(INDIRECT("'"&amp;$H$2&amp;"'!"&amp;"$A$2:$I$181")=$F$2,ROW($A$2:$A$181)-1),ROW(12:12)),MATCH(D$4,INDIRECT("'"&amp;$H$2&amp;"'!"&amp;"$A$2:$I$2"),0)),"")</f>
        <v/>
      </c>
      <c r="E16" s="79" t="str">
        <f t="array" aca="1" ref="E16" ca="1">IFERROR(INDEX(INDIRECT("'"&amp;$H$2&amp;"'!"&amp;"$A$2:$I$181"),SMALL(IF(INDIRECT("'"&amp;$H$2&amp;"'!"&amp;"$A$2:$I$181")=$F$2,ROW($A$2:$A$181)-1),ROW(12:12)),MATCH(E$4,INDIRECT("'"&amp;$H$2&amp;"'!"&amp;"$A$2:$I$2"),0)),"")</f>
        <v/>
      </c>
      <c r="F16" s="80" t="str">
        <f t="array" aca="1" ref="F16" ca="1">IFERROR(INDEX(INDIRECT("'"&amp;$H$2&amp;"'!"&amp;"$A$2:$I$181"),SMALL(IF(INDIRECT("'"&amp;$H$2&amp;"'!"&amp;"$A$2:$I$181")=$F$2,ROW($A$2:$A$181)-1),ROW(12:12)),MATCH(F$4,INDIRECT("'"&amp;$H$2&amp;"'!"&amp;"$A$2:$I$2"),0)),"")</f>
        <v/>
      </c>
      <c r="G16" s="81" t="str">
        <f t="array" aca="1" ref="G16" ca="1">IFERROR(INDEX(INDIRECT("'"&amp;$H$2&amp;"'!"&amp;"$A$2:$I$181"),SMALL(IF(INDIRECT("'"&amp;$H$2&amp;"'!"&amp;"$A$2:$I$181")=$F$2,ROW($A$2:$A$181)-1),ROW(12:12)),MATCH(G$4,INDIRECT("'"&amp;$H$2&amp;"'!"&amp;"$A$2:$I$2"),0)),"")</f>
        <v/>
      </c>
      <c r="H16" s="82" t="str">
        <f t="array" aca="1" ref="H16" ca="1">IFERROR(INDEX(INDIRECT("'"&amp;$H$2&amp;"'!"&amp;"$A$2:$I$181"),SMALL(IF(INDIRECT("'"&amp;$H$2&amp;"'!"&amp;"$A$2:$I$181")=$F$2,ROW($A$2:$A$181)-1),ROW(12:12)),MATCH(H$4,INDIRECT("'"&amp;$H$2&amp;"'!"&amp;"$A$2:$I$2"),0)),"")</f>
        <v/>
      </c>
      <c r="I16" s="80" t="str">
        <f t="array" aca="1" ref="I16" ca="1">IFERROR(INDEX(INDIRECT("'"&amp;$H$2&amp;"'!"&amp;"$A$2:$I$181"),SMALL(IF(INDIRECT("'"&amp;$H$2&amp;"'!"&amp;"$A$2:$I$181")=$F$2,ROW($A$2:$A$181)-1),ROW(12:12)),MATCH(I$4,INDIRECT("'"&amp;$H$2&amp;"'!"&amp;"$A$2:$I$2"),0)),"")</f>
        <v/>
      </c>
    </row>
    <row r="17" spans="1:9" ht="20.100000000000001" customHeight="1" x14ac:dyDescent="0.25">
      <c r="A17" s="78" t="str">
        <f t="array" aca="1" ref="A17" ca="1">IFERROR(INDEX(INDIRECT("'"&amp;$H$2&amp;"'!"&amp;"$A$2:$I$181"),SMALL(IF(INDIRECT("'"&amp;$H$2&amp;"'!"&amp;"$A$2:$I$181")=$F$2,ROW($A$2:$A$181)-1),ROW(13:13)),MATCH(A$4,INDIRECT("'"&amp;$H$2&amp;"'!"&amp;"$A$2:$I$2"),0)),"")</f>
        <v/>
      </c>
      <c r="B17" s="83" t="str">
        <f t="array" aca="1" ref="B17" ca="1">IFERROR(INDEX(INDIRECT("'"&amp;$H$2&amp;"'!"&amp;"$A$2:$I$181"),SMALL(IF(INDIRECT("'"&amp;$H$2&amp;"'!"&amp;"$A$2:$I$181")=$F$2,ROW($A$2:$A$181)-1),ROW(13:13)),MATCH(B$4,INDIRECT("'"&amp;$H$2&amp;"'!"&amp;"$A$2:$I$2"),0)),"")</f>
        <v/>
      </c>
      <c r="C17" s="83" t="str">
        <f t="array" aca="1" ref="C17" ca="1">IFERROR(INDEX(INDIRECT("'"&amp;$H$2&amp;"'!"&amp;"$A$2:$I$181"),SMALL(IF(INDIRECT("'"&amp;$H$2&amp;"'!"&amp;"$A$2:$I$181")=$F$2,ROW($A$2:$A$181)-1),ROW(13:13)),MATCH(C$4,INDIRECT("'"&amp;$H$2&amp;"'!"&amp;"$A$2:$I$2"),0)),"")</f>
        <v/>
      </c>
      <c r="D17" s="83" t="str">
        <f t="array" aca="1" ref="D17" ca="1">IFERROR(INDEX(INDIRECT("'"&amp;$H$2&amp;"'!"&amp;"$A$2:$I$181"),SMALL(IF(INDIRECT("'"&amp;$H$2&amp;"'!"&amp;"$A$2:$I$181")=$F$2,ROW($A$2:$A$181)-1),ROW(13:13)),MATCH(D$4,INDIRECT("'"&amp;$H$2&amp;"'!"&amp;"$A$2:$I$2"),0)),"")</f>
        <v/>
      </c>
      <c r="E17" s="79" t="str">
        <f t="array" aca="1" ref="E17" ca="1">IFERROR(INDEX(INDIRECT("'"&amp;$H$2&amp;"'!"&amp;"$A$2:$I$181"),SMALL(IF(INDIRECT("'"&amp;$H$2&amp;"'!"&amp;"$A$2:$I$181")=$F$2,ROW($A$2:$A$181)-1),ROW(13:13)),MATCH(E$4,INDIRECT("'"&amp;$H$2&amp;"'!"&amp;"$A$2:$I$2"),0)),"")</f>
        <v/>
      </c>
      <c r="F17" s="80" t="str">
        <f t="array" aca="1" ref="F17" ca="1">IFERROR(INDEX(INDIRECT("'"&amp;$H$2&amp;"'!"&amp;"$A$2:$I$181"),SMALL(IF(INDIRECT("'"&amp;$H$2&amp;"'!"&amp;"$A$2:$I$181")=$F$2,ROW($A$2:$A$181)-1),ROW(13:13)),MATCH(F$4,INDIRECT("'"&amp;$H$2&amp;"'!"&amp;"$A$2:$I$2"),0)),"")</f>
        <v/>
      </c>
      <c r="G17" s="81" t="str">
        <f t="array" aca="1" ref="G17" ca="1">IFERROR(INDEX(INDIRECT("'"&amp;$H$2&amp;"'!"&amp;"$A$2:$I$181"),SMALL(IF(INDIRECT("'"&amp;$H$2&amp;"'!"&amp;"$A$2:$I$181")=$F$2,ROW($A$2:$A$181)-1),ROW(13:13)),MATCH(G$4,INDIRECT("'"&amp;$H$2&amp;"'!"&amp;"$A$2:$I$2"),0)),"")</f>
        <v/>
      </c>
      <c r="H17" s="82" t="str">
        <f t="array" aca="1" ref="H17" ca="1">IFERROR(INDEX(INDIRECT("'"&amp;$H$2&amp;"'!"&amp;"$A$2:$I$181"),SMALL(IF(INDIRECT("'"&amp;$H$2&amp;"'!"&amp;"$A$2:$I$181")=$F$2,ROW($A$2:$A$181)-1),ROW(13:13)),MATCH(H$4,INDIRECT("'"&amp;$H$2&amp;"'!"&amp;"$A$2:$I$2"),0)),"")</f>
        <v/>
      </c>
      <c r="I17" s="80" t="str">
        <f t="array" aca="1" ref="I17" ca="1">IFERROR(INDEX(INDIRECT("'"&amp;$H$2&amp;"'!"&amp;"$A$2:$I$181"),SMALL(IF(INDIRECT("'"&amp;$H$2&amp;"'!"&amp;"$A$2:$I$181")=$F$2,ROW($A$2:$A$181)-1),ROW(13:13)),MATCH(I$4,INDIRECT("'"&amp;$H$2&amp;"'!"&amp;"$A$2:$I$2"),0)),"")</f>
        <v/>
      </c>
    </row>
    <row r="18" spans="1:9" ht="20.100000000000001" customHeight="1" x14ac:dyDescent="0.25">
      <c r="A18" s="78" t="str">
        <f t="array" aca="1" ref="A18" ca="1">IFERROR(INDEX(INDIRECT("'"&amp;$H$2&amp;"'!"&amp;"$A$2:$I$181"),SMALL(IF(INDIRECT("'"&amp;$H$2&amp;"'!"&amp;"$A$2:$I$181")=$F$2,ROW($A$2:$A$181)-1),ROW(14:14)),MATCH(A$4,INDIRECT("'"&amp;$H$2&amp;"'!"&amp;"$A$2:$I$2"),0)),"")</f>
        <v/>
      </c>
      <c r="B18" s="83" t="str">
        <f t="array" aca="1" ref="B18" ca="1">IFERROR(INDEX(INDIRECT("'"&amp;$H$2&amp;"'!"&amp;"$A$2:$I$181"),SMALL(IF(INDIRECT("'"&amp;$H$2&amp;"'!"&amp;"$A$2:$I$181")=$F$2,ROW($A$2:$A$181)-1),ROW(14:14)),MATCH(B$4,INDIRECT("'"&amp;$H$2&amp;"'!"&amp;"$A$2:$I$2"),0)),"")</f>
        <v/>
      </c>
      <c r="C18" s="83" t="str">
        <f t="array" aca="1" ref="C18" ca="1">IFERROR(INDEX(INDIRECT("'"&amp;$H$2&amp;"'!"&amp;"$A$2:$I$181"),SMALL(IF(INDIRECT("'"&amp;$H$2&amp;"'!"&amp;"$A$2:$I$181")=$F$2,ROW($A$2:$A$181)-1),ROW(14:14)),MATCH(C$4,INDIRECT("'"&amp;$H$2&amp;"'!"&amp;"$A$2:$I$2"),0)),"")</f>
        <v/>
      </c>
      <c r="D18" s="83" t="str">
        <f t="array" aca="1" ref="D18" ca="1">IFERROR(INDEX(INDIRECT("'"&amp;$H$2&amp;"'!"&amp;"$A$2:$I$181"),SMALL(IF(INDIRECT("'"&amp;$H$2&amp;"'!"&amp;"$A$2:$I$181")=$F$2,ROW($A$2:$A$181)-1),ROW(14:14)),MATCH(D$4,INDIRECT("'"&amp;$H$2&amp;"'!"&amp;"$A$2:$I$2"),0)),"")</f>
        <v/>
      </c>
      <c r="E18" s="79" t="str">
        <f t="array" aca="1" ref="E18" ca="1">IFERROR(INDEX(INDIRECT("'"&amp;$H$2&amp;"'!"&amp;"$A$2:$I$181"),SMALL(IF(INDIRECT("'"&amp;$H$2&amp;"'!"&amp;"$A$2:$I$181")=$F$2,ROW($A$2:$A$181)-1),ROW(14:14)),MATCH(E$4,INDIRECT("'"&amp;$H$2&amp;"'!"&amp;"$A$2:$I$2"),0)),"")</f>
        <v/>
      </c>
      <c r="F18" s="80" t="str">
        <f t="array" aca="1" ref="F18" ca="1">IFERROR(INDEX(INDIRECT("'"&amp;$H$2&amp;"'!"&amp;"$A$2:$I$181"),SMALL(IF(INDIRECT("'"&amp;$H$2&amp;"'!"&amp;"$A$2:$I$181")=$F$2,ROW($A$2:$A$181)-1),ROW(14:14)),MATCH(F$4,INDIRECT("'"&amp;$H$2&amp;"'!"&amp;"$A$2:$I$2"),0)),"")</f>
        <v/>
      </c>
      <c r="G18" s="81" t="str">
        <f t="array" aca="1" ref="G18" ca="1">IFERROR(INDEX(INDIRECT("'"&amp;$H$2&amp;"'!"&amp;"$A$2:$I$181"),SMALL(IF(INDIRECT("'"&amp;$H$2&amp;"'!"&amp;"$A$2:$I$181")=$F$2,ROW($A$2:$A$181)-1),ROW(14:14)),MATCH(G$4,INDIRECT("'"&amp;$H$2&amp;"'!"&amp;"$A$2:$I$2"),0)),"")</f>
        <v/>
      </c>
      <c r="H18" s="82" t="str">
        <f t="array" aca="1" ref="H18" ca="1">IFERROR(INDEX(INDIRECT("'"&amp;$H$2&amp;"'!"&amp;"$A$2:$I$181"),SMALL(IF(INDIRECT("'"&amp;$H$2&amp;"'!"&amp;"$A$2:$I$181")=$F$2,ROW($A$2:$A$181)-1),ROW(14:14)),MATCH(H$4,INDIRECT("'"&amp;$H$2&amp;"'!"&amp;"$A$2:$I$2"),0)),"")</f>
        <v/>
      </c>
      <c r="I18" s="80" t="str">
        <f t="array" aca="1" ref="I18" ca="1">IFERROR(INDEX(INDIRECT("'"&amp;$H$2&amp;"'!"&amp;"$A$2:$I$181"),SMALL(IF(INDIRECT("'"&amp;$H$2&amp;"'!"&amp;"$A$2:$I$181")=$F$2,ROW($A$2:$A$181)-1),ROW(14:14)),MATCH(I$4,INDIRECT("'"&amp;$H$2&amp;"'!"&amp;"$A$2:$I$2"),0)),"")</f>
        <v/>
      </c>
    </row>
    <row r="19" spans="1:9" ht="20.100000000000001" customHeight="1" x14ac:dyDescent="0.25">
      <c r="A19" s="78" t="str">
        <f t="array" aca="1" ref="A19" ca="1">IFERROR(INDEX(INDIRECT("'"&amp;$H$2&amp;"'!"&amp;"$A$2:$I$181"),SMALL(IF(INDIRECT("'"&amp;$H$2&amp;"'!"&amp;"$A$2:$I$181")=$F$2,ROW($A$2:$A$181)-1),ROW(15:15)),MATCH(A$4,INDIRECT("'"&amp;$H$2&amp;"'!"&amp;"$A$2:$I$2"),0)),"")</f>
        <v/>
      </c>
      <c r="B19" s="83" t="str">
        <f t="array" aca="1" ref="B19" ca="1">IFERROR(INDEX(INDIRECT("'"&amp;$H$2&amp;"'!"&amp;"$A$2:$I$181"),SMALL(IF(INDIRECT("'"&amp;$H$2&amp;"'!"&amp;"$A$2:$I$181")=$F$2,ROW($A$2:$A$181)-1),ROW(15:15)),MATCH(B$4,INDIRECT("'"&amp;$H$2&amp;"'!"&amp;"$A$2:$I$2"),0)),"")</f>
        <v/>
      </c>
      <c r="C19" s="83" t="str">
        <f t="array" aca="1" ref="C19" ca="1">IFERROR(INDEX(INDIRECT("'"&amp;$H$2&amp;"'!"&amp;"$A$2:$I$181"),SMALL(IF(INDIRECT("'"&amp;$H$2&amp;"'!"&amp;"$A$2:$I$181")=$F$2,ROW($A$2:$A$181)-1),ROW(15:15)),MATCH(C$4,INDIRECT("'"&amp;$H$2&amp;"'!"&amp;"$A$2:$I$2"),0)),"")</f>
        <v/>
      </c>
      <c r="D19" s="83" t="str">
        <f t="array" aca="1" ref="D19" ca="1">IFERROR(INDEX(INDIRECT("'"&amp;$H$2&amp;"'!"&amp;"$A$2:$I$181"),SMALL(IF(INDIRECT("'"&amp;$H$2&amp;"'!"&amp;"$A$2:$I$181")=$F$2,ROW($A$2:$A$181)-1),ROW(15:15)),MATCH(D$4,INDIRECT("'"&amp;$H$2&amp;"'!"&amp;"$A$2:$I$2"),0)),"")</f>
        <v/>
      </c>
      <c r="E19" s="79" t="str">
        <f t="array" aca="1" ref="E19" ca="1">IFERROR(INDEX(INDIRECT("'"&amp;$H$2&amp;"'!"&amp;"$A$2:$I$181"),SMALL(IF(INDIRECT("'"&amp;$H$2&amp;"'!"&amp;"$A$2:$I$181")=$F$2,ROW($A$2:$A$181)-1),ROW(15:15)),MATCH(E$4,INDIRECT("'"&amp;$H$2&amp;"'!"&amp;"$A$2:$I$2"),0)),"")</f>
        <v/>
      </c>
      <c r="F19" s="80" t="str">
        <f t="array" aca="1" ref="F19" ca="1">IFERROR(INDEX(INDIRECT("'"&amp;$H$2&amp;"'!"&amp;"$A$2:$I$181"),SMALL(IF(INDIRECT("'"&amp;$H$2&amp;"'!"&amp;"$A$2:$I$181")=$F$2,ROW($A$2:$A$181)-1),ROW(15:15)),MATCH(F$4,INDIRECT("'"&amp;$H$2&amp;"'!"&amp;"$A$2:$I$2"),0)),"")</f>
        <v/>
      </c>
      <c r="G19" s="81" t="str">
        <f t="array" aca="1" ref="G19" ca="1">IFERROR(INDEX(INDIRECT("'"&amp;$H$2&amp;"'!"&amp;"$A$2:$I$181"),SMALL(IF(INDIRECT("'"&amp;$H$2&amp;"'!"&amp;"$A$2:$I$181")=$F$2,ROW($A$2:$A$181)-1),ROW(15:15)),MATCH(G$4,INDIRECT("'"&amp;$H$2&amp;"'!"&amp;"$A$2:$I$2"),0)),"")</f>
        <v/>
      </c>
      <c r="H19" s="82" t="str">
        <f t="array" aca="1" ref="H19" ca="1">IFERROR(INDEX(INDIRECT("'"&amp;$H$2&amp;"'!"&amp;"$A$2:$I$181"),SMALL(IF(INDIRECT("'"&amp;$H$2&amp;"'!"&amp;"$A$2:$I$181")=$F$2,ROW($A$2:$A$181)-1),ROW(15:15)),MATCH(H$4,INDIRECT("'"&amp;$H$2&amp;"'!"&amp;"$A$2:$I$2"),0)),"")</f>
        <v/>
      </c>
      <c r="I19" s="80" t="str">
        <f t="array" aca="1" ref="I19" ca="1">IFERROR(INDEX(INDIRECT("'"&amp;$H$2&amp;"'!"&amp;"$A$2:$I$181"),SMALL(IF(INDIRECT("'"&amp;$H$2&amp;"'!"&amp;"$A$2:$I$181")=$F$2,ROW($A$2:$A$181)-1),ROW(15:15)),MATCH(I$4,INDIRECT("'"&amp;$H$2&amp;"'!"&amp;"$A$2:$I$2"),0)),"")</f>
        <v/>
      </c>
    </row>
    <row r="20" spans="1:9" ht="20.100000000000001" customHeight="1" x14ac:dyDescent="0.25">
      <c r="A20" s="78" t="str">
        <f t="array" aca="1" ref="A20" ca="1">IFERROR(INDEX(INDIRECT("'"&amp;$H$2&amp;"'!"&amp;"$A$2:$I$181"),SMALL(IF(INDIRECT("'"&amp;$H$2&amp;"'!"&amp;"$A$2:$I$181")=$F$2,ROW($A$2:$A$181)-1),ROW(16:16)),MATCH(A$4,INDIRECT("'"&amp;$H$2&amp;"'!"&amp;"$A$2:$I$2"),0)),"")</f>
        <v/>
      </c>
      <c r="B20" s="83" t="str">
        <f t="array" aca="1" ref="B20" ca="1">IFERROR(INDEX(INDIRECT("'"&amp;$H$2&amp;"'!"&amp;"$A$2:$I$181"),SMALL(IF(INDIRECT("'"&amp;$H$2&amp;"'!"&amp;"$A$2:$I$181")=$F$2,ROW($A$2:$A$181)-1),ROW(16:16)),MATCH(B$4,INDIRECT("'"&amp;$H$2&amp;"'!"&amp;"$A$2:$I$2"),0)),"")</f>
        <v/>
      </c>
      <c r="C20" s="83" t="str">
        <f t="array" aca="1" ref="C20" ca="1">IFERROR(INDEX(INDIRECT("'"&amp;$H$2&amp;"'!"&amp;"$A$2:$I$181"),SMALL(IF(INDIRECT("'"&amp;$H$2&amp;"'!"&amp;"$A$2:$I$181")=$F$2,ROW($A$2:$A$181)-1),ROW(16:16)),MATCH(C$4,INDIRECT("'"&amp;$H$2&amp;"'!"&amp;"$A$2:$I$2"),0)),"")</f>
        <v/>
      </c>
      <c r="D20" s="83" t="str">
        <f t="array" aca="1" ref="D20" ca="1">IFERROR(INDEX(INDIRECT("'"&amp;$H$2&amp;"'!"&amp;"$A$2:$I$181"),SMALL(IF(INDIRECT("'"&amp;$H$2&amp;"'!"&amp;"$A$2:$I$181")=$F$2,ROW($A$2:$A$181)-1),ROW(16:16)),MATCH(D$4,INDIRECT("'"&amp;$H$2&amp;"'!"&amp;"$A$2:$I$2"),0)),"")</f>
        <v/>
      </c>
      <c r="E20" s="79" t="str">
        <f t="array" aca="1" ref="E20" ca="1">IFERROR(INDEX(INDIRECT("'"&amp;$H$2&amp;"'!"&amp;"$A$2:$I$181"),SMALL(IF(INDIRECT("'"&amp;$H$2&amp;"'!"&amp;"$A$2:$I$181")=$F$2,ROW($A$2:$A$181)-1),ROW(16:16)),MATCH(E$4,INDIRECT("'"&amp;$H$2&amp;"'!"&amp;"$A$2:$I$2"),0)),"")</f>
        <v/>
      </c>
      <c r="F20" s="80" t="str">
        <f t="array" aca="1" ref="F20" ca="1">IFERROR(INDEX(INDIRECT("'"&amp;$H$2&amp;"'!"&amp;"$A$2:$I$181"),SMALL(IF(INDIRECT("'"&amp;$H$2&amp;"'!"&amp;"$A$2:$I$181")=$F$2,ROW($A$2:$A$181)-1),ROW(16:16)),MATCH(F$4,INDIRECT("'"&amp;$H$2&amp;"'!"&amp;"$A$2:$I$2"),0)),"")</f>
        <v/>
      </c>
      <c r="G20" s="81" t="str">
        <f t="array" aca="1" ref="G20" ca="1">IFERROR(INDEX(INDIRECT("'"&amp;$H$2&amp;"'!"&amp;"$A$2:$I$181"),SMALL(IF(INDIRECT("'"&amp;$H$2&amp;"'!"&amp;"$A$2:$I$181")=$F$2,ROW($A$2:$A$181)-1),ROW(16:16)),MATCH(G$4,INDIRECT("'"&amp;$H$2&amp;"'!"&amp;"$A$2:$I$2"),0)),"")</f>
        <v/>
      </c>
      <c r="H20" s="82" t="str">
        <f t="array" aca="1" ref="H20" ca="1">IFERROR(INDEX(INDIRECT("'"&amp;$H$2&amp;"'!"&amp;"$A$2:$I$181"),SMALL(IF(INDIRECT("'"&amp;$H$2&amp;"'!"&amp;"$A$2:$I$181")=$F$2,ROW($A$2:$A$181)-1),ROW(16:16)),MATCH(H$4,INDIRECT("'"&amp;$H$2&amp;"'!"&amp;"$A$2:$I$2"),0)),"")</f>
        <v/>
      </c>
      <c r="I20" s="80" t="str">
        <f t="array" aca="1" ref="I20" ca="1">IFERROR(INDEX(INDIRECT("'"&amp;$H$2&amp;"'!"&amp;"$A$2:$I$181"),SMALL(IF(INDIRECT("'"&amp;$H$2&amp;"'!"&amp;"$A$2:$I$181")=$F$2,ROW($A$2:$A$181)-1),ROW(16:16)),MATCH(I$4,INDIRECT("'"&amp;$H$2&amp;"'!"&amp;"$A$2:$I$2"),0)),"")</f>
        <v/>
      </c>
    </row>
    <row r="21" spans="1:9" ht="20.100000000000001" customHeight="1" x14ac:dyDescent="0.25">
      <c r="A21" s="78" t="str">
        <f t="array" aca="1" ref="A21" ca="1">IFERROR(INDEX(INDIRECT("'"&amp;$H$2&amp;"'!"&amp;"$A$2:$I$181"),SMALL(IF(INDIRECT("'"&amp;$H$2&amp;"'!"&amp;"$A$2:$I$181")=$F$2,ROW($A$2:$A$181)-1),ROW(17:17)),MATCH(A$4,INDIRECT("'"&amp;$H$2&amp;"'!"&amp;"$A$2:$I$2"),0)),"")</f>
        <v/>
      </c>
      <c r="B21" s="83" t="str">
        <f t="array" aca="1" ref="B21" ca="1">IFERROR(INDEX(INDIRECT("'"&amp;$H$2&amp;"'!"&amp;"$A$2:$I$181"),SMALL(IF(INDIRECT("'"&amp;$H$2&amp;"'!"&amp;"$A$2:$I$181")=$F$2,ROW($A$2:$A$181)-1),ROW(17:17)),MATCH(B$4,INDIRECT("'"&amp;$H$2&amp;"'!"&amp;"$A$2:$I$2"),0)),"")</f>
        <v/>
      </c>
      <c r="C21" s="83" t="str">
        <f t="array" aca="1" ref="C21" ca="1">IFERROR(INDEX(INDIRECT("'"&amp;$H$2&amp;"'!"&amp;"$A$2:$I$181"),SMALL(IF(INDIRECT("'"&amp;$H$2&amp;"'!"&amp;"$A$2:$I$181")=$F$2,ROW($A$2:$A$181)-1),ROW(17:17)),MATCH(C$4,INDIRECT("'"&amp;$H$2&amp;"'!"&amp;"$A$2:$I$2"),0)),"")</f>
        <v/>
      </c>
      <c r="D21" s="83" t="str">
        <f t="array" aca="1" ref="D21" ca="1">IFERROR(INDEX(INDIRECT("'"&amp;$H$2&amp;"'!"&amp;"$A$2:$I$181"),SMALL(IF(INDIRECT("'"&amp;$H$2&amp;"'!"&amp;"$A$2:$I$181")=$F$2,ROW($A$2:$A$181)-1),ROW(17:17)),MATCH(D$4,INDIRECT("'"&amp;$H$2&amp;"'!"&amp;"$A$2:$I$2"),0)),"")</f>
        <v/>
      </c>
      <c r="E21" s="79" t="str">
        <f t="array" aca="1" ref="E21" ca="1">IFERROR(INDEX(INDIRECT("'"&amp;$H$2&amp;"'!"&amp;"$A$2:$I$181"),SMALL(IF(INDIRECT("'"&amp;$H$2&amp;"'!"&amp;"$A$2:$I$181")=$F$2,ROW($A$2:$A$181)-1),ROW(17:17)),MATCH(E$4,INDIRECT("'"&amp;$H$2&amp;"'!"&amp;"$A$2:$I$2"),0)),"")</f>
        <v/>
      </c>
      <c r="F21" s="80" t="str">
        <f t="array" aca="1" ref="F21" ca="1">IFERROR(INDEX(INDIRECT("'"&amp;$H$2&amp;"'!"&amp;"$A$2:$I$181"),SMALL(IF(INDIRECT("'"&amp;$H$2&amp;"'!"&amp;"$A$2:$I$181")=$F$2,ROW($A$2:$A$181)-1),ROW(17:17)),MATCH(F$4,INDIRECT("'"&amp;$H$2&amp;"'!"&amp;"$A$2:$I$2"),0)),"")</f>
        <v/>
      </c>
      <c r="G21" s="81" t="str">
        <f t="array" aca="1" ref="G21" ca="1">IFERROR(INDEX(INDIRECT("'"&amp;$H$2&amp;"'!"&amp;"$A$2:$I$181"),SMALL(IF(INDIRECT("'"&amp;$H$2&amp;"'!"&amp;"$A$2:$I$181")=$F$2,ROW($A$2:$A$181)-1),ROW(17:17)),MATCH(G$4,INDIRECT("'"&amp;$H$2&amp;"'!"&amp;"$A$2:$I$2"),0)),"")</f>
        <v/>
      </c>
      <c r="H21" s="82" t="str">
        <f t="array" aca="1" ref="H21" ca="1">IFERROR(INDEX(INDIRECT("'"&amp;$H$2&amp;"'!"&amp;"$A$2:$I$181"),SMALL(IF(INDIRECT("'"&amp;$H$2&amp;"'!"&amp;"$A$2:$I$181")=$F$2,ROW($A$2:$A$181)-1),ROW(17:17)),MATCH(H$4,INDIRECT("'"&amp;$H$2&amp;"'!"&amp;"$A$2:$I$2"),0)),"")</f>
        <v/>
      </c>
      <c r="I21" s="80" t="str">
        <f t="array" aca="1" ref="I21" ca="1">IFERROR(INDEX(INDIRECT("'"&amp;$H$2&amp;"'!"&amp;"$A$2:$I$181"),SMALL(IF(INDIRECT("'"&amp;$H$2&amp;"'!"&amp;"$A$2:$I$181")=$F$2,ROW($A$2:$A$181)-1),ROW(17:17)),MATCH(I$4,INDIRECT("'"&amp;$H$2&amp;"'!"&amp;"$A$2:$I$2"),0)),"")</f>
        <v/>
      </c>
    </row>
    <row r="22" spans="1:9" ht="20.100000000000001" customHeight="1" x14ac:dyDescent="0.25">
      <c r="A22" s="78" t="str">
        <f t="array" aca="1" ref="A22" ca="1">IFERROR(INDEX(INDIRECT("'"&amp;$H$2&amp;"'!"&amp;"$A$2:$I$181"),SMALL(IF(INDIRECT("'"&amp;$H$2&amp;"'!"&amp;"$A$2:$I$181")=$F$2,ROW($A$2:$A$181)-1),ROW(18:18)),MATCH(A$4,INDIRECT("'"&amp;$H$2&amp;"'!"&amp;"$A$2:$I$2"),0)),"")</f>
        <v/>
      </c>
      <c r="B22" s="83" t="str">
        <f t="array" aca="1" ref="B22" ca="1">IFERROR(INDEX(INDIRECT("'"&amp;$H$2&amp;"'!"&amp;"$A$2:$I$181"),SMALL(IF(INDIRECT("'"&amp;$H$2&amp;"'!"&amp;"$A$2:$I$181")=$F$2,ROW($A$2:$A$181)-1),ROW(18:18)),MATCH(B$4,INDIRECT("'"&amp;$H$2&amp;"'!"&amp;"$A$2:$I$2"),0)),"")</f>
        <v/>
      </c>
      <c r="C22" s="83" t="str">
        <f t="array" aca="1" ref="C22" ca="1">IFERROR(INDEX(INDIRECT("'"&amp;$H$2&amp;"'!"&amp;"$A$2:$I$181"),SMALL(IF(INDIRECT("'"&amp;$H$2&amp;"'!"&amp;"$A$2:$I$181")=$F$2,ROW($A$2:$A$181)-1),ROW(18:18)),MATCH(C$4,INDIRECT("'"&amp;$H$2&amp;"'!"&amp;"$A$2:$I$2"),0)),"")</f>
        <v/>
      </c>
      <c r="D22" s="83" t="str">
        <f t="array" aca="1" ref="D22" ca="1">IFERROR(INDEX(INDIRECT("'"&amp;$H$2&amp;"'!"&amp;"$A$2:$I$181"),SMALL(IF(INDIRECT("'"&amp;$H$2&amp;"'!"&amp;"$A$2:$I$181")=$F$2,ROW($A$2:$A$181)-1),ROW(18:18)),MATCH(D$4,INDIRECT("'"&amp;$H$2&amp;"'!"&amp;"$A$2:$I$2"),0)),"")</f>
        <v/>
      </c>
      <c r="E22" s="79" t="str">
        <f t="array" aca="1" ref="E22" ca="1">IFERROR(INDEX(INDIRECT("'"&amp;$H$2&amp;"'!"&amp;"$A$2:$I$181"),SMALL(IF(INDIRECT("'"&amp;$H$2&amp;"'!"&amp;"$A$2:$I$181")=$F$2,ROW($A$2:$A$181)-1),ROW(18:18)),MATCH(E$4,INDIRECT("'"&amp;$H$2&amp;"'!"&amp;"$A$2:$I$2"),0)),"")</f>
        <v/>
      </c>
      <c r="F22" s="80" t="str">
        <f t="array" aca="1" ref="F22" ca="1">IFERROR(INDEX(INDIRECT("'"&amp;$H$2&amp;"'!"&amp;"$A$2:$I$181"),SMALL(IF(INDIRECT("'"&amp;$H$2&amp;"'!"&amp;"$A$2:$I$181")=$F$2,ROW($A$2:$A$181)-1),ROW(18:18)),MATCH(F$4,INDIRECT("'"&amp;$H$2&amp;"'!"&amp;"$A$2:$I$2"),0)),"")</f>
        <v/>
      </c>
      <c r="G22" s="81" t="str">
        <f t="array" aca="1" ref="G22" ca="1">IFERROR(INDEX(INDIRECT("'"&amp;$H$2&amp;"'!"&amp;"$A$2:$I$181"),SMALL(IF(INDIRECT("'"&amp;$H$2&amp;"'!"&amp;"$A$2:$I$181")=$F$2,ROW($A$2:$A$181)-1),ROW(18:18)),MATCH(G$4,INDIRECT("'"&amp;$H$2&amp;"'!"&amp;"$A$2:$I$2"),0)),"")</f>
        <v/>
      </c>
      <c r="H22" s="82" t="str">
        <f t="array" aca="1" ref="H22" ca="1">IFERROR(INDEX(INDIRECT("'"&amp;$H$2&amp;"'!"&amp;"$A$2:$I$181"),SMALL(IF(INDIRECT("'"&amp;$H$2&amp;"'!"&amp;"$A$2:$I$181")=$F$2,ROW($A$2:$A$181)-1),ROW(18:18)),MATCH(H$4,INDIRECT("'"&amp;$H$2&amp;"'!"&amp;"$A$2:$I$2"),0)),"")</f>
        <v/>
      </c>
      <c r="I22" s="80" t="str">
        <f t="array" aca="1" ref="I22" ca="1">IFERROR(INDEX(INDIRECT("'"&amp;$H$2&amp;"'!"&amp;"$A$2:$I$181"),SMALL(IF(INDIRECT("'"&amp;$H$2&amp;"'!"&amp;"$A$2:$I$181")=$F$2,ROW($A$2:$A$181)-1),ROW(18:18)),MATCH(I$4,INDIRECT("'"&amp;$H$2&amp;"'!"&amp;"$A$2:$I$2"),0)),"")</f>
        <v/>
      </c>
    </row>
    <row r="23" spans="1:9" ht="20.100000000000001" customHeight="1" x14ac:dyDescent="0.25">
      <c r="A23" s="78" t="str">
        <f t="array" aca="1" ref="A23" ca="1">IFERROR(INDEX(INDIRECT("'"&amp;$H$2&amp;"'!"&amp;"$A$2:$I$181"),SMALL(IF(INDIRECT("'"&amp;$H$2&amp;"'!"&amp;"$A$2:$I$181")=$F$2,ROW($A$2:$A$181)-1),ROW(19:19)),MATCH(A$4,INDIRECT("'"&amp;$H$2&amp;"'!"&amp;"$A$2:$I$2"),0)),"")</f>
        <v/>
      </c>
      <c r="B23" s="83" t="str">
        <f t="array" aca="1" ref="B23" ca="1">IFERROR(INDEX(INDIRECT("'"&amp;$H$2&amp;"'!"&amp;"$A$2:$I$181"),SMALL(IF(INDIRECT("'"&amp;$H$2&amp;"'!"&amp;"$A$2:$I$181")=$F$2,ROW($A$2:$A$181)-1),ROW(19:19)),MATCH(B$4,INDIRECT("'"&amp;$H$2&amp;"'!"&amp;"$A$2:$I$2"),0)),"")</f>
        <v/>
      </c>
      <c r="C23" s="83" t="str">
        <f t="array" aca="1" ref="C23" ca="1">IFERROR(INDEX(INDIRECT("'"&amp;$H$2&amp;"'!"&amp;"$A$2:$I$181"),SMALL(IF(INDIRECT("'"&amp;$H$2&amp;"'!"&amp;"$A$2:$I$181")=$F$2,ROW($A$2:$A$181)-1),ROW(19:19)),MATCH(C$4,INDIRECT("'"&amp;$H$2&amp;"'!"&amp;"$A$2:$I$2"),0)),"")</f>
        <v/>
      </c>
      <c r="D23" s="83" t="str">
        <f t="array" aca="1" ref="D23" ca="1">IFERROR(INDEX(INDIRECT("'"&amp;$H$2&amp;"'!"&amp;"$A$2:$I$181"),SMALL(IF(INDIRECT("'"&amp;$H$2&amp;"'!"&amp;"$A$2:$I$181")=$F$2,ROW($A$2:$A$181)-1),ROW(19:19)),MATCH(D$4,INDIRECT("'"&amp;$H$2&amp;"'!"&amp;"$A$2:$I$2"),0)),"")</f>
        <v/>
      </c>
      <c r="E23" s="79" t="str">
        <f t="array" aca="1" ref="E23" ca="1">IFERROR(INDEX(INDIRECT("'"&amp;$H$2&amp;"'!"&amp;"$A$2:$I$181"),SMALL(IF(INDIRECT("'"&amp;$H$2&amp;"'!"&amp;"$A$2:$I$181")=$F$2,ROW($A$2:$A$181)-1),ROW(19:19)),MATCH(E$4,INDIRECT("'"&amp;$H$2&amp;"'!"&amp;"$A$2:$I$2"),0)),"")</f>
        <v/>
      </c>
      <c r="F23" s="80" t="str">
        <f t="array" aca="1" ref="F23" ca="1">IFERROR(INDEX(INDIRECT("'"&amp;$H$2&amp;"'!"&amp;"$A$2:$I$181"),SMALL(IF(INDIRECT("'"&amp;$H$2&amp;"'!"&amp;"$A$2:$I$181")=$F$2,ROW($A$2:$A$181)-1),ROW(19:19)),MATCH(F$4,INDIRECT("'"&amp;$H$2&amp;"'!"&amp;"$A$2:$I$2"),0)),"")</f>
        <v/>
      </c>
      <c r="G23" s="81" t="str">
        <f t="array" aca="1" ref="G23" ca="1">IFERROR(INDEX(INDIRECT("'"&amp;$H$2&amp;"'!"&amp;"$A$2:$I$181"),SMALL(IF(INDIRECT("'"&amp;$H$2&amp;"'!"&amp;"$A$2:$I$181")=$F$2,ROW($A$2:$A$181)-1),ROW(19:19)),MATCH(G$4,INDIRECT("'"&amp;$H$2&amp;"'!"&amp;"$A$2:$I$2"),0)),"")</f>
        <v/>
      </c>
      <c r="H23" s="82" t="str">
        <f t="array" aca="1" ref="H23" ca="1">IFERROR(INDEX(INDIRECT("'"&amp;$H$2&amp;"'!"&amp;"$A$2:$I$181"),SMALL(IF(INDIRECT("'"&amp;$H$2&amp;"'!"&amp;"$A$2:$I$181")=$F$2,ROW($A$2:$A$181)-1),ROW(19:19)),MATCH(H$4,INDIRECT("'"&amp;$H$2&amp;"'!"&amp;"$A$2:$I$2"),0)),"")</f>
        <v/>
      </c>
      <c r="I23" s="80" t="str">
        <f t="array" aca="1" ref="I23" ca="1">IFERROR(INDEX(INDIRECT("'"&amp;$H$2&amp;"'!"&amp;"$A$2:$I$181"),SMALL(IF(INDIRECT("'"&amp;$H$2&amp;"'!"&amp;"$A$2:$I$181")=$F$2,ROW($A$2:$A$181)-1),ROW(19:19)),MATCH(I$4,INDIRECT("'"&amp;$H$2&amp;"'!"&amp;"$A$2:$I$2"),0)),"")</f>
        <v/>
      </c>
    </row>
    <row r="24" spans="1:9" ht="20.100000000000001" customHeight="1" x14ac:dyDescent="0.25">
      <c r="A24" s="78" t="str">
        <f t="array" aca="1" ref="A24" ca="1">IFERROR(INDEX(INDIRECT("'"&amp;$H$2&amp;"'!"&amp;"$A$2:$I$181"),SMALL(IF(INDIRECT("'"&amp;$H$2&amp;"'!"&amp;"$A$2:$I$181")=$F$2,ROW($A$2:$A$181)-1),ROW(20:20)),MATCH(A$4,INDIRECT("'"&amp;$H$2&amp;"'!"&amp;"$A$2:$I$2"),0)),"")</f>
        <v/>
      </c>
      <c r="B24" s="83" t="str">
        <f t="array" aca="1" ref="B24" ca="1">IFERROR(INDEX(INDIRECT("'"&amp;$H$2&amp;"'!"&amp;"$A$2:$I$181"),SMALL(IF(INDIRECT("'"&amp;$H$2&amp;"'!"&amp;"$A$2:$I$181")=$F$2,ROW($A$2:$A$181)-1),ROW(20:20)),MATCH(B$4,INDIRECT("'"&amp;$H$2&amp;"'!"&amp;"$A$2:$I$2"),0)),"")</f>
        <v/>
      </c>
      <c r="C24" s="83" t="str">
        <f t="array" aca="1" ref="C24" ca="1">IFERROR(INDEX(INDIRECT("'"&amp;$H$2&amp;"'!"&amp;"$A$2:$I$181"),SMALL(IF(INDIRECT("'"&amp;$H$2&amp;"'!"&amp;"$A$2:$I$181")=$F$2,ROW($A$2:$A$181)-1),ROW(20:20)),MATCH(C$4,INDIRECT("'"&amp;$H$2&amp;"'!"&amp;"$A$2:$I$2"),0)),"")</f>
        <v/>
      </c>
      <c r="D24" s="83" t="str">
        <f t="array" aca="1" ref="D24" ca="1">IFERROR(INDEX(INDIRECT("'"&amp;$H$2&amp;"'!"&amp;"$A$2:$I$181"),SMALL(IF(INDIRECT("'"&amp;$H$2&amp;"'!"&amp;"$A$2:$I$181")=$F$2,ROW($A$2:$A$181)-1),ROW(20:20)),MATCH(D$4,INDIRECT("'"&amp;$H$2&amp;"'!"&amp;"$A$2:$I$2"),0)),"")</f>
        <v/>
      </c>
      <c r="E24" s="79" t="str">
        <f t="array" aca="1" ref="E24" ca="1">IFERROR(INDEX(INDIRECT("'"&amp;$H$2&amp;"'!"&amp;"$A$2:$I$181"),SMALL(IF(INDIRECT("'"&amp;$H$2&amp;"'!"&amp;"$A$2:$I$181")=$F$2,ROW($A$2:$A$181)-1),ROW(20:20)),MATCH(E$4,INDIRECT("'"&amp;$H$2&amp;"'!"&amp;"$A$2:$I$2"),0)),"")</f>
        <v/>
      </c>
      <c r="F24" s="80" t="str">
        <f t="array" aca="1" ref="F24" ca="1">IFERROR(INDEX(INDIRECT("'"&amp;$H$2&amp;"'!"&amp;"$A$2:$I$181"),SMALL(IF(INDIRECT("'"&amp;$H$2&amp;"'!"&amp;"$A$2:$I$181")=$F$2,ROW($A$2:$A$181)-1),ROW(20:20)),MATCH(F$4,INDIRECT("'"&amp;$H$2&amp;"'!"&amp;"$A$2:$I$2"),0)),"")</f>
        <v/>
      </c>
      <c r="G24" s="81" t="str">
        <f t="array" aca="1" ref="G24" ca="1">IFERROR(INDEX(INDIRECT("'"&amp;$H$2&amp;"'!"&amp;"$A$2:$I$181"),SMALL(IF(INDIRECT("'"&amp;$H$2&amp;"'!"&amp;"$A$2:$I$181")=$F$2,ROW($A$2:$A$181)-1),ROW(20:20)),MATCH(G$4,INDIRECT("'"&amp;$H$2&amp;"'!"&amp;"$A$2:$I$2"),0)),"")</f>
        <v/>
      </c>
      <c r="H24" s="82" t="str">
        <f t="array" aca="1" ref="H24" ca="1">IFERROR(INDEX(INDIRECT("'"&amp;$H$2&amp;"'!"&amp;"$A$2:$I$181"),SMALL(IF(INDIRECT("'"&amp;$H$2&amp;"'!"&amp;"$A$2:$I$181")=$F$2,ROW($A$2:$A$181)-1),ROW(20:20)),MATCH(H$4,INDIRECT("'"&amp;$H$2&amp;"'!"&amp;"$A$2:$I$2"),0)),"")</f>
        <v/>
      </c>
      <c r="I24" s="80" t="str">
        <f t="array" aca="1" ref="I24" ca="1">IFERROR(INDEX(INDIRECT("'"&amp;$H$2&amp;"'!"&amp;"$A$2:$I$181"),SMALL(IF(INDIRECT("'"&amp;$H$2&amp;"'!"&amp;"$A$2:$I$181")=$F$2,ROW($A$2:$A$181)-1),ROW(20:20)),MATCH(I$4,INDIRECT("'"&amp;$H$2&amp;"'!"&amp;"$A$2:$I$2"),0)),"")</f>
        <v/>
      </c>
    </row>
    <row r="25" spans="1:9" ht="20.100000000000001" customHeight="1" x14ac:dyDescent="0.25">
      <c r="A25" s="78" t="str">
        <f t="array" aca="1" ref="A25" ca="1">IFERROR(INDEX(INDIRECT("'"&amp;$H$2&amp;"'!"&amp;"$A$2:$I$181"),SMALL(IF(INDIRECT("'"&amp;$H$2&amp;"'!"&amp;"$A$2:$I$181")=$F$2,ROW($A$2:$A$181)-1),ROW(21:21)),MATCH(A$4,INDIRECT("'"&amp;$H$2&amp;"'!"&amp;"$A$2:$I$2"),0)),"")</f>
        <v/>
      </c>
      <c r="B25" s="83" t="str">
        <f t="array" aca="1" ref="B25" ca="1">IFERROR(INDEX(INDIRECT("'"&amp;$H$2&amp;"'!"&amp;"$A$2:$I$181"),SMALL(IF(INDIRECT("'"&amp;$H$2&amp;"'!"&amp;"$A$2:$I$181")=$F$2,ROW($A$2:$A$181)-1),ROW(21:21)),MATCH(B$4,INDIRECT("'"&amp;$H$2&amp;"'!"&amp;"$A$2:$I$2"),0)),"")</f>
        <v/>
      </c>
      <c r="C25" s="83" t="str">
        <f t="array" aca="1" ref="C25" ca="1">IFERROR(INDEX(INDIRECT("'"&amp;$H$2&amp;"'!"&amp;"$A$2:$I$181"),SMALL(IF(INDIRECT("'"&amp;$H$2&amp;"'!"&amp;"$A$2:$I$181")=$F$2,ROW($A$2:$A$181)-1),ROW(21:21)),MATCH(C$4,INDIRECT("'"&amp;$H$2&amp;"'!"&amp;"$A$2:$I$2"),0)),"")</f>
        <v/>
      </c>
      <c r="D25" s="83" t="str">
        <f t="array" aca="1" ref="D25" ca="1">IFERROR(INDEX(INDIRECT("'"&amp;$H$2&amp;"'!"&amp;"$A$2:$I$181"),SMALL(IF(INDIRECT("'"&amp;$H$2&amp;"'!"&amp;"$A$2:$I$181")=$F$2,ROW($A$2:$A$181)-1),ROW(21:21)),MATCH(D$4,INDIRECT("'"&amp;$H$2&amp;"'!"&amp;"$A$2:$I$2"),0)),"")</f>
        <v/>
      </c>
      <c r="E25" s="79" t="str">
        <f t="array" aca="1" ref="E25" ca="1">IFERROR(INDEX(INDIRECT("'"&amp;$H$2&amp;"'!"&amp;"$A$2:$I$181"),SMALL(IF(INDIRECT("'"&amp;$H$2&amp;"'!"&amp;"$A$2:$I$181")=$F$2,ROW($A$2:$A$181)-1),ROW(21:21)),MATCH(E$4,INDIRECT("'"&amp;$H$2&amp;"'!"&amp;"$A$2:$I$2"),0)),"")</f>
        <v/>
      </c>
      <c r="F25" s="80" t="str">
        <f t="array" aca="1" ref="F25" ca="1">IFERROR(INDEX(INDIRECT("'"&amp;$H$2&amp;"'!"&amp;"$A$2:$I$181"),SMALL(IF(INDIRECT("'"&amp;$H$2&amp;"'!"&amp;"$A$2:$I$181")=$F$2,ROW($A$2:$A$181)-1),ROW(21:21)),MATCH(F$4,INDIRECT("'"&amp;$H$2&amp;"'!"&amp;"$A$2:$I$2"),0)),"")</f>
        <v/>
      </c>
      <c r="G25" s="81" t="str">
        <f t="array" aca="1" ref="G25" ca="1">IFERROR(INDEX(INDIRECT("'"&amp;$H$2&amp;"'!"&amp;"$A$2:$I$181"),SMALL(IF(INDIRECT("'"&amp;$H$2&amp;"'!"&amp;"$A$2:$I$181")=$F$2,ROW($A$2:$A$181)-1),ROW(21:21)),MATCH(G$4,INDIRECT("'"&amp;$H$2&amp;"'!"&amp;"$A$2:$I$2"),0)),"")</f>
        <v/>
      </c>
      <c r="H25" s="82" t="str">
        <f t="array" aca="1" ref="H25" ca="1">IFERROR(INDEX(INDIRECT("'"&amp;$H$2&amp;"'!"&amp;"$A$2:$I$181"),SMALL(IF(INDIRECT("'"&amp;$H$2&amp;"'!"&amp;"$A$2:$I$181")=$F$2,ROW($A$2:$A$181)-1),ROW(21:21)),MATCH(H$4,INDIRECT("'"&amp;$H$2&amp;"'!"&amp;"$A$2:$I$2"),0)),"")</f>
        <v/>
      </c>
      <c r="I25" s="80" t="str">
        <f t="array" aca="1" ref="I25" ca="1">IFERROR(INDEX(INDIRECT("'"&amp;$H$2&amp;"'!"&amp;"$A$2:$I$181"),SMALL(IF(INDIRECT("'"&amp;$H$2&amp;"'!"&amp;"$A$2:$I$181")=$F$2,ROW($A$2:$A$181)-1),ROW(21:21)),MATCH(I$4,INDIRECT("'"&amp;$H$2&amp;"'!"&amp;"$A$2:$I$2"),0)),"")</f>
        <v/>
      </c>
    </row>
    <row r="26" spans="1:9" ht="20.100000000000001" customHeight="1" x14ac:dyDescent="0.25">
      <c r="A26" s="78" t="str">
        <f t="array" aca="1" ref="A26" ca="1">IFERROR(INDEX(INDIRECT("'"&amp;$H$2&amp;"'!"&amp;"$A$2:$I$181"),SMALL(IF(INDIRECT("'"&amp;$H$2&amp;"'!"&amp;"$A$2:$I$181")=$F$2,ROW($A$2:$A$181)-1),ROW(22:22)),MATCH(A$4,INDIRECT("'"&amp;$H$2&amp;"'!"&amp;"$A$2:$I$2"),0)),"")</f>
        <v/>
      </c>
      <c r="B26" s="83" t="str">
        <f t="array" aca="1" ref="B26" ca="1">IFERROR(INDEX(INDIRECT("'"&amp;$H$2&amp;"'!"&amp;"$A$2:$I$181"),SMALL(IF(INDIRECT("'"&amp;$H$2&amp;"'!"&amp;"$A$2:$I$181")=$F$2,ROW($A$2:$A$181)-1),ROW(22:22)),MATCH(B$4,INDIRECT("'"&amp;$H$2&amp;"'!"&amp;"$A$2:$I$2"),0)),"")</f>
        <v/>
      </c>
      <c r="C26" s="83" t="str">
        <f t="array" aca="1" ref="C26" ca="1">IFERROR(INDEX(INDIRECT("'"&amp;$H$2&amp;"'!"&amp;"$A$2:$I$181"),SMALL(IF(INDIRECT("'"&amp;$H$2&amp;"'!"&amp;"$A$2:$I$181")=$F$2,ROW($A$2:$A$181)-1),ROW(22:22)),MATCH(C$4,INDIRECT("'"&amp;$H$2&amp;"'!"&amp;"$A$2:$I$2"),0)),"")</f>
        <v/>
      </c>
      <c r="D26" s="83" t="str">
        <f t="array" aca="1" ref="D26" ca="1">IFERROR(INDEX(INDIRECT("'"&amp;$H$2&amp;"'!"&amp;"$A$2:$I$181"),SMALL(IF(INDIRECT("'"&amp;$H$2&amp;"'!"&amp;"$A$2:$I$181")=$F$2,ROW($A$2:$A$181)-1),ROW(22:22)),MATCH(D$4,INDIRECT("'"&amp;$H$2&amp;"'!"&amp;"$A$2:$I$2"),0)),"")</f>
        <v/>
      </c>
      <c r="E26" s="79" t="str">
        <f t="array" aca="1" ref="E26" ca="1">IFERROR(INDEX(INDIRECT("'"&amp;$H$2&amp;"'!"&amp;"$A$2:$I$181"),SMALL(IF(INDIRECT("'"&amp;$H$2&amp;"'!"&amp;"$A$2:$I$181")=$F$2,ROW($A$2:$A$181)-1),ROW(22:22)),MATCH(E$4,INDIRECT("'"&amp;$H$2&amp;"'!"&amp;"$A$2:$I$2"),0)),"")</f>
        <v/>
      </c>
      <c r="F26" s="80" t="str">
        <f t="array" aca="1" ref="F26" ca="1">IFERROR(INDEX(INDIRECT("'"&amp;$H$2&amp;"'!"&amp;"$A$2:$I$181"),SMALL(IF(INDIRECT("'"&amp;$H$2&amp;"'!"&amp;"$A$2:$I$181")=$F$2,ROW($A$2:$A$181)-1),ROW(22:22)),MATCH(F$4,INDIRECT("'"&amp;$H$2&amp;"'!"&amp;"$A$2:$I$2"),0)),"")</f>
        <v/>
      </c>
      <c r="G26" s="81" t="str">
        <f t="array" aca="1" ref="G26" ca="1">IFERROR(INDEX(INDIRECT("'"&amp;$H$2&amp;"'!"&amp;"$A$2:$I$181"),SMALL(IF(INDIRECT("'"&amp;$H$2&amp;"'!"&amp;"$A$2:$I$181")=$F$2,ROW($A$2:$A$181)-1),ROW(22:22)),MATCH(G$4,INDIRECT("'"&amp;$H$2&amp;"'!"&amp;"$A$2:$I$2"),0)),"")</f>
        <v/>
      </c>
      <c r="H26" s="82" t="str">
        <f t="array" aca="1" ref="H26" ca="1">IFERROR(INDEX(INDIRECT("'"&amp;$H$2&amp;"'!"&amp;"$A$2:$I$181"),SMALL(IF(INDIRECT("'"&amp;$H$2&amp;"'!"&amp;"$A$2:$I$181")=$F$2,ROW($A$2:$A$181)-1),ROW(22:22)),MATCH(H$4,INDIRECT("'"&amp;$H$2&amp;"'!"&amp;"$A$2:$I$2"),0)),"")</f>
        <v/>
      </c>
      <c r="I26" s="80" t="str">
        <f t="array" aca="1" ref="I26" ca="1">IFERROR(INDEX(INDIRECT("'"&amp;$H$2&amp;"'!"&amp;"$A$2:$I$181"),SMALL(IF(INDIRECT("'"&amp;$H$2&amp;"'!"&amp;"$A$2:$I$181")=$F$2,ROW($A$2:$A$181)-1),ROW(22:22)),MATCH(I$4,INDIRECT("'"&amp;$H$2&amp;"'!"&amp;"$A$2:$I$2"),0)),"")</f>
        <v/>
      </c>
    </row>
    <row r="27" spans="1:9" ht="20.100000000000001" customHeight="1" x14ac:dyDescent="0.25">
      <c r="A27" s="78" t="str">
        <f t="array" aca="1" ref="A27" ca="1">IFERROR(INDEX(INDIRECT("'"&amp;$H$2&amp;"'!"&amp;"$A$2:$I$181"),SMALL(IF(INDIRECT("'"&amp;$H$2&amp;"'!"&amp;"$A$2:$I$181")=$F$2,ROW($A$2:$A$181)-1),ROW(23:23)),MATCH(A$4,INDIRECT("'"&amp;$H$2&amp;"'!"&amp;"$A$2:$I$2"),0)),"")</f>
        <v/>
      </c>
      <c r="B27" s="83" t="str">
        <f t="array" aca="1" ref="B27" ca="1">IFERROR(INDEX(INDIRECT("'"&amp;$H$2&amp;"'!"&amp;"$A$2:$I$181"),SMALL(IF(INDIRECT("'"&amp;$H$2&amp;"'!"&amp;"$A$2:$I$181")=$F$2,ROW($A$2:$A$181)-1),ROW(23:23)),MATCH(B$4,INDIRECT("'"&amp;$H$2&amp;"'!"&amp;"$A$2:$I$2"),0)),"")</f>
        <v/>
      </c>
      <c r="C27" s="83" t="str">
        <f t="array" aca="1" ref="C27" ca="1">IFERROR(INDEX(INDIRECT("'"&amp;$H$2&amp;"'!"&amp;"$A$2:$I$181"),SMALL(IF(INDIRECT("'"&amp;$H$2&amp;"'!"&amp;"$A$2:$I$181")=$F$2,ROW($A$2:$A$181)-1),ROW(23:23)),MATCH(C$4,INDIRECT("'"&amp;$H$2&amp;"'!"&amp;"$A$2:$I$2"),0)),"")</f>
        <v/>
      </c>
      <c r="D27" s="83" t="str">
        <f t="array" aca="1" ref="D27" ca="1">IFERROR(INDEX(INDIRECT("'"&amp;$H$2&amp;"'!"&amp;"$A$2:$I$181"),SMALL(IF(INDIRECT("'"&amp;$H$2&amp;"'!"&amp;"$A$2:$I$181")=$F$2,ROW($A$2:$A$181)-1),ROW(23:23)),MATCH(D$4,INDIRECT("'"&amp;$H$2&amp;"'!"&amp;"$A$2:$I$2"),0)),"")</f>
        <v/>
      </c>
      <c r="E27" s="79" t="str">
        <f t="array" aca="1" ref="E27" ca="1">IFERROR(INDEX(INDIRECT("'"&amp;$H$2&amp;"'!"&amp;"$A$2:$I$181"),SMALL(IF(INDIRECT("'"&amp;$H$2&amp;"'!"&amp;"$A$2:$I$181")=$F$2,ROW($A$2:$A$181)-1),ROW(23:23)),MATCH(E$4,INDIRECT("'"&amp;$H$2&amp;"'!"&amp;"$A$2:$I$2"),0)),"")</f>
        <v/>
      </c>
      <c r="F27" s="80" t="str">
        <f t="array" aca="1" ref="F27" ca="1">IFERROR(INDEX(INDIRECT("'"&amp;$H$2&amp;"'!"&amp;"$A$2:$I$181"),SMALL(IF(INDIRECT("'"&amp;$H$2&amp;"'!"&amp;"$A$2:$I$181")=$F$2,ROW($A$2:$A$181)-1),ROW(23:23)),MATCH(F$4,INDIRECT("'"&amp;$H$2&amp;"'!"&amp;"$A$2:$I$2"),0)),"")</f>
        <v/>
      </c>
      <c r="G27" s="81" t="str">
        <f t="array" aca="1" ref="G27" ca="1">IFERROR(INDEX(INDIRECT("'"&amp;$H$2&amp;"'!"&amp;"$A$2:$I$181"),SMALL(IF(INDIRECT("'"&amp;$H$2&amp;"'!"&amp;"$A$2:$I$181")=$F$2,ROW($A$2:$A$181)-1),ROW(23:23)),MATCH(G$4,INDIRECT("'"&amp;$H$2&amp;"'!"&amp;"$A$2:$I$2"),0)),"")</f>
        <v/>
      </c>
      <c r="H27" s="82" t="str">
        <f t="array" aca="1" ref="H27" ca="1">IFERROR(INDEX(INDIRECT("'"&amp;$H$2&amp;"'!"&amp;"$A$2:$I$181"),SMALL(IF(INDIRECT("'"&amp;$H$2&amp;"'!"&amp;"$A$2:$I$181")=$F$2,ROW($A$2:$A$181)-1),ROW(23:23)),MATCH(H$4,INDIRECT("'"&amp;$H$2&amp;"'!"&amp;"$A$2:$I$2"),0)),"")</f>
        <v/>
      </c>
      <c r="I27" s="80" t="str">
        <f t="array" aca="1" ref="I27" ca="1">IFERROR(INDEX(INDIRECT("'"&amp;$H$2&amp;"'!"&amp;"$A$2:$I$181"),SMALL(IF(INDIRECT("'"&amp;$H$2&amp;"'!"&amp;"$A$2:$I$181")=$F$2,ROW($A$2:$A$181)-1),ROW(23:23)),MATCH(I$4,INDIRECT("'"&amp;$H$2&amp;"'!"&amp;"$A$2:$I$2"),0)),"")</f>
        <v/>
      </c>
    </row>
    <row r="28" spans="1:9" ht="20.100000000000001" customHeight="1" x14ac:dyDescent="0.25">
      <c r="A28" s="78" t="str">
        <f t="array" aca="1" ref="A28" ca="1">IFERROR(INDEX(INDIRECT("'"&amp;$H$2&amp;"'!"&amp;"$A$2:$I$181"),SMALL(IF(INDIRECT("'"&amp;$H$2&amp;"'!"&amp;"$A$2:$I$181")=$F$2,ROW($A$2:$A$181)-1),ROW(24:24)),MATCH(A$4,INDIRECT("'"&amp;$H$2&amp;"'!"&amp;"$A$2:$I$2"),0)),"")</f>
        <v/>
      </c>
      <c r="B28" s="83" t="str">
        <f t="array" aca="1" ref="B28" ca="1">IFERROR(INDEX(INDIRECT("'"&amp;$H$2&amp;"'!"&amp;"$A$2:$I$181"),SMALL(IF(INDIRECT("'"&amp;$H$2&amp;"'!"&amp;"$A$2:$I$181")=$F$2,ROW($A$2:$A$181)-1),ROW(24:24)),MATCH(B$4,INDIRECT("'"&amp;$H$2&amp;"'!"&amp;"$A$2:$I$2"),0)),"")</f>
        <v/>
      </c>
      <c r="C28" s="83" t="str">
        <f t="array" aca="1" ref="C28" ca="1">IFERROR(INDEX(INDIRECT("'"&amp;$H$2&amp;"'!"&amp;"$A$2:$I$181"),SMALL(IF(INDIRECT("'"&amp;$H$2&amp;"'!"&amp;"$A$2:$I$181")=$F$2,ROW($A$2:$A$181)-1),ROW(24:24)),MATCH(C$4,INDIRECT("'"&amp;$H$2&amp;"'!"&amp;"$A$2:$I$2"),0)),"")</f>
        <v/>
      </c>
      <c r="D28" s="83" t="str">
        <f t="array" aca="1" ref="D28" ca="1">IFERROR(INDEX(INDIRECT("'"&amp;$H$2&amp;"'!"&amp;"$A$2:$I$181"),SMALL(IF(INDIRECT("'"&amp;$H$2&amp;"'!"&amp;"$A$2:$I$181")=$F$2,ROW($A$2:$A$181)-1),ROW(24:24)),MATCH(D$4,INDIRECT("'"&amp;$H$2&amp;"'!"&amp;"$A$2:$I$2"),0)),"")</f>
        <v/>
      </c>
      <c r="E28" s="79" t="str">
        <f t="array" aca="1" ref="E28" ca="1">IFERROR(INDEX(INDIRECT("'"&amp;$H$2&amp;"'!"&amp;"$A$2:$I$181"),SMALL(IF(INDIRECT("'"&amp;$H$2&amp;"'!"&amp;"$A$2:$I$181")=$F$2,ROW($A$2:$A$181)-1),ROW(24:24)),MATCH(E$4,INDIRECT("'"&amp;$H$2&amp;"'!"&amp;"$A$2:$I$2"),0)),"")</f>
        <v/>
      </c>
      <c r="F28" s="80" t="str">
        <f t="array" aca="1" ref="F28" ca="1">IFERROR(INDEX(INDIRECT("'"&amp;$H$2&amp;"'!"&amp;"$A$2:$I$181"),SMALL(IF(INDIRECT("'"&amp;$H$2&amp;"'!"&amp;"$A$2:$I$181")=$F$2,ROW($A$2:$A$181)-1),ROW(24:24)),MATCH(F$4,INDIRECT("'"&amp;$H$2&amp;"'!"&amp;"$A$2:$I$2"),0)),"")</f>
        <v/>
      </c>
      <c r="G28" s="81" t="str">
        <f t="array" aca="1" ref="G28" ca="1">IFERROR(INDEX(INDIRECT("'"&amp;$H$2&amp;"'!"&amp;"$A$2:$I$181"),SMALL(IF(INDIRECT("'"&amp;$H$2&amp;"'!"&amp;"$A$2:$I$181")=$F$2,ROW($A$2:$A$181)-1),ROW(24:24)),MATCH(G$4,INDIRECT("'"&amp;$H$2&amp;"'!"&amp;"$A$2:$I$2"),0)),"")</f>
        <v/>
      </c>
      <c r="H28" s="82" t="str">
        <f t="array" aca="1" ref="H28" ca="1">IFERROR(INDEX(INDIRECT("'"&amp;$H$2&amp;"'!"&amp;"$A$2:$I$181"),SMALL(IF(INDIRECT("'"&amp;$H$2&amp;"'!"&amp;"$A$2:$I$181")=$F$2,ROW($A$2:$A$181)-1),ROW(24:24)),MATCH(H$4,INDIRECT("'"&amp;$H$2&amp;"'!"&amp;"$A$2:$I$2"),0)),"")</f>
        <v/>
      </c>
      <c r="I28" s="80" t="str">
        <f t="array" aca="1" ref="I28" ca="1">IFERROR(INDEX(INDIRECT("'"&amp;$H$2&amp;"'!"&amp;"$A$2:$I$181"),SMALL(IF(INDIRECT("'"&amp;$H$2&amp;"'!"&amp;"$A$2:$I$181")=$F$2,ROW($A$2:$A$181)-1),ROW(24:24)),MATCH(I$4,INDIRECT("'"&amp;$H$2&amp;"'!"&amp;"$A$2:$I$2"),0)),"")</f>
        <v/>
      </c>
    </row>
    <row r="29" spans="1:9" ht="20.100000000000001" customHeight="1" x14ac:dyDescent="0.25">
      <c r="A29" s="78" t="str">
        <f t="array" aca="1" ref="A29" ca="1">IFERROR(INDEX(INDIRECT("'"&amp;$H$2&amp;"'!"&amp;"$A$2:$I$181"),SMALL(IF(INDIRECT("'"&amp;$H$2&amp;"'!"&amp;"$A$2:$I$181")=$F$2,ROW($A$2:$A$181)-1),ROW(25:25)),MATCH(A$4,INDIRECT("'"&amp;$H$2&amp;"'!"&amp;"$A$2:$I$2"),0)),"")</f>
        <v/>
      </c>
      <c r="B29" s="83" t="str">
        <f t="array" aca="1" ref="B29" ca="1">IFERROR(INDEX(INDIRECT("'"&amp;$H$2&amp;"'!"&amp;"$A$2:$I$181"),SMALL(IF(INDIRECT("'"&amp;$H$2&amp;"'!"&amp;"$A$2:$I$181")=$F$2,ROW($A$2:$A$181)-1),ROW(25:25)),MATCH(B$4,INDIRECT("'"&amp;$H$2&amp;"'!"&amp;"$A$2:$I$2"),0)),"")</f>
        <v/>
      </c>
      <c r="C29" s="83" t="str">
        <f t="array" aca="1" ref="C29" ca="1">IFERROR(INDEX(INDIRECT("'"&amp;$H$2&amp;"'!"&amp;"$A$2:$I$181"),SMALL(IF(INDIRECT("'"&amp;$H$2&amp;"'!"&amp;"$A$2:$I$181")=$F$2,ROW($A$2:$A$181)-1),ROW(25:25)),MATCH(C$4,INDIRECT("'"&amp;$H$2&amp;"'!"&amp;"$A$2:$I$2"),0)),"")</f>
        <v/>
      </c>
      <c r="D29" s="83" t="str">
        <f t="array" aca="1" ref="D29" ca="1">IFERROR(INDEX(INDIRECT("'"&amp;$H$2&amp;"'!"&amp;"$A$2:$I$181"),SMALL(IF(INDIRECT("'"&amp;$H$2&amp;"'!"&amp;"$A$2:$I$181")=$F$2,ROW($A$2:$A$181)-1),ROW(25:25)),MATCH(D$4,INDIRECT("'"&amp;$H$2&amp;"'!"&amp;"$A$2:$I$2"),0)),"")</f>
        <v/>
      </c>
      <c r="E29" s="79" t="str">
        <f t="array" aca="1" ref="E29" ca="1">IFERROR(INDEX(INDIRECT("'"&amp;$H$2&amp;"'!"&amp;"$A$2:$I$181"),SMALL(IF(INDIRECT("'"&amp;$H$2&amp;"'!"&amp;"$A$2:$I$181")=$F$2,ROW($A$2:$A$181)-1),ROW(25:25)),MATCH(E$4,INDIRECT("'"&amp;$H$2&amp;"'!"&amp;"$A$2:$I$2"),0)),"")</f>
        <v/>
      </c>
      <c r="F29" s="80" t="str">
        <f t="array" aca="1" ref="F29" ca="1">IFERROR(INDEX(INDIRECT("'"&amp;$H$2&amp;"'!"&amp;"$A$2:$I$181"),SMALL(IF(INDIRECT("'"&amp;$H$2&amp;"'!"&amp;"$A$2:$I$181")=$F$2,ROW($A$2:$A$181)-1),ROW(25:25)),MATCH(F$4,INDIRECT("'"&amp;$H$2&amp;"'!"&amp;"$A$2:$I$2"),0)),"")</f>
        <v/>
      </c>
      <c r="G29" s="81" t="str">
        <f t="array" aca="1" ref="G29" ca="1">IFERROR(INDEX(INDIRECT("'"&amp;$H$2&amp;"'!"&amp;"$A$2:$I$181"),SMALL(IF(INDIRECT("'"&amp;$H$2&amp;"'!"&amp;"$A$2:$I$181")=$F$2,ROW($A$2:$A$181)-1),ROW(25:25)),MATCH(G$4,INDIRECT("'"&amp;$H$2&amp;"'!"&amp;"$A$2:$I$2"),0)),"")</f>
        <v/>
      </c>
      <c r="H29" s="82" t="str">
        <f t="array" aca="1" ref="H29" ca="1">IFERROR(INDEX(INDIRECT("'"&amp;$H$2&amp;"'!"&amp;"$A$2:$I$181"),SMALL(IF(INDIRECT("'"&amp;$H$2&amp;"'!"&amp;"$A$2:$I$181")=$F$2,ROW($A$2:$A$181)-1),ROW(25:25)),MATCH(H$4,INDIRECT("'"&amp;$H$2&amp;"'!"&amp;"$A$2:$I$2"),0)),"")</f>
        <v/>
      </c>
      <c r="I29" s="80" t="str">
        <f t="array" aca="1" ref="I29" ca="1">IFERROR(INDEX(INDIRECT("'"&amp;$H$2&amp;"'!"&amp;"$A$2:$I$181"),SMALL(IF(INDIRECT("'"&amp;$H$2&amp;"'!"&amp;"$A$2:$I$181")=$F$2,ROW($A$2:$A$181)-1),ROW(25:25)),MATCH(I$4,INDIRECT("'"&amp;$H$2&amp;"'!"&amp;"$A$2:$I$2"),0)),"")</f>
        <v/>
      </c>
    </row>
    <row r="30" spans="1:9" ht="20.100000000000001" customHeight="1" x14ac:dyDescent="0.25">
      <c r="A30" s="78" t="str">
        <f t="array" aca="1" ref="A30" ca="1">IFERROR(INDEX(INDIRECT("'"&amp;$H$2&amp;"'!"&amp;"$A$2:$I$181"),SMALL(IF(INDIRECT("'"&amp;$H$2&amp;"'!"&amp;"$A$2:$I$181")=$F$2,ROW($A$2:$A$181)-1),ROW(26:26)),MATCH(A$4,INDIRECT("'"&amp;$H$2&amp;"'!"&amp;"$A$2:$I$2"),0)),"")</f>
        <v/>
      </c>
      <c r="B30" s="83" t="str">
        <f t="array" aca="1" ref="B30" ca="1">IFERROR(INDEX(INDIRECT("'"&amp;$H$2&amp;"'!"&amp;"$A$2:$I$181"),SMALL(IF(INDIRECT("'"&amp;$H$2&amp;"'!"&amp;"$A$2:$I$181")=$F$2,ROW($A$2:$A$181)-1),ROW(26:26)),MATCH(B$4,INDIRECT("'"&amp;$H$2&amp;"'!"&amp;"$A$2:$I$2"),0)),"")</f>
        <v/>
      </c>
      <c r="C30" s="83" t="str">
        <f t="array" aca="1" ref="C30" ca="1">IFERROR(INDEX(INDIRECT("'"&amp;$H$2&amp;"'!"&amp;"$A$2:$I$181"),SMALL(IF(INDIRECT("'"&amp;$H$2&amp;"'!"&amp;"$A$2:$I$181")=$F$2,ROW($A$2:$A$181)-1),ROW(26:26)),MATCH(C$4,INDIRECT("'"&amp;$H$2&amp;"'!"&amp;"$A$2:$I$2"),0)),"")</f>
        <v/>
      </c>
      <c r="D30" s="83" t="str">
        <f t="array" aca="1" ref="D30" ca="1">IFERROR(INDEX(INDIRECT("'"&amp;$H$2&amp;"'!"&amp;"$A$2:$I$181"),SMALL(IF(INDIRECT("'"&amp;$H$2&amp;"'!"&amp;"$A$2:$I$181")=$F$2,ROW($A$2:$A$181)-1),ROW(26:26)),MATCH(D$4,INDIRECT("'"&amp;$H$2&amp;"'!"&amp;"$A$2:$I$2"),0)),"")</f>
        <v/>
      </c>
      <c r="E30" s="79" t="str">
        <f t="array" aca="1" ref="E30" ca="1">IFERROR(INDEX(INDIRECT("'"&amp;$H$2&amp;"'!"&amp;"$A$2:$I$181"),SMALL(IF(INDIRECT("'"&amp;$H$2&amp;"'!"&amp;"$A$2:$I$181")=$F$2,ROW($A$2:$A$181)-1),ROW(26:26)),MATCH(E$4,INDIRECT("'"&amp;$H$2&amp;"'!"&amp;"$A$2:$I$2"),0)),"")</f>
        <v/>
      </c>
      <c r="F30" s="80" t="str">
        <f t="array" aca="1" ref="F30" ca="1">IFERROR(INDEX(INDIRECT("'"&amp;$H$2&amp;"'!"&amp;"$A$2:$I$181"),SMALL(IF(INDIRECT("'"&amp;$H$2&amp;"'!"&amp;"$A$2:$I$181")=$F$2,ROW($A$2:$A$181)-1),ROW(26:26)),MATCH(F$4,INDIRECT("'"&amp;$H$2&amp;"'!"&amp;"$A$2:$I$2"),0)),"")</f>
        <v/>
      </c>
      <c r="G30" s="81" t="str">
        <f t="array" aca="1" ref="G30" ca="1">IFERROR(INDEX(INDIRECT("'"&amp;$H$2&amp;"'!"&amp;"$A$2:$I$181"),SMALL(IF(INDIRECT("'"&amp;$H$2&amp;"'!"&amp;"$A$2:$I$181")=$F$2,ROW($A$2:$A$181)-1),ROW(26:26)),MATCH(G$4,INDIRECT("'"&amp;$H$2&amp;"'!"&amp;"$A$2:$I$2"),0)),"")</f>
        <v/>
      </c>
      <c r="H30" s="82" t="str">
        <f t="array" aca="1" ref="H30" ca="1">IFERROR(INDEX(INDIRECT("'"&amp;$H$2&amp;"'!"&amp;"$A$2:$I$181"),SMALL(IF(INDIRECT("'"&amp;$H$2&amp;"'!"&amp;"$A$2:$I$181")=$F$2,ROW($A$2:$A$181)-1),ROW(26:26)),MATCH(H$4,INDIRECT("'"&amp;$H$2&amp;"'!"&amp;"$A$2:$I$2"),0)),"")</f>
        <v/>
      </c>
      <c r="I30" s="80" t="str">
        <f t="array" aca="1" ref="I30" ca="1">IFERROR(INDEX(INDIRECT("'"&amp;$H$2&amp;"'!"&amp;"$A$2:$I$181"),SMALL(IF(INDIRECT("'"&amp;$H$2&amp;"'!"&amp;"$A$2:$I$181")=$F$2,ROW($A$2:$A$181)-1),ROW(26:26)),MATCH(I$4,INDIRECT("'"&amp;$H$2&amp;"'!"&amp;"$A$2:$I$2"),0)),"")</f>
        <v/>
      </c>
    </row>
    <row r="31" spans="1:9" ht="20.100000000000001" customHeight="1" x14ac:dyDescent="0.25">
      <c r="A31" s="78" t="str">
        <f t="array" aca="1" ref="A31" ca="1">IFERROR(INDEX(INDIRECT("'"&amp;$H$2&amp;"'!"&amp;"$A$2:$I$181"),SMALL(IF(INDIRECT("'"&amp;$H$2&amp;"'!"&amp;"$A$2:$I$181")=$F$2,ROW($A$2:$A$181)-1),ROW(27:27)),MATCH(A$4,INDIRECT("'"&amp;$H$2&amp;"'!"&amp;"$A$2:$I$2"),0)),"")</f>
        <v/>
      </c>
      <c r="B31" s="83" t="str">
        <f t="array" aca="1" ref="B31" ca="1">IFERROR(INDEX(INDIRECT("'"&amp;$H$2&amp;"'!"&amp;"$A$2:$I$181"),SMALL(IF(INDIRECT("'"&amp;$H$2&amp;"'!"&amp;"$A$2:$I$181")=$F$2,ROW($A$2:$A$181)-1),ROW(27:27)),MATCH(B$4,INDIRECT("'"&amp;$H$2&amp;"'!"&amp;"$A$2:$I$2"),0)),"")</f>
        <v/>
      </c>
      <c r="C31" s="83" t="str">
        <f t="array" aca="1" ref="C31" ca="1">IFERROR(INDEX(INDIRECT("'"&amp;$H$2&amp;"'!"&amp;"$A$2:$I$181"),SMALL(IF(INDIRECT("'"&amp;$H$2&amp;"'!"&amp;"$A$2:$I$181")=$F$2,ROW($A$2:$A$181)-1),ROW(27:27)),MATCH(C$4,INDIRECT("'"&amp;$H$2&amp;"'!"&amp;"$A$2:$I$2"),0)),"")</f>
        <v/>
      </c>
      <c r="D31" s="83" t="str">
        <f t="array" aca="1" ref="D31" ca="1">IFERROR(INDEX(INDIRECT("'"&amp;$H$2&amp;"'!"&amp;"$A$2:$I$181"),SMALL(IF(INDIRECT("'"&amp;$H$2&amp;"'!"&amp;"$A$2:$I$181")=$F$2,ROW($A$2:$A$181)-1),ROW(27:27)),MATCH(D$4,INDIRECT("'"&amp;$H$2&amp;"'!"&amp;"$A$2:$I$2"),0)),"")</f>
        <v/>
      </c>
      <c r="E31" s="79" t="str">
        <f t="array" aca="1" ref="E31" ca="1">IFERROR(INDEX(INDIRECT("'"&amp;$H$2&amp;"'!"&amp;"$A$2:$I$181"),SMALL(IF(INDIRECT("'"&amp;$H$2&amp;"'!"&amp;"$A$2:$I$181")=$F$2,ROW($A$2:$A$181)-1),ROW(27:27)),MATCH(E$4,INDIRECT("'"&amp;$H$2&amp;"'!"&amp;"$A$2:$I$2"),0)),"")</f>
        <v/>
      </c>
      <c r="F31" s="80" t="str">
        <f t="array" aca="1" ref="F31" ca="1">IFERROR(INDEX(INDIRECT("'"&amp;$H$2&amp;"'!"&amp;"$A$2:$I$181"),SMALL(IF(INDIRECT("'"&amp;$H$2&amp;"'!"&amp;"$A$2:$I$181")=$F$2,ROW($A$2:$A$181)-1),ROW(27:27)),MATCH(F$4,INDIRECT("'"&amp;$H$2&amp;"'!"&amp;"$A$2:$I$2"),0)),"")</f>
        <v/>
      </c>
      <c r="G31" s="81" t="str">
        <f t="array" aca="1" ref="G31" ca="1">IFERROR(INDEX(INDIRECT("'"&amp;$H$2&amp;"'!"&amp;"$A$2:$I$181"),SMALL(IF(INDIRECT("'"&amp;$H$2&amp;"'!"&amp;"$A$2:$I$181")=$F$2,ROW($A$2:$A$181)-1),ROW(27:27)),MATCH(G$4,INDIRECT("'"&amp;$H$2&amp;"'!"&amp;"$A$2:$I$2"),0)),"")</f>
        <v/>
      </c>
      <c r="H31" s="82" t="str">
        <f t="array" aca="1" ref="H31" ca="1">IFERROR(INDEX(INDIRECT("'"&amp;$H$2&amp;"'!"&amp;"$A$2:$I$181"),SMALL(IF(INDIRECT("'"&amp;$H$2&amp;"'!"&amp;"$A$2:$I$181")=$F$2,ROW($A$2:$A$181)-1),ROW(27:27)),MATCH(H$4,INDIRECT("'"&amp;$H$2&amp;"'!"&amp;"$A$2:$I$2"),0)),"")</f>
        <v/>
      </c>
      <c r="I31" s="80" t="str">
        <f t="array" aca="1" ref="I31" ca="1">IFERROR(INDEX(INDIRECT("'"&amp;$H$2&amp;"'!"&amp;"$A$2:$I$181"),SMALL(IF(INDIRECT("'"&amp;$H$2&amp;"'!"&amp;"$A$2:$I$181")=$F$2,ROW($A$2:$A$181)-1),ROW(27:27)),MATCH(I$4,INDIRECT("'"&amp;$H$2&amp;"'!"&amp;"$A$2:$I$2"),0)),"")</f>
        <v/>
      </c>
    </row>
    <row r="39" spans="1:3" ht="20.100000000000001" customHeight="1" x14ac:dyDescent="0.25">
      <c r="A39" s="74" t="str" cm="1">
        <f t="array" ref="A39">IFERROR(INDEX('2023'!$A$3:$A$293,'2023'!N37),"")</f>
        <v/>
      </c>
      <c r="C39" t="str" cm="1">
        <f t="array" ref="C39">IFERROR(INDEX('2023'!$C$3:$C$293,'2023'!N37),"")</f>
        <v/>
      </c>
    </row>
    <row r="40" spans="1:3" ht="20.100000000000001" customHeight="1" x14ac:dyDescent="0.25">
      <c r="A40" s="74" t="str" cm="1">
        <f t="array" ref="A40">IFERROR(INDEX('2023'!$A$3:$A$293,'2023'!N38),"")</f>
        <v/>
      </c>
      <c r="C40" t="str" cm="1">
        <f t="array" ref="C40">IFERROR(INDEX('2023'!$C$3:$C$293,'2023'!N38),"")</f>
        <v/>
      </c>
    </row>
    <row r="41" spans="1:3" ht="20.100000000000001" customHeight="1" x14ac:dyDescent="0.25">
      <c r="A41" s="74" t="str" cm="1">
        <f t="array" ref="A41">IFERROR(INDEX('2023'!$A$3:$A$293,'2023'!N39),"")</f>
        <v/>
      </c>
      <c r="C41" t="str" cm="1">
        <f t="array" ref="C41">IFERROR(INDEX('2023'!$C$3:$C$293,'2023'!N39),"")</f>
        <v/>
      </c>
    </row>
    <row r="42" spans="1:3" ht="20.100000000000001" customHeight="1" x14ac:dyDescent="0.25">
      <c r="A42" s="74" t="str" cm="1">
        <f t="array" ref="A42">IFERROR(INDEX('2023'!$A$3:$A$293,'2023'!N40),"")</f>
        <v/>
      </c>
      <c r="C42" t="str" cm="1">
        <f t="array" ref="C42">IFERROR(INDEX('2023'!$C$3:$C$293,'2023'!N40),"")</f>
        <v/>
      </c>
    </row>
    <row r="43" spans="1:3" ht="20.100000000000001" customHeight="1" x14ac:dyDescent="0.25">
      <c r="A43" s="74" t="str" cm="1">
        <f t="array" ref="A43">IFERROR(INDEX('2023'!$A$3:$A$293,'2023'!N41),"")</f>
        <v/>
      </c>
      <c r="C43" t="str" cm="1">
        <f t="array" ref="C43">IFERROR(INDEX('2023'!$C$3:$C$293,'2023'!N41),"")</f>
        <v/>
      </c>
    </row>
    <row r="44" spans="1:3" ht="20.100000000000001" customHeight="1" x14ac:dyDescent="0.25">
      <c r="A44" s="74" t="str" cm="1">
        <f t="array" ref="A44">IFERROR(INDEX('2023'!$A$3:$A$293,'2023'!N42),"")</f>
        <v/>
      </c>
      <c r="C44" t="str" cm="1">
        <f t="array" ref="C44">IFERROR(INDEX('2023'!$C$3:$C$293,'2023'!N42),"")</f>
        <v/>
      </c>
    </row>
    <row r="45" spans="1:3" ht="20.100000000000001" customHeight="1" x14ac:dyDescent="0.25">
      <c r="A45" s="74" t="str" cm="1">
        <f t="array" ref="A45">IFERROR(INDEX('2023'!$A$3:$A$293,'2023'!N43),"")</f>
        <v/>
      </c>
      <c r="C45" t="str" cm="1">
        <f t="array" ref="C45">IFERROR(INDEX('2023'!$C$3:$C$293,'2023'!N43),"")</f>
        <v/>
      </c>
    </row>
    <row r="46" spans="1:3" ht="20.100000000000001" customHeight="1" x14ac:dyDescent="0.25">
      <c r="A46" s="74" t="str" cm="1">
        <f t="array" ref="A46">IFERROR(INDEX('2023'!$A$3:$A$293,'2023'!N44),"")</f>
        <v/>
      </c>
      <c r="C46" t="str" cm="1">
        <f t="array" ref="C46">IFERROR(INDEX('2023'!$C$3:$C$293,'2023'!N44),"")</f>
        <v/>
      </c>
    </row>
    <row r="47" spans="1:3" ht="20.100000000000001" customHeight="1" x14ac:dyDescent="0.25">
      <c r="A47" s="74" t="str" cm="1">
        <f t="array" ref="A47">IFERROR(INDEX('2023'!$A$3:$A$293,'2023'!N45),"")</f>
        <v/>
      </c>
      <c r="C47" t="str" cm="1">
        <f t="array" ref="C47">IFERROR(INDEX('2023'!$C$3:$C$293,'2023'!N45),"")</f>
        <v/>
      </c>
    </row>
    <row r="48" spans="1:3" ht="20.100000000000001" customHeight="1" x14ac:dyDescent="0.25">
      <c r="A48" s="74" t="str" cm="1">
        <f t="array" ref="A48">IFERROR(INDEX('2023'!$A$3:$A$293,'2023'!N46),"")</f>
        <v/>
      </c>
      <c r="C48" t="str" cm="1">
        <f t="array" ref="C48">IFERROR(INDEX('2023'!$C$3:$C$293,'2023'!N46),"")</f>
        <v/>
      </c>
    </row>
    <row r="49" spans="1:3" ht="20.100000000000001" customHeight="1" x14ac:dyDescent="0.25">
      <c r="A49" s="74" t="str" cm="1">
        <f t="array" ref="A49">IFERROR(INDEX('2023'!$A$3:$A$293,'2023'!N47),"")</f>
        <v/>
      </c>
      <c r="C49" t="str" cm="1">
        <f t="array" ref="C49">IFERROR(INDEX('2023'!$C$3:$C$293,'2023'!N47),"")</f>
        <v/>
      </c>
    </row>
    <row r="50" spans="1:3" ht="20.100000000000001" customHeight="1" x14ac:dyDescent="0.25">
      <c r="A50" s="74" t="str" cm="1">
        <f t="array" ref="A50">IFERROR(INDEX('2023'!$A$3:$A$293,'2023'!N48),"")</f>
        <v/>
      </c>
      <c r="C50" t="str" cm="1">
        <f t="array" ref="C50">IFERROR(INDEX('2023'!$C$3:$C$293,'2023'!N48),"")</f>
        <v/>
      </c>
    </row>
    <row r="51" spans="1:3" ht="20.100000000000001" customHeight="1" x14ac:dyDescent="0.25">
      <c r="A51" s="74" t="str" cm="1">
        <f t="array" ref="A51">IFERROR(INDEX('2023'!$A$3:$A$293,'2023'!N49),"")</f>
        <v/>
      </c>
      <c r="C51" t="str" cm="1">
        <f t="array" ref="C51">IFERROR(INDEX('2023'!$C$3:$C$293,'2023'!N49),"")</f>
        <v/>
      </c>
    </row>
    <row r="52" spans="1:3" ht="20.100000000000001" customHeight="1" x14ac:dyDescent="0.25">
      <c r="A52" s="74" t="str" cm="1">
        <f t="array" ref="A52">IFERROR(INDEX('2023'!$A$3:$A$293,'2023'!N50),"")</f>
        <v/>
      </c>
      <c r="C52" t="str" cm="1">
        <f t="array" ref="C52">IFERROR(INDEX('2023'!$C$3:$C$293,'2023'!N50),"")</f>
        <v/>
      </c>
    </row>
    <row r="53" spans="1:3" ht="20.100000000000001" customHeight="1" x14ac:dyDescent="0.25">
      <c r="A53" s="74" t="str" cm="1">
        <f t="array" ref="A53">IFERROR(INDEX('2023'!$A$3:$A$293,'2023'!N51),"")</f>
        <v/>
      </c>
      <c r="C53" t="str" cm="1">
        <f t="array" ref="C53">IFERROR(INDEX('2023'!$C$3:$C$293,'2023'!N51),"")</f>
        <v/>
      </c>
    </row>
    <row r="54" spans="1:3" ht="20.100000000000001" customHeight="1" x14ac:dyDescent="0.25">
      <c r="A54" s="74" t="str" cm="1">
        <f t="array" ref="A54">IFERROR(INDEX('2023'!$A$3:$A$293,'2023'!N52),"")</f>
        <v/>
      </c>
      <c r="C54" t="str" cm="1">
        <f t="array" ref="C54">IFERROR(INDEX('2023'!$C$3:$C$293,'2023'!N52),"")</f>
        <v/>
      </c>
    </row>
    <row r="55" spans="1:3" ht="20.100000000000001" customHeight="1" x14ac:dyDescent="0.25">
      <c r="A55" s="74" t="str" cm="1">
        <f t="array" ref="A55">IFERROR(INDEX('2023'!$A$3:$A$293,'2023'!N53),"")</f>
        <v/>
      </c>
      <c r="C55" t="str" cm="1">
        <f t="array" ref="C55">IFERROR(INDEX('2023'!$C$3:$C$293,'2023'!N53),"")</f>
        <v/>
      </c>
    </row>
    <row r="56" spans="1:3" ht="20.100000000000001" customHeight="1" x14ac:dyDescent="0.25">
      <c r="A56" s="74" t="str" cm="1">
        <f t="array" ref="A56">IFERROR(INDEX('2023'!$A$3:$A$293,'2023'!N54),"")</f>
        <v/>
      </c>
      <c r="C56" t="str" cm="1">
        <f t="array" ref="C56">IFERROR(INDEX('2023'!$C$3:$C$293,'2023'!N54),"")</f>
        <v/>
      </c>
    </row>
    <row r="57" spans="1:3" ht="20.100000000000001" customHeight="1" x14ac:dyDescent="0.25">
      <c r="A57" s="74" t="str" cm="1">
        <f t="array" ref="A57">IFERROR(INDEX('2023'!$A$3:$A$293,'2023'!N55),"")</f>
        <v/>
      </c>
      <c r="C57" t="str" cm="1">
        <f t="array" ref="C57">IFERROR(INDEX('2023'!$C$3:$C$293,'2023'!N55),"")</f>
        <v/>
      </c>
    </row>
    <row r="58" spans="1:3" ht="20.100000000000001" customHeight="1" x14ac:dyDescent="0.25">
      <c r="A58" s="74" t="str" cm="1">
        <f t="array" ref="A58">IFERROR(INDEX('2023'!$A$3:$A$293,'2023'!N56),"")</f>
        <v/>
      </c>
      <c r="C58" t="str" cm="1">
        <f t="array" ref="C58">IFERROR(INDEX('2023'!$C$3:$C$293,'2023'!N56),"")</f>
        <v/>
      </c>
    </row>
    <row r="59" spans="1:3" ht="20.100000000000001" customHeight="1" x14ac:dyDescent="0.25">
      <c r="A59" s="74" t="str" cm="1">
        <f t="array" ref="A59">IFERROR(INDEX('2023'!$A$3:$A$293,'2023'!N57),"")</f>
        <v/>
      </c>
      <c r="C59" t="str" cm="1">
        <f t="array" ref="C59">IFERROR(INDEX('2023'!$C$3:$C$293,'2023'!N57),"")</f>
        <v/>
      </c>
    </row>
    <row r="60" spans="1:3" ht="20.100000000000001" customHeight="1" x14ac:dyDescent="0.25">
      <c r="A60" s="74" t="str" cm="1">
        <f t="array" ref="A60">IFERROR(INDEX('2023'!$A$3:$A$293,'2023'!N58),"")</f>
        <v/>
      </c>
      <c r="C60" t="str" cm="1">
        <f t="array" ref="C60">IFERROR(INDEX('2023'!$C$3:$C$293,'2023'!N58),"")</f>
        <v/>
      </c>
    </row>
    <row r="61" spans="1:3" ht="20.100000000000001" customHeight="1" x14ac:dyDescent="0.25">
      <c r="A61" s="74" t="str" cm="1">
        <f t="array" ref="A61">IFERROR(INDEX('2023'!$A$3:$A$293,'2023'!N59),"")</f>
        <v/>
      </c>
      <c r="C61" t="str" cm="1">
        <f t="array" ref="C61">IFERROR(INDEX('2023'!$C$3:$C$293,'2023'!N59),"")</f>
        <v/>
      </c>
    </row>
    <row r="62" spans="1:3" ht="20.100000000000001" customHeight="1" x14ac:dyDescent="0.25">
      <c r="A62" s="74" t="str" cm="1">
        <f t="array" ref="A62">IFERROR(INDEX('2023'!$A$3:$A$293,'2023'!N60),"")</f>
        <v/>
      </c>
      <c r="C62" t="str" cm="1">
        <f t="array" ref="C62">IFERROR(INDEX('2023'!$C$3:$C$293,'2023'!N60),"")</f>
        <v/>
      </c>
    </row>
    <row r="63" spans="1:3" ht="20.100000000000001" customHeight="1" x14ac:dyDescent="0.25">
      <c r="A63" s="74" t="str" cm="1">
        <f t="array" ref="A63">IFERROR(INDEX('2023'!$A$3:$A$293,'2023'!N61),"")</f>
        <v/>
      </c>
      <c r="C63" t="str" cm="1">
        <f t="array" ref="C63">IFERROR(INDEX('2023'!$C$3:$C$293,'2023'!N61),"")</f>
        <v/>
      </c>
    </row>
    <row r="64" spans="1:3" ht="20.100000000000001" customHeight="1" x14ac:dyDescent="0.25">
      <c r="A64" s="74" t="str" cm="1">
        <f t="array" ref="A64">IFERROR(INDEX('2023'!$A$3:$A$293,'2023'!N62),"")</f>
        <v/>
      </c>
      <c r="C64" t="str" cm="1">
        <f t="array" ref="C64">IFERROR(INDEX('2023'!$C$3:$C$293,'2023'!N62),"")</f>
        <v/>
      </c>
    </row>
    <row r="65" spans="1:3" ht="20.100000000000001" customHeight="1" x14ac:dyDescent="0.25">
      <c r="A65" s="74" t="str" cm="1">
        <f t="array" ref="A65">IFERROR(INDEX('2023'!$A$3:$A$293,'2023'!N63),"")</f>
        <v/>
      </c>
      <c r="C65" t="str" cm="1">
        <f t="array" ref="C65">IFERROR(INDEX('2023'!$C$3:$C$293,'2023'!N63),"")</f>
        <v/>
      </c>
    </row>
    <row r="66" spans="1:3" ht="20.100000000000001" customHeight="1" x14ac:dyDescent="0.25">
      <c r="A66" s="74" t="str" cm="1">
        <f t="array" ref="A66">IFERROR(INDEX('2023'!$A$3:$A$293,'2023'!N64),"")</f>
        <v/>
      </c>
      <c r="C66" t="str" cm="1">
        <f t="array" ref="C66">IFERROR(INDEX('2023'!$C$3:$C$293,'2023'!N64),"")</f>
        <v/>
      </c>
    </row>
    <row r="67" spans="1:3" ht="20.100000000000001" customHeight="1" x14ac:dyDescent="0.25">
      <c r="A67" s="74" t="str" cm="1">
        <f t="array" ref="A67">IFERROR(INDEX('2023'!$A$3:$A$293,'2023'!N65),"")</f>
        <v/>
      </c>
      <c r="C67" t="str" cm="1">
        <f t="array" ref="C67">IFERROR(INDEX('2023'!$C$3:$C$293,'2023'!N65),"")</f>
        <v/>
      </c>
    </row>
    <row r="68" spans="1:3" ht="20.100000000000001" customHeight="1" x14ac:dyDescent="0.25">
      <c r="A68" s="74" t="str" cm="1">
        <f t="array" ref="A68">IFERROR(INDEX('2023'!$A$3:$A$293,'2023'!N66),"")</f>
        <v/>
      </c>
      <c r="C68" t="str" cm="1">
        <f t="array" ref="C68">IFERROR(INDEX('2023'!$C$3:$C$293,'2023'!N66),"")</f>
        <v/>
      </c>
    </row>
    <row r="69" spans="1:3" ht="20.100000000000001" customHeight="1" x14ac:dyDescent="0.25">
      <c r="A69" s="74" t="str" cm="1">
        <f t="array" ref="A69">IFERROR(INDEX('2023'!$A$3:$A$293,'2023'!N67),"")</f>
        <v/>
      </c>
      <c r="C69" t="str" cm="1">
        <f t="array" ref="C69">IFERROR(INDEX('2023'!$C$3:$C$293,'2023'!N67),"")</f>
        <v/>
      </c>
    </row>
    <row r="70" spans="1:3" ht="20.100000000000001" customHeight="1" x14ac:dyDescent="0.25">
      <c r="A70" s="74" t="str" cm="1">
        <f t="array" ref="A70">IFERROR(INDEX('2023'!$A$3:$A$293,'2023'!N68),"")</f>
        <v/>
      </c>
      <c r="C70" t="str" cm="1">
        <f t="array" ref="C70">IFERROR(INDEX('2023'!$C$3:$C$293,'2023'!N68),"")</f>
        <v/>
      </c>
    </row>
    <row r="71" spans="1:3" ht="20.100000000000001" customHeight="1" x14ac:dyDescent="0.25">
      <c r="A71" s="74" t="str" cm="1">
        <f t="array" ref="A71">IFERROR(INDEX('2023'!$A$3:$A$293,'2023'!N69),"")</f>
        <v/>
      </c>
      <c r="C71" t="str" cm="1">
        <f t="array" ref="C71">IFERROR(INDEX('2023'!$C$3:$C$293,'2023'!N69),"")</f>
        <v/>
      </c>
    </row>
    <row r="72" spans="1:3" ht="20.100000000000001" customHeight="1" x14ac:dyDescent="0.25">
      <c r="A72" s="74" t="str" cm="1">
        <f t="array" ref="A72">IFERROR(INDEX('2023'!$A$3:$A$293,'2023'!N70),"")</f>
        <v/>
      </c>
      <c r="C72" t="str" cm="1">
        <f t="array" ref="C72">IFERROR(INDEX('2023'!$C$3:$C$293,'2023'!N70),"")</f>
        <v/>
      </c>
    </row>
    <row r="73" spans="1:3" ht="20.100000000000001" customHeight="1" x14ac:dyDescent="0.25">
      <c r="A73" s="74" t="str" cm="1">
        <f t="array" ref="A73">IFERROR(INDEX('2023'!$A$3:$A$293,'2023'!N71),"")</f>
        <v/>
      </c>
      <c r="C73" t="str" cm="1">
        <f t="array" ref="C73">IFERROR(INDEX('2023'!$C$3:$C$293,'2023'!N71),"")</f>
        <v/>
      </c>
    </row>
    <row r="74" spans="1:3" ht="20.100000000000001" customHeight="1" x14ac:dyDescent="0.25">
      <c r="A74" s="74" t="str" cm="1">
        <f t="array" ref="A74">IFERROR(INDEX('2023'!$A$3:$A$293,'2023'!N72),"")</f>
        <v/>
      </c>
      <c r="C74" t="str" cm="1">
        <f t="array" ref="C74">IFERROR(INDEX('2023'!$C$3:$C$293,'2023'!N72),"")</f>
        <v/>
      </c>
    </row>
    <row r="75" spans="1:3" ht="20.100000000000001" customHeight="1" x14ac:dyDescent="0.25">
      <c r="A75" s="74" t="str" cm="1">
        <f t="array" ref="A75">IFERROR(INDEX('2023'!$A$3:$A$293,'2023'!N73),"")</f>
        <v/>
      </c>
      <c r="C75" t="str" cm="1">
        <f t="array" ref="C75">IFERROR(INDEX('2023'!$C$3:$C$293,'2023'!N73),"")</f>
        <v/>
      </c>
    </row>
    <row r="76" spans="1:3" ht="20.100000000000001" customHeight="1" x14ac:dyDescent="0.25">
      <c r="A76" s="74" t="str" cm="1">
        <f t="array" ref="A76">IFERROR(INDEX('2023'!$A$3:$A$293,'2023'!N74),"")</f>
        <v/>
      </c>
      <c r="C76" t="str" cm="1">
        <f t="array" ref="C76">IFERROR(INDEX('2023'!$C$3:$C$293,'2023'!N74),"")</f>
        <v/>
      </c>
    </row>
    <row r="77" spans="1:3" ht="20.100000000000001" customHeight="1" x14ac:dyDescent="0.25">
      <c r="A77" s="74" t="str" cm="1">
        <f t="array" ref="A77">IFERROR(INDEX('2023'!$A$3:$A$293,'2023'!N75),"")</f>
        <v/>
      </c>
      <c r="C77" t="str" cm="1">
        <f t="array" ref="C77">IFERROR(INDEX('2023'!$C$3:$C$293,'2023'!N75),"")</f>
        <v/>
      </c>
    </row>
    <row r="78" spans="1:3" ht="20.100000000000001" customHeight="1" x14ac:dyDescent="0.25">
      <c r="A78" s="74" t="str" cm="1">
        <f t="array" ref="A78">IFERROR(INDEX('2023'!$A$3:$A$293,'2023'!N76),"")</f>
        <v/>
      </c>
      <c r="C78" t="str" cm="1">
        <f t="array" ref="C78">IFERROR(INDEX('2023'!$C$3:$C$293,'2023'!N76),"")</f>
        <v/>
      </c>
    </row>
    <row r="79" spans="1:3" ht="20.100000000000001" customHeight="1" x14ac:dyDescent="0.25">
      <c r="A79" s="74" t="str" cm="1">
        <f t="array" ref="A79">IFERROR(INDEX('2023'!$A$3:$A$293,'2023'!N77),"")</f>
        <v/>
      </c>
      <c r="C79" t="str" cm="1">
        <f t="array" ref="C79">IFERROR(INDEX('2023'!$C$3:$C$293,'2023'!N77),"")</f>
        <v/>
      </c>
    </row>
    <row r="80" spans="1:3" ht="20.100000000000001" customHeight="1" x14ac:dyDescent="0.25">
      <c r="A80" s="74" t="str" cm="1">
        <f t="array" ref="A80">IFERROR(INDEX('2023'!$A$3:$A$293,'2023'!N78),"")</f>
        <v/>
      </c>
      <c r="C80" t="str" cm="1">
        <f t="array" ref="C80">IFERROR(INDEX('2023'!$C$3:$C$293,'2023'!N78),"")</f>
        <v/>
      </c>
    </row>
    <row r="81" spans="1:3" ht="20.100000000000001" customHeight="1" x14ac:dyDescent="0.25">
      <c r="A81" s="74" t="str" cm="1">
        <f t="array" ref="A81">IFERROR(INDEX('2023'!$A$3:$A$293,'2023'!N79),"")</f>
        <v/>
      </c>
      <c r="C81" t="str" cm="1">
        <f t="array" ref="C81">IFERROR(INDEX('2023'!$C$3:$C$293,'2023'!N79),"")</f>
        <v/>
      </c>
    </row>
    <row r="82" spans="1:3" ht="20.100000000000001" customHeight="1" x14ac:dyDescent="0.25">
      <c r="A82" s="74" t="str" cm="1">
        <f t="array" ref="A82">IFERROR(INDEX('2023'!$A$3:$A$293,'2023'!N80),"")</f>
        <v/>
      </c>
      <c r="C82" t="str" cm="1">
        <f t="array" ref="C82">IFERROR(INDEX('2023'!$C$3:$C$293,'2023'!N80),"")</f>
        <v/>
      </c>
    </row>
    <row r="83" spans="1:3" ht="20.100000000000001" customHeight="1" x14ac:dyDescent="0.25">
      <c r="A83" s="74" t="str" cm="1">
        <f t="array" ref="A83">IFERROR(INDEX('2023'!$A$3:$A$293,'2023'!N81),"")</f>
        <v/>
      </c>
      <c r="C83" t="str" cm="1">
        <f t="array" ref="C83">IFERROR(INDEX('2023'!$C$3:$C$293,'2023'!N81),"")</f>
        <v/>
      </c>
    </row>
    <row r="84" spans="1:3" ht="20.100000000000001" customHeight="1" x14ac:dyDescent="0.25">
      <c r="A84" s="74" t="str" cm="1">
        <f t="array" ref="A84">IFERROR(INDEX('2023'!$A$3:$A$293,'2023'!N82),"")</f>
        <v/>
      </c>
      <c r="C84" t="str" cm="1">
        <f t="array" ref="C84">IFERROR(INDEX('2023'!$C$3:$C$293,'2023'!N82),"")</f>
        <v/>
      </c>
    </row>
    <row r="85" spans="1:3" ht="20.100000000000001" customHeight="1" x14ac:dyDescent="0.25">
      <c r="A85" s="74" t="str" cm="1">
        <f t="array" ref="A85">IFERROR(INDEX('2023'!$A$3:$A$293,'2023'!N83),"")</f>
        <v/>
      </c>
      <c r="C85" t="str" cm="1">
        <f t="array" ref="C85">IFERROR(INDEX('2023'!$C$3:$C$293,'2023'!N83),"")</f>
        <v/>
      </c>
    </row>
    <row r="86" spans="1:3" ht="20.100000000000001" customHeight="1" x14ac:dyDescent="0.25">
      <c r="A86" s="74" t="str" cm="1">
        <f t="array" ref="A86">IFERROR(INDEX('2023'!$A$3:$A$293,'2023'!N84),"")</f>
        <v/>
      </c>
      <c r="C86" t="str" cm="1">
        <f t="array" ref="C86">IFERROR(INDEX('2023'!$C$3:$C$293,'2023'!N84),"")</f>
        <v/>
      </c>
    </row>
    <row r="87" spans="1:3" ht="20.100000000000001" customHeight="1" x14ac:dyDescent="0.25">
      <c r="A87" s="74" t="str" cm="1">
        <f t="array" ref="A87">IFERROR(INDEX('2023'!$A$3:$A$293,'2023'!N85),"")</f>
        <v/>
      </c>
      <c r="C87" t="str" cm="1">
        <f t="array" ref="C87">IFERROR(INDEX('2023'!$C$3:$C$293,'2023'!N85),"")</f>
        <v/>
      </c>
    </row>
    <row r="88" spans="1:3" ht="20.100000000000001" customHeight="1" x14ac:dyDescent="0.25">
      <c r="A88" s="74" t="str" cm="1">
        <f t="array" ref="A88">IFERROR(INDEX('2023'!$A$3:$A$293,'2023'!N86),"")</f>
        <v/>
      </c>
      <c r="C88" t="str" cm="1">
        <f t="array" ref="C88">IFERROR(INDEX('2023'!$C$3:$C$293,'2023'!N86),"")</f>
        <v/>
      </c>
    </row>
    <row r="89" spans="1:3" ht="20.100000000000001" customHeight="1" x14ac:dyDescent="0.25">
      <c r="A89" s="74" t="str" cm="1">
        <f t="array" ref="A89">IFERROR(INDEX('2023'!$A$3:$A$293,'2023'!N87),"")</f>
        <v/>
      </c>
      <c r="C89" t="str" cm="1">
        <f t="array" ref="C89">IFERROR(INDEX('2023'!$C$3:$C$293,'2023'!N87),"")</f>
        <v/>
      </c>
    </row>
    <row r="90" spans="1:3" ht="20.100000000000001" customHeight="1" x14ac:dyDescent="0.25">
      <c r="A90" s="74" t="str" cm="1">
        <f t="array" ref="A90">IFERROR(INDEX('2023'!$A$3:$A$293,'2023'!N88),"")</f>
        <v/>
      </c>
      <c r="C90" t="str" cm="1">
        <f t="array" ref="C90">IFERROR(INDEX('2023'!$C$3:$C$293,'2023'!N88),"")</f>
        <v/>
      </c>
    </row>
    <row r="91" spans="1:3" ht="20.100000000000001" customHeight="1" x14ac:dyDescent="0.25">
      <c r="A91" s="74" t="str" cm="1">
        <f t="array" ref="A91">IFERROR(INDEX('2023'!$A$3:$A$293,'2023'!N89),"")</f>
        <v/>
      </c>
      <c r="C91" t="str" cm="1">
        <f t="array" ref="C91">IFERROR(INDEX('2023'!$C$3:$C$293,'2023'!N89),"")</f>
        <v/>
      </c>
    </row>
    <row r="92" spans="1:3" ht="20.100000000000001" customHeight="1" x14ac:dyDescent="0.25">
      <c r="A92" s="74" t="str" cm="1">
        <f t="array" ref="A92">IFERROR(INDEX('2023'!$A$3:$A$293,'2023'!N90),"")</f>
        <v/>
      </c>
      <c r="C92" t="str" cm="1">
        <f t="array" ref="C92">IFERROR(INDEX('2023'!$C$3:$C$293,'2023'!N90),"")</f>
        <v/>
      </c>
    </row>
    <row r="93" spans="1:3" ht="20.100000000000001" customHeight="1" x14ac:dyDescent="0.25">
      <c r="A93" s="74" t="str" cm="1">
        <f t="array" ref="A93">IFERROR(INDEX('2023'!$A$3:$A$293,'2023'!N91),"")</f>
        <v/>
      </c>
      <c r="C93" t="str" cm="1">
        <f t="array" ref="C93">IFERROR(INDEX('2023'!$C$3:$C$293,'2023'!N91),"")</f>
        <v/>
      </c>
    </row>
    <row r="94" spans="1:3" ht="20.100000000000001" customHeight="1" x14ac:dyDescent="0.25">
      <c r="A94" s="74" t="str" cm="1">
        <f t="array" ref="A94">IFERROR(INDEX('2023'!$A$3:$A$293,'2023'!N92),"")</f>
        <v/>
      </c>
      <c r="C94" t="str" cm="1">
        <f t="array" ref="C94">IFERROR(INDEX('2023'!$C$3:$C$293,'2023'!N92),"")</f>
        <v/>
      </c>
    </row>
    <row r="95" spans="1:3" ht="20.100000000000001" customHeight="1" x14ac:dyDescent="0.25">
      <c r="A95" s="74" t="str" cm="1">
        <f t="array" ref="A95">IFERROR(INDEX('2023'!$A$3:$A$293,'2023'!N93),"")</f>
        <v/>
      </c>
      <c r="C95" t="str" cm="1">
        <f t="array" ref="C95">IFERROR(INDEX('2023'!$C$3:$C$293,'2023'!N93),"")</f>
        <v/>
      </c>
    </row>
    <row r="96" spans="1:3" ht="20.100000000000001" customHeight="1" x14ac:dyDescent="0.25">
      <c r="A96" s="74" t="str" cm="1">
        <f t="array" ref="A96">IFERROR(INDEX('2023'!$A$3:$A$293,'2023'!N94),"")</f>
        <v/>
      </c>
      <c r="C96" t="str" cm="1">
        <f t="array" ref="C96">IFERROR(INDEX('2023'!$C$3:$C$293,'2023'!N94),"")</f>
        <v/>
      </c>
    </row>
    <row r="97" spans="1:3" ht="20.100000000000001" customHeight="1" x14ac:dyDescent="0.25">
      <c r="A97" s="74" t="str" cm="1">
        <f t="array" ref="A97">IFERROR(INDEX('2023'!$A$3:$A$293,'2023'!N95),"")</f>
        <v/>
      </c>
      <c r="C97" t="str" cm="1">
        <f t="array" ref="C97">IFERROR(INDEX('2023'!$C$3:$C$293,'2023'!N95),"")</f>
        <v/>
      </c>
    </row>
    <row r="98" spans="1:3" ht="20.100000000000001" customHeight="1" x14ac:dyDescent="0.25">
      <c r="A98" s="74" t="str" cm="1">
        <f t="array" ref="A98">IFERROR(INDEX('2023'!$A$3:$A$293,'2023'!N96),"")</f>
        <v/>
      </c>
      <c r="C98" t="str" cm="1">
        <f t="array" ref="C98">IFERROR(INDEX('2023'!$C$3:$C$293,'2023'!N96),"")</f>
        <v/>
      </c>
    </row>
    <row r="99" spans="1:3" ht="20.100000000000001" customHeight="1" x14ac:dyDescent="0.25">
      <c r="A99" s="74" t="str" cm="1">
        <f t="array" ref="A99">IFERROR(INDEX('2023'!$A$3:$A$293,'2023'!N97),"")</f>
        <v/>
      </c>
      <c r="C99" t="str" cm="1">
        <f t="array" ref="C99">IFERROR(INDEX('2023'!$C$3:$C$293,'2023'!N97),"")</f>
        <v/>
      </c>
    </row>
    <row r="100" spans="1:3" ht="20.100000000000001" customHeight="1" x14ac:dyDescent="0.25">
      <c r="A100" s="74" t="str" cm="1">
        <f t="array" ref="A100">IFERROR(INDEX('2023'!$A$3:$A$293,'2023'!N98),"")</f>
        <v/>
      </c>
      <c r="C100" t="str" cm="1">
        <f t="array" ref="C100">IFERROR(INDEX('2023'!$C$3:$C$293,'2023'!N98),"")</f>
        <v/>
      </c>
    </row>
    <row r="101" spans="1:3" ht="20.100000000000001" customHeight="1" x14ac:dyDescent="0.25">
      <c r="A101" s="74" t="str" cm="1">
        <f t="array" ref="A101">IFERROR(INDEX('2023'!$A$3:$A$293,'2023'!N99),"")</f>
        <v/>
      </c>
      <c r="C101" t="str" cm="1">
        <f t="array" ref="C101">IFERROR(INDEX('2023'!$C$3:$C$293,'2023'!N99),"")</f>
        <v/>
      </c>
    </row>
    <row r="102" spans="1:3" ht="20.100000000000001" customHeight="1" x14ac:dyDescent="0.25">
      <c r="A102" s="74" t="str" cm="1">
        <f t="array" ref="A102">IFERROR(INDEX('2023'!$A$3:$A$293,'2023'!N100),"")</f>
        <v/>
      </c>
      <c r="C102" t="str" cm="1">
        <f t="array" ref="C102">IFERROR(INDEX('2023'!$C$3:$C$293,'2023'!N100),"")</f>
        <v/>
      </c>
    </row>
    <row r="103" spans="1:3" ht="20.100000000000001" customHeight="1" x14ac:dyDescent="0.25">
      <c r="A103" s="74" t="str" cm="1">
        <f t="array" ref="A103">IFERROR(INDEX('2023'!$A$3:$A$293,'2023'!N101),"")</f>
        <v/>
      </c>
      <c r="C103" t="str" cm="1">
        <f t="array" ref="C103">IFERROR(INDEX('2023'!$C$3:$C$293,'2023'!N101),"")</f>
        <v/>
      </c>
    </row>
    <row r="104" spans="1:3" ht="20.100000000000001" customHeight="1" x14ac:dyDescent="0.25">
      <c r="A104" s="74" t="str" cm="1">
        <f t="array" ref="A104">IFERROR(INDEX('2023'!$A$3:$A$293,'2023'!N102),"")</f>
        <v/>
      </c>
      <c r="C104" t="str" cm="1">
        <f t="array" ref="C104">IFERROR(INDEX('2023'!$C$3:$C$293,'2023'!N102),"")</f>
        <v/>
      </c>
    </row>
    <row r="105" spans="1:3" ht="20.100000000000001" customHeight="1" x14ac:dyDescent="0.25">
      <c r="A105" s="74" t="str" cm="1">
        <f t="array" ref="A105">IFERROR(INDEX('2023'!$A$3:$A$293,'2023'!N103),"")</f>
        <v/>
      </c>
      <c r="C105" t="str" cm="1">
        <f t="array" ref="C105">IFERROR(INDEX('2023'!$C$3:$C$293,'2023'!N103),"")</f>
        <v/>
      </c>
    </row>
    <row r="106" spans="1:3" ht="20.100000000000001" customHeight="1" x14ac:dyDescent="0.25">
      <c r="A106" s="74" t="str" cm="1">
        <f t="array" ref="A106">IFERROR(INDEX('2023'!$A$3:$A$293,'2023'!N104),"")</f>
        <v/>
      </c>
      <c r="C106" t="str" cm="1">
        <f t="array" ref="C106">IFERROR(INDEX('2023'!$C$3:$C$293,'2023'!N104),"")</f>
        <v/>
      </c>
    </row>
    <row r="107" spans="1:3" ht="20.100000000000001" customHeight="1" x14ac:dyDescent="0.25">
      <c r="A107" s="74" t="str" cm="1">
        <f t="array" ref="A107">IFERROR(INDEX('2023'!$A$3:$A$293,'2023'!N105),"")</f>
        <v/>
      </c>
      <c r="C107" t="str" cm="1">
        <f t="array" ref="C107">IFERROR(INDEX('2023'!$C$3:$C$293,'2023'!N105),"")</f>
        <v/>
      </c>
    </row>
    <row r="108" spans="1:3" ht="20.100000000000001" customHeight="1" x14ac:dyDescent="0.25">
      <c r="A108" s="74" t="str" cm="1">
        <f t="array" ref="A108">IFERROR(INDEX('2023'!$A$3:$A$293,'2023'!N106),"")</f>
        <v/>
      </c>
      <c r="C108" t="str" cm="1">
        <f t="array" ref="C108">IFERROR(INDEX('2023'!$C$3:$C$293,'2023'!N106),"")</f>
        <v/>
      </c>
    </row>
    <row r="109" spans="1:3" ht="20.100000000000001" customHeight="1" x14ac:dyDescent="0.25">
      <c r="A109" s="74" t="str" cm="1">
        <f t="array" ref="A109">IFERROR(INDEX('2023'!$A$3:$A$293,'2023'!N107),"")</f>
        <v/>
      </c>
      <c r="C109" t="str" cm="1">
        <f t="array" ref="C109">IFERROR(INDEX('2023'!$C$3:$C$293,'2023'!N107),"")</f>
        <v/>
      </c>
    </row>
    <row r="110" spans="1:3" ht="20.100000000000001" customHeight="1" x14ac:dyDescent="0.25">
      <c r="A110" s="74" t="str" cm="1">
        <f t="array" ref="A110">IFERROR(INDEX('2023'!$A$3:$A$293,'2023'!N108),"")</f>
        <v/>
      </c>
      <c r="C110" t="str" cm="1">
        <f t="array" ref="C110">IFERROR(INDEX('2023'!$C$3:$C$293,'2023'!N108),"")</f>
        <v/>
      </c>
    </row>
    <row r="111" spans="1:3" ht="20.100000000000001" customHeight="1" x14ac:dyDescent="0.25">
      <c r="A111" s="74" t="str" cm="1">
        <f t="array" ref="A111">IFERROR(INDEX('2023'!$A$3:$A$293,'2023'!N109),"")</f>
        <v/>
      </c>
      <c r="C111" t="str" cm="1">
        <f t="array" ref="C111">IFERROR(INDEX('2023'!$C$3:$C$293,'2023'!N109),"")</f>
        <v/>
      </c>
    </row>
    <row r="112" spans="1:3" ht="20.100000000000001" customHeight="1" x14ac:dyDescent="0.25">
      <c r="A112" s="74" t="str" cm="1">
        <f t="array" ref="A112">IFERROR(INDEX('2023'!$A$3:$A$293,'2023'!N110),"")</f>
        <v/>
      </c>
      <c r="C112" t="str" cm="1">
        <f t="array" ref="C112">IFERROR(INDEX('2023'!$C$3:$C$293,'2023'!N110),"")</f>
        <v/>
      </c>
    </row>
    <row r="113" spans="1:3" ht="20.100000000000001" customHeight="1" x14ac:dyDescent="0.25">
      <c r="A113" s="74" t="str" cm="1">
        <f t="array" ref="A113">IFERROR(INDEX('2023'!$A$3:$A$293,'2023'!N111),"")</f>
        <v/>
      </c>
      <c r="C113" t="str" cm="1">
        <f t="array" ref="C113">IFERROR(INDEX('2023'!$C$3:$C$293,'2023'!N111),"")</f>
        <v/>
      </c>
    </row>
    <row r="114" spans="1:3" ht="20.100000000000001" customHeight="1" x14ac:dyDescent="0.25">
      <c r="A114" s="74" t="str" cm="1">
        <f t="array" ref="A114">IFERROR(INDEX('2023'!$A$3:$A$293,'2023'!N112),"")</f>
        <v/>
      </c>
      <c r="C114" t="str" cm="1">
        <f t="array" ref="C114">IFERROR(INDEX('2023'!$C$3:$C$293,'2023'!N112),"")</f>
        <v/>
      </c>
    </row>
    <row r="115" spans="1:3" ht="20.100000000000001" customHeight="1" x14ac:dyDescent="0.25">
      <c r="A115" s="74" t="str" cm="1">
        <f t="array" ref="A115">IFERROR(INDEX('2023'!$A$3:$A$293,'2023'!N113),"")</f>
        <v/>
      </c>
      <c r="C115" t="str" cm="1">
        <f t="array" ref="C115">IFERROR(INDEX('2023'!$C$3:$C$293,'2023'!N113),"")</f>
        <v/>
      </c>
    </row>
    <row r="116" spans="1:3" ht="20.100000000000001" customHeight="1" x14ac:dyDescent="0.25">
      <c r="A116" s="74" t="str" cm="1">
        <f t="array" ref="A116">IFERROR(INDEX('2023'!$A$3:$A$293,'2023'!N114),"")</f>
        <v/>
      </c>
      <c r="C116" t="str" cm="1">
        <f t="array" ref="C116">IFERROR(INDEX('2023'!$C$3:$C$293,'2023'!N114),"")</f>
        <v/>
      </c>
    </row>
    <row r="117" spans="1:3" ht="20.100000000000001" customHeight="1" x14ac:dyDescent="0.25">
      <c r="A117" s="74" t="str" cm="1">
        <f t="array" ref="A117">IFERROR(INDEX('2023'!$A$3:$A$293,'2023'!N115),"")</f>
        <v/>
      </c>
      <c r="C117" t="str" cm="1">
        <f t="array" ref="C117">IFERROR(INDEX('2023'!$C$3:$C$293,'2023'!N115),"")</f>
        <v/>
      </c>
    </row>
    <row r="118" spans="1:3" ht="20.100000000000001" customHeight="1" x14ac:dyDescent="0.25">
      <c r="A118" s="74" t="str" cm="1">
        <f t="array" ref="A118">IFERROR(INDEX('2023'!$A$3:$A$293,'2023'!N116),"")</f>
        <v/>
      </c>
      <c r="C118" t="str" cm="1">
        <f t="array" ref="C118">IFERROR(INDEX('2023'!$C$3:$C$293,'2023'!N116),"")</f>
        <v/>
      </c>
    </row>
    <row r="119" spans="1:3" ht="20.100000000000001" customHeight="1" x14ac:dyDescent="0.25">
      <c r="A119" s="74" t="str" cm="1">
        <f t="array" ref="A119">IFERROR(INDEX('2023'!$A$3:$A$293,'2023'!N117),"")</f>
        <v/>
      </c>
      <c r="C119" t="str" cm="1">
        <f t="array" ref="C119">IFERROR(INDEX('2023'!$C$3:$C$293,'2023'!N117),"")</f>
        <v/>
      </c>
    </row>
    <row r="120" spans="1:3" ht="20.100000000000001" customHeight="1" x14ac:dyDescent="0.25">
      <c r="A120" s="74" t="str" cm="1">
        <f t="array" ref="A120">IFERROR(INDEX('2023'!$A$3:$A$293,'2023'!N118),"")</f>
        <v/>
      </c>
      <c r="C120" t="str" cm="1">
        <f t="array" ref="C120">IFERROR(INDEX('2023'!$C$3:$C$293,'2023'!N118),"")</f>
        <v/>
      </c>
    </row>
    <row r="121" spans="1:3" ht="20.100000000000001" customHeight="1" x14ac:dyDescent="0.25">
      <c r="A121" s="74" t="str" cm="1">
        <f t="array" ref="A121">IFERROR(INDEX('2023'!$A$3:$A$293,'2023'!N119),"")</f>
        <v/>
      </c>
      <c r="C121" t="str" cm="1">
        <f t="array" ref="C121">IFERROR(INDEX('2023'!$C$3:$C$293,'2023'!N119),"")</f>
        <v/>
      </c>
    </row>
    <row r="122" spans="1:3" ht="20.100000000000001" customHeight="1" x14ac:dyDescent="0.25">
      <c r="A122" s="74" t="str" cm="1">
        <f t="array" ref="A122">IFERROR(INDEX('2023'!$A$3:$A$293,'2023'!N120),"")</f>
        <v/>
      </c>
      <c r="C122" t="str" cm="1">
        <f t="array" ref="C122">IFERROR(INDEX('2023'!$C$3:$C$293,'2023'!N120),"")</f>
        <v/>
      </c>
    </row>
    <row r="123" spans="1:3" ht="20.100000000000001" customHeight="1" x14ac:dyDescent="0.25">
      <c r="A123" s="74" t="str" cm="1">
        <f t="array" ref="A123">IFERROR(INDEX('2023'!$A$3:$A$293,'2023'!N121),"")</f>
        <v/>
      </c>
      <c r="C123" t="str" cm="1">
        <f t="array" ref="C123">IFERROR(INDEX('2023'!$C$3:$C$293,'2023'!N121),"")</f>
        <v/>
      </c>
    </row>
    <row r="124" spans="1:3" ht="20.100000000000001" customHeight="1" x14ac:dyDescent="0.25">
      <c r="A124" s="74" t="str" cm="1">
        <f t="array" ref="A124">IFERROR(INDEX('2023'!$A$3:$A$293,'2023'!N122),"")</f>
        <v/>
      </c>
      <c r="C124" t="str" cm="1">
        <f t="array" ref="C124">IFERROR(INDEX('2023'!$C$3:$C$293,'2023'!N122),"")</f>
        <v/>
      </c>
    </row>
    <row r="125" spans="1:3" ht="20.100000000000001" customHeight="1" x14ac:dyDescent="0.25">
      <c r="A125" s="74" t="str" cm="1">
        <f t="array" ref="A125">IFERROR(INDEX('2023'!$A$3:$A$293,'2023'!N123),"")</f>
        <v/>
      </c>
      <c r="C125" t="str" cm="1">
        <f t="array" ref="C125">IFERROR(INDEX('2023'!$C$3:$C$293,'2023'!N123),"")</f>
        <v/>
      </c>
    </row>
    <row r="126" spans="1:3" ht="20.100000000000001" customHeight="1" x14ac:dyDescent="0.25">
      <c r="A126" s="74" t="str" cm="1">
        <f t="array" ref="A126">IFERROR(INDEX('2023'!$A$3:$A$293,'2023'!N124),"")</f>
        <v/>
      </c>
      <c r="C126" t="str" cm="1">
        <f t="array" ref="C126">IFERROR(INDEX('2023'!$C$3:$C$293,'2023'!N124),"")</f>
        <v/>
      </c>
    </row>
    <row r="127" spans="1:3" ht="20.100000000000001" customHeight="1" x14ac:dyDescent="0.25">
      <c r="A127" s="74" t="str" cm="1">
        <f t="array" ref="A127">IFERROR(INDEX('2023'!$A$3:$A$293,'2023'!N125),"")</f>
        <v/>
      </c>
      <c r="C127" t="str" cm="1">
        <f t="array" ref="C127">IFERROR(INDEX('2023'!$C$3:$C$293,'2023'!N125),"")</f>
        <v/>
      </c>
    </row>
    <row r="128" spans="1:3" ht="20.100000000000001" customHeight="1" x14ac:dyDescent="0.25">
      <c r="A128" s="74" t="str" cm="1">
        <f t="array" ref="A128">IFERROR(INDEX('2023'!$A$3:$A$293,'2023'!N126),"")</f>
        <v/>
      </c>
      <c r="C128" t="str" cm="1">
        <f t="array" ref="C128">IFERROR(INDEX('2023'!$C$3:$C$293,'2023'!N126),"")</f>
        <v/>
      </c>
    </row>
    <row r="129" spans="1:3" ht="20.100000000000001" customHeight="1" x14ac:dyDescent="0.25">
      <c r="A129" s="74" t="str" cm="1">
        <f t="array" ref="A129">IFERROR(INDEX('2023'!$A$3:$A$293,'2023'!N127),"")</f>
        <v/>
      </c>
      <c r="C129" t="str" cm="1">
        <f t="array" ref="C129">IFERROR(INDEX('2023'!$C$3:$C$293,'2023'!N127),"")</f>
        <v/>
      </c>
    </row>
    <row r="130" spans="1:3" ht="20.100000000000001" customHeight="1" x14ac:dyDescent="0.25">
      <c r="A130" s="74" t="str" cm="1">
        <f t="array" ref="A130">IFERROR(INDEX('2023'!$A$3:$A$293,'2023'!N128),"")</f>
        <v/>
      </c>
      <c r="C130" t="str" cm="1">
        <f t="array" ref="C130">IFERROR(INDEX('2023'!$C$3:$C$293,'2023'!N128),"")</f>
        <v/>
      </c>
    </row>
    <row r="131" spans="1:3" ht="20.100000000000001" customHeight="1" x14ac:dyDescent="0.25">
      <c r="A131" s="74" t="str" cm="1">
        <f t="array" ref="A131">IFERROR(INDEX('2023'!$A$3:$A$293,'2023'!N129),"")</f>
        <v/>
      </c>
      <c r="C131" t="str" cm="1">
        <f t="array" ref="C131">IFERROR(INDEX('2023'!$C$3:$C$293,'2023'!N129),"")</f>
        <v/>
      </c>
    </row>
    <row r="132" spans="1:3" ht="20.100000000000001" customHeight="1" x14ac:dyDescent="0.25">
      <c r="A132" s="74" t="str" cm="1">
        <f t="array" ref="A132">IFERROR(INDEX('2023'!$A$3:$A$293,'2023'!N130),"")</f>
        <v/>
      </c>
      <c r="C132" t="str" cm="1">
        <f t="array" ref="C132">IFERROR(INDEX('2023'!$C$3:$C$293,'2023'!N130),"")</f>
        <v/>
      </c>
    </row>
    <row r="133" spans="1:3" ht="20.100000000000001" customHeight="1" x14ac:dyDescent="0.25">
      <c r="A133" s="74" t="str" cm="1">
        <f t="array" ref="A133">IFERROR(INDEX('2023'!$A$3:$A$293,'2023'!N131),"")</f>
        <v/>
      </c>
      <c r="C133" t="str" cm="1">
        <f t="array" ref="C133">IFERROR(INDEX('2023'!$C$3:$C$293,'2023'!N131),"")</f>
        <v/>
      </c>
    </row>
    <row r="134" spans="1:3" ht="20.100000000000001" customHeight="1" x14ac:dyDescent="0.25">
      <c r="A134" s="74" t="str" cm="1">
        <f t="array" ref="A134">IFERROR(INDEX('2023'!$A$3:$A$293,'2023'!N132),"")</f>
        <v/>
      </c>
      <c r="C134" t="str" cm="1">
        <f t="array" ref="C134">IFERROR(INDEX('2023'!$C$3:$C$293,'2023'!N132),"")</f>
        <v/>
      </c>
    </row>
    <row r="135" spans="1:3" ht="20.100000000000001" customHeight="1" x14ac:dyDescent="0.25">
      <c r="A135" s="74" t="str" cm="1">
        <f t="array" ref="A135">IFERROR(INDEX('2023'!$A$3:$A$293,'2023'!N133),"")</f>
        <v/>
      </c>
      <c r="C135" t="str" cm="1">
        <f t="array" ref="C135">IFERROR(INDEX('2023'!$C$3:$C$293,'2023'!N133),"")</f>
        <v/>
      </c>
    </row>
    <row r="136" spans="1:3" ht="20.100000000000001" customHeight="1" x14ac:dyDescent="0.25">
      <c r="A136" s="74" t="str" cm="1">
        <f t="array" ref="A136">IFERROR(INDEX('2023'!$A$3:$A$293,'2023'!N134),"")</f>
        <v/>
      </c>
      <c r="C136" t="str" cm="1">
        <f t="array" ref="C136">IFERROR(INDEX('2023'!$C$3:$C$293,'2023'!N134),"")</f>
        <v/>
      </c>
    </row>
    <row r="137" spans="1:3" ht="20.100000000000001" customHeight="1" x14ac:dyDescent="0.25">
      <c r="A137" s="74" t="str" cm="1">
        <f t="array" ref="A137">IFERROR(INDEX('2023'!$A$3:$A$293,'2023'!N135),"")</f>
        <v/>
      </c>
      <c r="C137" t="str" cm="1">
        <f t="array" ref="C137">IFERROR(INDEX('2023'!$C$3:$C$293,'2023'!N135),"")</f>
        <v/>
      </c>
    </row>
    <row r="138" spans="1:3" ht="20.100000000000001" customHeight="1" x14ac:dyDescent="0.25">
      <c r="A138" s="74" t="str" cm="1">
        <f t="array" ref="A138">IFERROR(INDEX('2023'!$A$3:$A$293,'2023'!N136),"")</f>
        <v/>
      </c>
      <c r="C138" t="str" cm="1">
        <f t="array" ref="C138">IFERROR(INDEX('2023'!$C$3:$C$293,'2023'!N136),"")</f>
        <v/>
      </c>
    </row>
    <row r="139" spans="1:3" ht="20.100000000000001" customHeight="1" x14ac:dyDescent="0.25">
      <c r="A139" s="74" t="str" cm="1">
        <f t="array" ref="A139">IFERROR(INDEX('2023'!$A$3:$A$293,'2023'!N137),"")</f>
        <v/>
      </c>
      <c r="C139" t="str" cm="1">
        <f t="array" ref="C139">IFERROR(INDEX('2023'!$C$3:$C$293,'2023'!N137),"")</f>
        <v/>
      </c>
    </row>
    <row r="140" spans="1:3" ht="20.100000000000001" customHeight="1" x14ac:dyDescent="0.25">
      <c r="A140" s="74" t="str" cm="1">
        <f t="array" ref="A140">IFERROR(INDEX('2023'!$A$3:$A$293,'2023'!N138),"")</f>
        <v/>
      </c>
      <c r="C140" t="str" cm="1">
        <f t="array" ref="C140">IFERROR(INDEX('2023'!$C$3:$C$293,'2023'!N138),"")</f>
        <v/>
      </c>
    </row>
    <row r="141" spans="1:3" ht="20.100000000000001" customHeight="1" x14ac:dyDescent="0.25">
      <c r="A141" s="74" t="str" cm="1">
        <f t="array" ref="A141">IFERROR(INDEX('2023'!$A$3:$A$293,'2023'!N139),"")</f>
        <v/>
      </c>
      <c r="C141" t="str" cm="1">
        <f t="array" ref="C141">IFERROR(INDEX('2023'!$C$3:$C$293,'2023'!N139),"")</f>
        <v/>
      </c>
    </row>
    <row r="142" spans="1:3" ht="20.100000000000001" customHeight="1" x14ac:dyDescent="0.25">
      <c r="A142" s="74" t="str" cm="1">
        <f t="array" ref="A142">IFERROR(INDEX('2023'!$A$3:$A$293,'2023'!N140),"")</f>
        <v/>
      </c>
      <c r="C142" t="str" cm="1">
        <f t="array" ref="C142">IFERROR(INDEX('2023'!$C$3:$C$293,'2023'!N140),"")</f>
        <v/>
      </c>
    </row>
    <row r="143" spans="1:3" ht="20.100000000000001" customHeight="1" x14ac:dyDescent="0.25">
      <c r="A143" s="74" t="str" cm="1">
        <f t="array" ref="A143">IFERROR(INDEX('2023'!$A$3:$A$293,'2023'!N141),"")</f>
        <v/>
      </c>
      <c r="C143" t="str" cm="1">
        <f t="array" ref="C143">IFERROR(INDEX('2023'!$C$3:$C$293,'2023'!N141),"")</f>
        <v/>
      </c>
    </row>
    <row r="144" spans="1:3" ht="20.100000000000001" customHeight="1" x14ac:dyDescent="0.25">
      <c r="A144" s="74" t="str" cm="1">
        <f t="array" ref="A144">IFERROR(INDEX('2023'!$A$3:$A$293,'2023'!N142),"")</f>
        <v/>
      </c>
      <c r="C144" t="str" cm="1">
        <f t="array" ref="C144">IFERROR(INDEX('2023'!$C$3:$C$293,'2023'!N142),"")</f>
        <v/>
      </c>
    </row>
    <row r="145" spans="1:3" ht="20.100000000000001" customHeight="1" x14ac:dyDescent="0.25">
      <c r="A145" s="74" t="str" cm="1">
        <f t="array" ref="A145">IFERROR(INDEX('2023'!$A$3:$A$293,'2023'!N143),"")</f>
        <v/>
      </c>
      <c r="C145" t="str" cm="1">
        <f t="array" ref="C145">IFERROR(INDEX('2023'!$C$3:$C$293,'2023'!N143),"")</f>
        <v/>
      </c>
    </row>
    <row r="146" spans="1:3" ht="20.100000000000001" customHeight="1" x14ac:dyDescent="0.25">
      <c r="A146" s="74" t="str" cm="1">
        <f t="array" ref="A146">IFERROR(INDEX('2023'!$A$3:$A$293,'2023'!N144),"")</f>
        <v/>
      </c>
      <c r="C146" t="str" cm="1">
        <f t="array" ref="C146">IFERROR(INDEX('2023'!$C$3:$C$293,'2023'!N144),"")</f>
        <v/>
      </c>
    </row>
    <row r="147" spans="1:3" ht="20.100000000000001" customHeight="1" x14ac:dyDescent="0.25">
      <c r="A147" s="74" t="str" cm="1">
        <f t="array" ref="A147">IFERROR(INDEX('2023'!$A$3:$A$293,'2023'!N145),"")</f>
        <v/>
      </c>
      <c r="C147" t="str" cm="1">
        <f t="array" ref="C147">IFERROR(INDEX('2023'!$C$3:$C$293,'2023'!N145),"")</f>
        <v/>
      </c>
    </row>
    <row r="148" spans="1:3" ht="20.100000000000001" customHeight="1" x14ac:dyDescent="0.25">
      <c r="A148" s="74" t="str" cm="1">
        <f t="array" ref="A148">IFERROR(INDEX('2023'!$A$3:$A$293,'2023'!N146),"")</f>
        <v/>
      </c>
      <c r="C148" t="str" cm="1">
        <f t="array" ref="C148">IFERROR(INDEX('2023'!$C$3:$C$293,'2023'!N146),"")</f>
        <v/>
      </c>
    </row>
    <row r="149" spans="1:3" ht="20.100000000000001" customHeight="1" x14ac:dyDescent="0.25">
      <c r="A149" s="74" t="str" cm="1">
        <f t="array" ref="A149">IFERROR(INDEX('2023'!$A$3:$A$293,'2023'!N147),"")</f>
        <v/>
      </c>
      <c r="C149" t="str" cm="1">
        <f t="array" ref="C149">IFERROR(INDEX('2023'!$C$3:$C$293,'2023'!N147),"")</f>
        <v/>
      </c>
    </row>
    <row r="150" spans="1:3" ht="20.100000000000001" customHeight="1" x14ac:dyDescent="0.25">
      <c r="A150" s="74" t="str" cm="1">
        <f t="array" ref="A150">IFERROR(INDEX('2023'!$A$3:$A$293,'2023'!N148),"")</f>
        <v/>
      </c>
      <c r="C150" t="str" cm="1">
        <f t="array" ref="C150">IFERROR(INDEX('2023'!$C$3:$C$293,'2023'!N148),"")</f>
        <v/>
      </c>
    </row>
    <row r="151" spans="1:3" ht="20.100000000000001" customHeight="1" x14ac:dyDescent="0.25">
      <c r="A151" s="74" t="str" cm="1">
        <f t="array" ref="A151">IFERROR(INDEX('2023'!$A$3:$A$293,'2023'!N149),"")</f>
        <v/>
      </c>
      <c r="C151" t="str" cm="1">
        <f t="array" ref="C151">IFERROR(INDEX('2023'!$C$3:$C$293,'2023'!N149),"")</f>
        <v/>
      </c>
    </row>
    <row r="152" spans="1:3" ht="20.100000000000001" customHeight="1" x14ac:dyDescent="0.25">
      <c r="A152" s="74" t="str" cm="1">
        <f t="array" ref="A152">IFERROR(INDEX('2023'!$A$3:$A$293,'2023'!N150),"")</f>
        <v/>
      </c>
      <c r="C152" t="str" cm="1">
        <f t="array" ref="C152">IFERROR(INDEX('2023'!$C$3:$C$293,'2023'!N150),"")</f>
        <v/>
      </c>
    </row>
    <row r="153" spans="1:3" ht="20.100000000000001" customHeight="1" x14ac:dyDescent="0.25">
      <c r="A153" s="74" t="str" cm="1">
        <f t="array" ref="A153">IFERROR(INDEX('2023'!$A$3:$A$293,'2023'!N151),"")</f>
        <v/>
      </c>
      <c r="C153" t="str" cm="1">
        <f t="array" ref="C153">IFERROR(INDEX('2023'!$C$3:$C$293,'2023'!N151),"")</f>
        <v/>
      </c>
    </row>
    <row r="154" spans="1:3" ht="20.100000000000001" customHeight="1" x14ac:dyDescent="0.25">
      <c r="A154" s="74" t="str" cm="1">
        <f t="array" ref="A154">IFERROR(INDEX('2023'!$A$3:$A$293,'2023'!N152),"")</f>
        <v/>
      </c>
      <c r="C154" t="str" cm="1">
        <f t="array" ref="C154">IFERROR(INDEX('2023'!$C$3:$C$293,'2023'!N152),"")</f>
        <v/>
      </c>
    </row>
    <row r="155" spans="1:3" ht="20.100000000000001" customHeight="1" x14ac:dyDescent="0.25">
      <c r="A155" s="74" t="str" cm="1">
        <f t="array" ref="A155">IFERROR(INDEX('2023'!$A$3:$A$293,'2023'!N153),"")</f>
        <v/>
      </c>
      <c r="C155" t="str" cm="1">
        <f t="array" ref="C155">IFERROR(INDEX('2023'!$C$3:$C$293,'2023'!N153),"")</f>
        <v/>
      </c>
    </row>
    <row r="156" spans="1:3" ht="20.100000000000001" customHeight="1" x14ac:dyDescent="0.25">
      <c r="A156" s="74" t="str" cm="1">
        <f t="array" ref="A156">IFERROR(INDEX('2023'!$A$3:$A$293,'2023'!N154),"")</f>
        <v/>
      </c>
      <c r="C156" t="str" cm="1">
        <f t="array" ref="C156">IFERROR(INDEX('2023'!$C$3:$C$293,'2023'!N154),"")</f>
        <v/>
      </c>
    </row>
    <row r="157" spans="1:3" ht="20.100000000000001" customHeight="1" x14ac:dyDescent="0.25">
      <c r="A157" s="74" t="str" cm="1">
        <f t="array" ref="A157">IFERROR(INDEX('2023'!$A$3:$A$293,'2023'!N155),"")</f>
        <v/>
      </c>
      <c r="C157" t="str" cm="1">
        <f t="array" ref="C157">IFERROR(INDEX('2023'!$C$3:$C$293,'2023'!N155),"")</f>
        <v/>
      </c>
    </row>
    <row r="158" spans="1:3" ht="20.100000000000001" customHeight="1" x14ac:dyDescent="0.25">
      <c r="A158" s="74" t="str" cm="1">
        <f t="array" ref="A158">IFERROR(INDEX('2023'!$A$3:$A$293,'2023'!N156),"")</f>
        <v/>
      </c>
      <c r="C158" t="str" cm="1">
        <f t="array" ref="C158">IFERROR(INDEX('2023'!$C$3:$C$293,'2023'!N156),"")</f>
        <v/>
      </c>
    </row>
    <row r="159" spans="1:3" ht="20.100000000000001" customHeight="1" x14ac:dyDescent="0.25">
      <c r="A159" s="74" t="str" cm="1">
        <f t="array" ref="A159">IFERROR(INDEX('2023'!$A$3:$A$293,'2023'!N157),"")</f>
        <v/>
      </c>
      <c r="C159" t="str" cm="1">
        <f t="array" ref="C159">IFERROR(INDEX('2023'!$C$3:$C$293,'2023'!N157),"")</f>
        <v/>
      </c>
    </row>
    <row r="160" spans="1:3" ht="20.100000000000001" customHeight="1" x14ac:dyDescent="0.25">
      <c r="A160" s="74" t="str" cm="1">
        <f t="array" ref="A160">IFERROR(INDEX('2023'!$A$3:$A$293,'2023'!N158),"")</f>
        <v/>
      </c>
      <c r="C160" t="str" cm="1">
        <f t="array" ref="C160">IFERROR(INDEX('2023'!$C$3:$C$293,'2023'!N158),"")</f>
        <v/>
      </c>
    </row>
    <row r="161" spans="1:3" ht="20.100000000000001" customHeight="1" x14ac:dyDescent="0.25">
      <c r="A161" s="74" t="str" cm="1">
        <f t="array" ref="A161">IFERROR(INDEX('2023'!$A$3:$A$293,'2023'!N159),"")</f>
        <v/>
      </c>
      <c r="C161" t="str" cm="1">
        <f t="array" ref="C161">IFERROR(INDEX('2023'!$C$3:$C$293,'2023'!N159),"")</f>
        <v/>
      </c>
    </row>
    <row r="162" spans="1:3" ht="20.100000000000001" customHeight="1" x14ac:dyDescent="0.25">
      <c r="A162" s="74" t="str" cm="1">
        <f t="array" ref="A162">IFERROR(INDEX('2023'!$A$3:$A$293,'2023'!N160),"")</f>
        <v/>
      </c>
      <c r="C162" t="str" cm="1">
        <f t="array" ref="C162">IFERROR(INDEX('2023'!$C$3:$C$293,'2023'!N160),"")</f>
        <v/>
      </c>
    </row>
    <row r="163" spans="1:3" ht="20.100000000000001" customHeight="1" x14ac:dyDescent="0.25">
      <c r="A163" s="74" t="str" cm="1">
        <f t="array" ref="A163">IFERROR(INDEX('2023'!$A$3:$A$293,'2023'!N161),"")</f>
        <v/>
      </c>
      <c r="C163" t="str" cm="1">
        <f t="array" ref="C163">IFERROR(INDEX('2023'!$C$3:$C$293,'2023'!N161),"")</f>
        <v/>
      </c>
    </row>
    <row r="164" spans="1:3" ht="20.100000000000001" customHeight="1" x14ac:dyDescent="0.25">
      <c r="A164" s="74" t="str" cm="1">
        <f t="array" ref="A164">IFERROR(INDEX('2023'!$A$3:$A$293,'2023'!N162),"")</f>
        <v/>
      </c>
      <c r="C164" t="str" cm="1">
        <f t="array" ref="C164">IFERROR(INDEX('2023'!$C$3:$C$293,'2023'!N162),"")</f>
        <v/>
      </c>
    </row>
    <row r="165" spans="1:3" ht="20.100000000000001" customHeight="1" x14ac:dyDescent="0.25">
      <c r="A165" s="74" t="str" cm="1">
        <f t="array" ref="A165">IFERROR(INDEX('2023'!$A$3:$A$293,'2023'!N163),"")</f>
        <v/>
      </c>
      <c r="C165" t="str" cm="1">
        <f t="array" ref="C165">IFERROR(INDEX('2023'!$C$3:$C$293,'2023'!N163),"")</f>
        <v/>
      </c>
    </row>
    <row r="166" spans="1:3" ht="20.100000000000001" customHeight="1" x14ac:dyDescent="0.25">
      <c r="A166" s="74" t="str" cm="1">
        <f t="array" ref="A166">IFERROR(INDEX('2023'!$A$3:$A$293,'2023'!N164),"")</f>
        <v/>
      </c>
      <c r="C166" t="str" cm="1">
        <f t="array" ref="C166">IFERROR(INDEX('2023'!$C$3:$C$293,'2023'!N164),"")</f>
        <v/>
      </c>
    </row>
    <row r="167" spans="1:3" ht="20.100000000000001" customHeight="1" x14ac:dyDescent="0.25">
      <c r="A167" s="74" t="str" cm="1">
        <f t="array" ref="A167">IFERROR(INDEX('2023'!$A$3:$A$293,'2023'!N165),"")</f>
        <v/>
      </c>
      <c r="C167" t="str" cm="1">
        <f t="array" ref="C167">IFERROR(INDEX('2023'!$C$3:$C$293,'2023'!N165),"")</f>
        <v/>
      </c>
    </row>
    <row r="168" spans="1:3" ht="20.100000000000001" customHeight="1" x14ac:dyDescent="0.25">
      <c r="A168" s="74" t="str" cm="1">
        <f t="array" ref="A168">IFERROR(INDEX('2023'!$A$3:$A$293,'2023'!N166),"")</f>
        <v/>
      </c>
      <c r="C168" t="str" cm="1">
        <f t="array" ref="C168">IFERROR(INDEX('2023'!$C$3:$C$293,'2023'!N166),"")</f>
        <v/>
      </c>
    </row>
    <row r="169" spans="1:3" ht="20.100000000000001" customHeight="1" x14ac:dyDescent="0.25">
      <c r="A169" s="74" t="str" cm="1">
        <f t="array" ref="A169">IFERROR(INDEX('2023'!$A$3:$A$293,'2023'!N167),"")</f>
        <v/>
      </c>
      <c r="C169" t="str" cm="1">
        <f t="array" ref="C169">IFERROR(INDEX('2023'!$C$3:$C$293,'2023'!N167),"")</f>
        <v/>
      </c>
    </row>
    <row r="170" spans="1:3" ht="20.100000000000001" customHeight="1" x14ac:dyDescent="0.25">
      <c r="A170" s="74" t="str" cm="1">
        <f t="array" ref="A170">IFERROR(INDEX('2023'!$A$3:$A$293,'2023'!N168),"")</f>
        <v/>
      </c>
      <c r="C170" t="str" cm="1">
        <f t="array" ref="C170">IFERROR(INDEX('2023'!$C$3:$C$293,'2023'!N168),"")</f>
        <v/>
      </c>
    </row>
    <row r="171" spans="1:3" ht="20.100000000000001" customHeight="1" x14ac:dyDescent="0.25">
      <c r="A171" s="74" t="str" cm="1">
        <f t="array" ref="A171">IFERROR(INDEX('2023'!$A$3:$A$293,'2023'!N169),"")</f>
        <v/>
      </c>
      <c r="C171" t="str" cm="1">
        <f t="array" ref="C171">IFERROR(INDEX('2023'!$C$3:$C$293,'2023'!N169),"")</f>
        <v/>
      </c>
    </row>
    <row r="172" spans="1:3" ht="20.100000000000001" customHeight="1" x14ac:dyDescent="0.25">
      <c r="A172" s="74" t="str" cm="1">
        <f t="array" ref="A172">IFERROR(INDEX('2023'!$A$3:$A$293,'2023'!N170),"")</f>
        <v/>
      </c>
      <c r="C172" t="str" cm="1">
        <f t="array" ref="C172">IFERROR(INDEX('2023'!$C$3:$C$293,'2023'!N170),"")</f>
        <v/>
      </c>
    </row>
    <row r="173" spans="1:3" ht="20.100000000000001" customHeight="1" x14ac:dyDescent="0.25">
      <c r="A173" s="74" t="str" cm="1">
        <f t="array" ref="A173">IFERROR(INDEX('2023'!$A$3:$A$293,'2023'!N171),"")</f>
        <v/>
      </c>
      <c r="C173" t="str" cm="1">
        <f t="array" ref="C173">IFERROR(INDEX('2023'!$C$3:$C$293,'2023'!N171),"")</f>
        <v/>
      </c>
    </row>
    <row r="174" spans="1:3" ht="20.100000000000001" customHeight="1" x14ac:dyDescent="0.25">
      <c r="A174" s="74" t="str" cm="1">
        <f t="array" ref="A174">IFERROR(INDEX('2023'!$A$3:$A$293,'2023'!N172),"")</f>
        <v/>
      </c>
      <c r="C174" t="str" cm="1">
        <f t="array" ref="C174">IFERROR(INDEX('2023'!$C$3:$C$293,'2023'!N172),"")</f>
        <v/>
      </c>
    </row>
    <row r="175" spans="1:3" ht="20.100000000000001" customHeight="1" x14ac:dyDescent="0.25">
      <c r="A175" s="74" t="str" cm="1">
        <f t="array" ref="A175">IFERROR(INDEX('2023'!$A$3:$A$293,'2023'!N173),"")</f>
        <v/>
      </c>
      <c r="C175" t="str" cm="1">
        <f t="array" ref="C175">IFERROR(INDEX('2023'!$C$3:$C$293,'2023'!N173),"")</f>
        <v/>
      </c>
    </row>
    <row r="176" spans="1:3" ht="20.100000000000001" customHeight="1" x14ac:dyDescent="0.25">
      <c r="A176" s="74" t="str" cm="1">
        <f t="array" ref="A176">IFERROR(INDEX('2023'!$A$3:$A$293,'2023'!N174),"")</f>
        <v/>
      </c>
      <c r="C176" t="str" cm="1">
        <f t="array" ref="C176">IFERROR(INDEX('2023'!$C$3:$C$293,'2023'!N174),"")</f>
        <v/>
      </c>
    </row>
    <row r="177" spans="1:3" ht="20.100000000000001" customHeight="1" x14ac:dyDescent="0.25">
      <c r="A177" s="74" t="str" cm="1">
        <f t="array" ref="A177">IFERROR(INDEX('2023'!$A$3:$A$293,'2023'!N175),"")</f>
        <v/>
      </c>
      <c r="C177" t="str" cm="1">
        <f t="array" ref="C177">IFERROR(INDEX('2023'!$C$3:$C$293,'2023'!N175),"")</f>
        <v/>
      </c>
    </row>
    <row r="178" spans="1:3" ht="20.100000000000001" customHeight="1" x14ac:dyDescent="0.25">
      <c r="A178" s="74" t="str" cm="1">
        <f t="array" ref="A178">IFERROR(INDEX('2023'!$A$3:$A$293,'2023'!N176),"")</f>
        <v/>
      </c>
      <c r="C178" t="str" cm="1">
        <f t="array" ref="C178">IFERROR(INDEX('2023'!$C$3:$C$293,'2023'!N176),"")</f>
        <v/>
      </c>
    </row>
    <row r="179" spans="1:3" ht="20.100000000000001" customHeight="1" x14ac:dyDescent="0.25">
      <c r="A179" s="74" t="str" cm="1">
        <f t="array" ref="A179">IFERROR(INDEX('2023'!$A$3:$A$293,'2023'!N177),"")</f>
        <v/>
      </c>
      <c r="C179" t="str" cm="1">
        <f t="array" ref="C179">IFERROR(INDEX('2023'!$C$3:$C$293,'2023'!N177),"")</f>
        <v/>
      </c>
    </row>
    <row r="180" spans="1:3" ht="20.100000000000001" customHeight="1" x14ac:dyDescent="0.25">
      <c r="A180" s="74" t="str" cm="1">
        <f t="array" ref="A180">IFERROR(INDEX('2023'!$A$3:$A$293,'2023'!N178),"")</f>
        <v/>
      </c>
      <c r="C180" t="str" cm="1">
        <f t="array" ref="C180">IFERROR(INDEX('2023'!$C$3:$C$293,'2023'!N178),"")</f>
        <v/>
      </c>
    </row>
    <row r="181" spans="1:3" ht="20.100000000000001" customHeight="1" x14ac:dyDescent="0.25">
      <c r="A181" s="74" t="str" cm="1">
        <f t="array" ref="A181">IFERROR(INDEX('2023'!$A$3:$A$293,'2023'!N179),"")</f>
        <v/>
      </c>
      <c r="C181" t="str" cm="1">
        <f t="array" ref="C181">IFERROR(INDEX('2023'!$C$3:$C$293,'2023'!N179),"")</f>
        <v/>
      </c>
    </row>
    <row r="182" spans="1:3" ht="20.100000000000001" customHeight="1" x14ac:dyDescent="0.25">
      <c r="A182" s="74" t="str" cm="1">
        <f t="array" ref="A182">IFERROR(INDEX('2023'!$A$3:$A$293,'2023'!N180),"")</f>
        <v/>
      </c>
      <c r="C182" t="str" cm="1">
        <f t="array" ref="C182">IFERROR(INDEX('2023'!$C$3:$C$293,'2023'!N180),"")</f>
        <v/>
      </c>
    </row>
    <row r="183" spans="1:3" ht="20.100000000000001" customHeight="1" x14ac:dyDescent="0.25">
      <c r="A183" s="74" t="str" cm="1">
        <f t="array" ref="A183">IFERROR(INDEX('2023'!$A$3:$A$293,'2023'!N181),"")</f>
        <v/>
      </c>
      <c r="C183" t="str" cm="1">
        <f t="array" ref="C183">IFERROR(INDEX('2023'!$C$3:$C$293,'2023'!N181),"")</f>
        <v/>
      </c>
    </row>
    <row r="184" spans="1:3" ht="20.100000000000001" customHeight="1" x14ac:dyDescent="0.25">
      <c r="A184" s="74" t="str" cm="1">
        <f t="array" ref="A184">IFERROR(INDEX('2023'!$A$3:$A$293,'2023'!N182),"")</f>
        <v/>
      </c>
      <c r="C184" t="str" cm="1">
        <f t="array" ref="C184">IFERROR(INDEX('2023'!$C$3:$C$293,'2023'!N182),"")</f>
        <v/>
      </c>
    </row>
    <row r="185" spans="1:3" ht="20.100000000000001" customHeight="1" x14ac:dyDescent="0.25">
      <c r="A185" s="74" t="str" cm="1">
        <f t="array" ref="A185">IFERROR(INDEX('2023'!$A$3:$A$293,'2023'!N183),"")</f>
        <v/>
      </c>
      <c r="C185" t="str" cm="1">
        <f t="array" ref="C185">IFERROR(INDEX('2023'!$C$3:$C$293,'2023'!N183),"")</f>
        <v/>
      </c>
    </row>
    <row r="186" spans="1:3" ht="20.100000000000001" customHeight="1" x14ac:dyDescent="0.25">
      <c r="A186" s="74" t="str" cm="1">
        <f t="array" ref="A186">IFERROR(INDEX('2023'!$A$3:$A$293,'2023'!N184),"")</f>
        <v/>
      </c>
      <c r="C186" t="str" cm="1">
        <f t="array" ref="C186">IFERROR(INDEX('2023'!$C$3:$C$293,'2023'!N184),"")</f>
        <v/>
      </c>
    </row>
    <row r="187" spans="1:3" ht="20.100000000000001" customHeight="1" x14ac:dyDescent="0.25">
      <c r="A187" s="74" t="str" cm="1">
        <f t="array" ref="A187">IFERROR(INDEX('2023'!$A$3:$A$293,'2023'!N185),"")</f>
        <v/>
      </c>
      <c r="C187" t="str" cm="1">
        <f t="array" ref="C187">IFERROR(INDEX('2023'!$C$3:$C$293,'2023'!N185),"")</f>
        <v/>
      </c>
    </row>
    <row r="188" spans="1:3" ht="20.100000000000001" customHeight="1" x14ac:dyDescent="0.25">
      <c r="A188" s="74" t="str" cm="1">
        <f t="array" ref="A188">IFERROR(INDEX('2023'!$A$3:$A$293,'2023'!N186),"")</f>
        <v/>
      </c>
      <c r="C188" t="str" cm="1">
        <f t="array" ref="C188">IFERROR(INDEX('2023'!$C$3:$C$293,'2023'!N186),"")</f>
        <v/>
      </c>
    </row>
    <row r="189" spans="1:3" ht="20.100000000000001" customHeight="1" x14ac:dyDescent="0.25">
      <c r="A189" s="74" t="str" cm="1">
        <f t="array" ref="A189">IFERROR(INDEX('2023'!$A$3:$A$293,'2023'!N187),"")</f>
        <v/>
      </c>
      <c r="C189" t="str" cm="1">
        <f t="array" ref="C189">IFERROR(INDEX('2023'!$C$3:$C$293,'2023'!N187),"")</f>
        <v/>
      </c>
    </row>
    <row r="190" spans="1:3" ht="20.100000000000001" customHeight="1" x14ac:dyDescent="0.25">
      <c r="A190" s="74" t="str" cm="1">
        <f t="array" ref="A190">IFERROR(INDEX('2023'!$A$3:$A$293,'2023'!N188),"")</f>
        <v/>
      </c>
      <c r="C190" t="str" cm="1">
        <f t="array" ref="C190">IFERROR(INDEX('2023'!$C$3:$C$293,'2023'!N188),"")</f>
        <v/>
      </c>
    </row>
    <row r="191" spans="1:3" ht="20.100000000000001" customHeight="1" x14ac:dyDescent="0.25">
      <c r="A191" s="74" t="str" cm="1">
        <f t="array" ref="A191">IFERROR(INDEX('2023'!$A$3:$A$293,'2023'!N189),"")</f>
        <v/>
      </c>
      <c r="C191" t="str" cm="1">
        <f t="array" ref="C191">IFERROR(INDEX('2023'!$C$3:$C$293,'2023'!N189),"")</f>
        <v/>
      </c>
    </row>
    <row r="192" spans="1:3" ht="20.100000000000001" customHeight="1" x14ac:dyDescent="0.25">
      <c r="A192" s="74" t="str" cm="1">
        <f t="array" ref="A192">IFERROR(INDEX('2023'!$A$3:$A$293,'2023'!N190),"")</f>
        <v/>
      </c>
      <c r="C192" t="str" cm="1">
        <f t="array" ref="C192">IFERROR(INDEX('2023'!$C$3:$C$293,'2023'!N190),"")</f>
        <v/>
      </c>
    </row>
    <row r="193" spans="1:3" ht="20.100000000000001" customHeight="1" x14ac:dyDescent="0.25">
      <c r="A193" s="74" t="str" cm="1">
        <f t="array" ref="A193">IFERROR(INDEX('2023'!$A$3:$A$293,'2023'!N191),"")</f>
        <v/>
      </c>
      <c r="C193" t="str" cm="1">
        <f t="array" ref="C193">IFERROR(INDEX('2023'!$C$3:$C$293,'2023'!N191),"")</f>
        <v/>
      </c>
    </row>
    <row r="194" spans="1:3" ht="20.100000000000001" customHeight="1" x14ac:dyDescent="0.25">
      <c r="A194" s="74" t="str" cm="1">
        <f t="array" ref="A194">IFERROR(INDEX('2023'!$A$3:$A$293,'2023'!N192),"")</f>
        <v/>
      </c>
      <c r="C194" t="str" cm="1">
        <f t="array" ref="C194">IFERROR(INDEX('2023'!$C$3:$C$293,'2023'!N192),"")</f>
        <v/>
      </c>
    </row>
    <row r="195" spans="1:3" ht="20.100000000000001" customHeight="1" x14ac:dyDescent="0.25">
      <c r="A195" s="74" t="str" cm="1">
        <f t="array" ref="A195">IFERROR(INDEX('2023'!$A$3:$A$293,'2023'!N193),"")</f>
        <v/>
      </c>
      <c r="C195" t="str" cm="1">
        <f t="array" ref="C195">IFERROR(INDEX('2023'!$C$3:$C$293,'2023'!N193),"")</f>
        <v/>
      </c>
    </row>
    <row r="196" spans="1:3" ht="20.100000000000001" customHeight="1" x14ac:dyDescent="0.25">
      <c r="A196" s="74" t="str" cm="1">
        <f t="array" ref="A196">IFERROR(INDEX('2023'!$A$3:$A$293,'2023'!N194),"")</f>
        <v/>
      </c>
      <c r="C196" t="str" cm="1">
        <f t="array" ref="C196">IFERROR(INDEX('2023'!$C$3:$C$293,'2023'!N194),"")</f>
        <v/>
      </c>
    </row>
    <row r="197" spans="1:3" ht="20.100000000000001" customHeight="1" x14ac:dyDescent="0.25">
      <c r="A197" s="74" t="str" cm="1">
        <f t="array" ref="A197">IFERROR(INDEX('2023'!$A$3:$A$293,'2023'!N195),"")</f>
        <v/>
      </c>
      <c r="C197" t="str" cm="1">
        <f t="array" ref="C197">IFERROR(INDEX('2023'!$C$3:$C$293,'2023'!N195),"")</f>
        <v/>
      </c>
    </row>
    <row r="198" spans="1:3" ht="20.100000000000001" customHeight="1" x14ac:dyDescent="0.25">
      <c r="A198" s="74" t="str" cm="1">
        <f t="array" ref="A198">IFERROR(INDEX('2023'!$A$3:$A$293,'2023'!N196),"")</f>
        <v/>
      </c>
      <c r="C198" t="str" cm="1">
        <f t="array" ref="C198">IFERROR(INDEX('2023'!$C$3:$C$293,'2023'!N196),"")</f>
        <v/>
      </c>
    </row>
    <row r="199" spans="1:3" ht="20.100000000000001" customHeight="1" x14ac:dyDescent="0.25">
      <c r="A199" s="74" t="str" cm="1">
        <f t="array" ref="A199">IFERROR(INDEX('2023'!$A$3:$A$293,'2023'!N197),"")</f>
        <v/>
      </c>
      <c r="C199" t="str" cm="1">
        <f t="array" ref="C199">IFERROR(INDEX('2023'!$C$3:$C$293,'2023'!N197),"")</f>
        <v/>
      </c>
    </row>
    <row r="200" spans="1:3" ht="20.100000000000001" customHeight="1" x14ac:dyDescent="0.25">
      <c r="A200" s="74" t="str" cm="1">
        <f t="array" ref="A200">IFERROR(INDEX('2023'!$A$3:$A$293,'2023'!N198),"")</f>
        <v/>
      </c>
      <c r="C200" t="str" cm="1">
        <f t="array" ref="C200">IFERROR(INDEX('2023'!$C$3:$C$293,'2023'!N198),"")</f>
        <v/>
      </c>
    </row>
    <row r="201" spans="1:3" ht="20.100000000000001" customHeight="1" x14ac:dyDescent="0.25">
      <c r="A201" s="74" t="str" cm="1">
        <f t="array" ref="A201">IFERROR(INDEX('2023'!$A$3:$A$293,'2023'!N199),"")</f>
        <v/>
      </c>
      <c r="C201" t="str" cm="1">
        <f t="array" ref="C201">IFERROR(INDEX('2023'!$C$3:$C$293,'2023'!N199),"")</f>
        <v/>
      </c>
    </row>
    <row r="202" spans="1:3" ht="20.100000000000001" customHeight="1" x14ac:dyDescent="0.25">
      <c r="A202" s="74" t="str" cm="1">
        <f t="array" ref="A202">IFERROR(INDEX('2023'!$A$3:$A$293,'2023'!N200),"")</f>
        <v/>
      </c>
      <c r="C202" t="str" cm="1">
        <f t="array" ref="C202">IFERROR(INDEX('2023'!$C$3:$C$293,'2023'!N200),"")</f>
        <v/>
      </c>
    </row>
    <row r="203" spans="1:3" ht="20.100000000000001" customHeight="1" x14ac:dyDescent="0.25">
      <c r="A203" s="74" t="str" cm="1">
        <f t="array" ref="A203">IFERROR(INDEX('2023'!$A$3:$A$293,'2023'!N201),"")</f>
        <v/>
      </c>
      <c r="C203" t="str" cm="1">
        <f t="array" ref="C203">IFERROR(INDEX('2023'!$C$3:$C$293,'2023'!N201),"")</f>
        <v/>
      </c>
    </row>
    <row r="204" spans="1:3" ht="20.100000000000001" customHeight="1" x14ac:dyDescent="0.25">
      <c r="A204" s="74" t="str" cm="1">
        <f t="array" ref="A204">IFERROR(INDEX('2023'!$A$3:$A$293,'2023'!N202),"")</f>
        <v/>
      </c>
      <c r="C204" t="str" cm="1">
        <f t="array" ref="C204">IFERROR(INDEX('2023'!$C$3:$C$293,'2023'!N202),"")</f>
        <v/>
      </c>
    </row>
    <row r="205" spans="1:3" ht="20.100000000000001" customHeight="1" x14ac:dyDescent="0.25">
      <c r="A205" s="74" t="str" cm="1">
        <f t="array" ref="A205">IFERROR(INDEX('2023'!$A$3:$A$293,'2023'!N203),"")</f>
        <v/>
      </c>
      <c r="C205" t="str" cm="1">
        <f t="array" ref="C205">IFERROR(INDEX('2023'!$C$3:$C$293,'2023'!N203),"")</f>
        <v/>
      </c>
    </row>
    <row r="206" spans="1:3" ht="20.100000000000001" customHeight="1" x14ac:dyDescent="0.25">
      <c r="A206" s="74" t="str" cm="1">
        <f t="array" ref="A206">IFERROR(INDEX('2023'!$A$3:$A$293,'2023'!N204),"")</f>
        <v/>
      </c>
      <c r="C206" t="str" cm="1">
        <f t="array" ref="C206">IFERROR(INDEX('2023'!$C$3:$C$293,'2023'!N204),"")</f>
        <v/>
      </c>
    </row>
    <row r="207" spans="1:3" ht="20.100000000000001" customHeight="1" x14ac:dyDescent="0.25">
      <c r="A207" s="74" t="str" cm="1">
        <f t="array" ref="A207">IFERROR(INDEX('2023'!$A$3:$A$293,'2023'!N205),"")</f>
        <v/>
      </c>
      <c r="C207" t="str" cm="1">
        <f t="array" ref="C207">IFERROR(INDEX('2023'!$C$3:$C$293,'2023'!N205),"")</f>
        <v/>
      </c>
    </row>
    <row r="208" spans="1:3" ht="20.100000000000001" customHeight="1" x14ac:dyDescent="0.25">
      <c r="A208" s="74" t="str" cm="1">
        <f t="array" ref="A208">IFERROR(INDEX('2023'!$A$3:$A$293,'2023'!N206),"")</f>
        <v/>
      </c>
      <c r="C208" t="str" cm="1">
        <f t="array" ref="C208">IFERROR(INDEX('2023'!$C$3:$C$293,'2023'!N206),"")</f>
        <v/>
      </c>
    </row>
    <row r="209" spans="1:3" ht="20.100000000000001" customHeight="1" x14ac:dyDescent="0.25">
      <c r="A209" s="74" t="str" cm="1">
        <f t="array" ref="A209">IFERROR(INDEX('2023'!$A$3:$A$293,'2023'!N207),"")</f>
        <v/>
      </c>
      <c r="C209" t="str" cm="1">
        <f t="array" ref="C209">IFERROR(INDEX('2023'!$C$3:$C$293,'2023'!N207),"")</f>
        <v/>
      </c>
    </row>
    <row r="210" spans="1:3" ht="20.100000000000001" customHeight="1" x14ac:dyDescent="0.25">
      <c r="A210" s="74" t="str" cm="1">
        <f t="array" ref="A210">IFERROR(INDEX('2023'!$A$3:$A$293,'2023'!N208),"")</f>
        <v/>
      </c>
      <c r="C210" t="str" cm="1">
        <f t="array" ref="C210">IFERROR(INDEX('2023'!$C$3:$C$293,'2023'!N208),"")</f>
        <v/>
      </c>
    </row>
    <row r="211" spans="1:3" ht="20.100000000000001" customHeight="1" x14ac:dyDescent="0.25">
      <c r="A211" s="74" t="str" cm="1">
        <f t="array" ref="A211">IFERROR(INDEX('2023'!$A$3:$A$293,'2023'!N209),"")</f>
        <v/>
      </c>
      <c r="C211" t="str" cm="1">
        <f t="array" ref="C211">IFERROR(INDEX('2023'!$C$3:$C$293,'2023'!N209),"")</f>
        <v/>
      </c>
    </row>
    <row r="212" spans="1:3" ht="20.100000000000001" customHeight="1" x14ac:dyDescent="0.25">
      <c r="A212" s="74" t="str" cm="1">
        <f t="array" ref="A212">IFERROR(INDEX('2023'!$A$3:$A$293,'2023'!N210),"")</f>
        <v/>
      </c>
      <c r="C212" t="str" cm="1">
        <f t="array" ref="C212">IFERROR(INDEX('2023'!$C$3:$C$293,'2023'!N210),"")</f>
        <v/>
      </c>
    </row>
    <row r="213" spans="1:3" ht="20.100000000000001" customHeight="1" x14ac:dyDescent="0.25">
      <c r="A213" s="74" t="str" cm="1">
        <f t="array" ref="A213">IFERROR(INDEX('2023'!$A$3:$A$293,'2023'!N211),"")</f>
        <v/>
      </c>
      <c r="C213" t="str" cm="1">
        <f t="array" ref="C213">IFERROR(INDEX('2023'!$C$3:$C$293,'2023'!N211),"")</f>
        <v/>
      </c>
    </row>
    <row r="214" spans="1:3" ht="20.100000000000001" customHeight="1" x14ac:dyDescent="0.25">
      <c r="A214" s="74" t="str" cm="1">
        <f t="array" ref="A214">IFERROR(INDEX('2023'!$A$3:$A$293,'2023'!N212),"")</f>
        <v/>
      </c>
      <c r="C214" t="str" cm="1">
        <f t="array" ref="C214">IFERROR(INDEX('2023'!$C$3:$C$293,'2023'!N212),"")</f>
        <v/>
      </c>
    </row>
    <row r="215" spans="1:3" ht="20.100000000000001" customHeight="1" x14ac:dyDescent="0.25">
      <c r="A215" s="74" t="str" cm="1">
        <f t="array" ref="A215">IFERROR(INDEX('2023'!$A$3:$A$293,'2023'!N213),"")</f>
        <v/>
      </c>
      <c r="C215" t="str" cm="1">
        <f t="array" ref="C215">IFERROR(INDEX('2023'!$C$3:$C$293,'2023'!N213),"")</f>
        <v/>
      </c>
    </row>
    <row r="216" spans="1:3" ht="20.100000000000001" customHeight="1" x14ac:dyDescent="0.25">
      <c r="A216" s="74" t="str" cm="1">
        <f t="array" ref="A216">IFERROR(INDEX('2023'!$A$3:$A$293,'2023'!N214),"")</f>
        <v/>
      </c>
      <c r="C216" t="str" cm="1">
        <f t="array" ref="C216">IFERROR(INDEX('2023'!$C$3:$C$293,'2023'!N214),"")</f>
        <v/>
      </c>
    </row>
    <row r="217" spans="1:3" ht="20.100000000000001" customHeight="1" x14ac:dyDescent="0.25">
      <c r="A217" s="74" t="str" cm="1">
        <f t="array" ref="A217">IFERROR(INDEX('2023'!$A$3:$A$293,'2023'!N215),"")</f>
        <v/>
      </c>
      <c r="C217" t="str" cm="1">
        <f t="array" ref="C217">IFERROR(INDEX('2023'!$C$3:$C$293,'2023'!N215),"")</f>
        <v/>
      </c>
    </row>
    <row r="218" spans="1:3" ht="20.100000000000001" customHeight="1" x14ac:dyDescent="0.25">
      <c r="A218" s="74" t="str" cm="1">
        <f t="array" ref="A218">IFERROR(INDEX('2023'!$A$3:$A$293,'2023'!N216),"")</f>
        <v/>
      </c>
      <c r="C218" t="str" cm="1">
        <f t="array" ref="C218">IFERROR(INDEX('2023'!$C$3:$C$293,'2023'!N216),"")</f>
        <v/>
      </c>
    </row>
    <row r="219" spans="1:3" ht="20.100000000000001" customHeight="1" x14ac:dyDescent="0.25">
      <c r="A219" s="74" t="str" cm="1">
        <f t="array" ref="A219">IFERROR(INDEX('2023'!$A$3:$A$293,'2023'!N217),"")</f>
        <v/>
      </c>
      <c r="C219" t="str" cm="1">
        <f t="array" ref="C219">IFERROR(INDEX('2023'!$C$3:$C$293,'2023'!N217),"")</f>
        <v/>
      </c>
    </row>
    <row r="220" spans="1:3" ht="20.100000000000001" customHeight="1" x14ac:dyDescent="0.25">
      <c r="A220" s="74" t="str" cm="1">
        <f t="array" ref="A220">IFERROR(INDEX('2023'!$A$3:$A$293,'2023'!N218),"")</f>
        <v/>
      </c>
      <c r="C220" t="str" cm="1">
        <f t="array" ref="C220">IFERROR(INDEX('2023'!$C$3:$C$293,'2023'!N218),"")</f>
        <v/>
      </c>
    </row>
    <row r="221" spans="1:3" ht="20.100000000000001" customHeight="1" x14ac:dyDescent="0.25">
      <c r="A221" s="74" t="str" cm="1">
        <f t="array" ref="A221">IFERROR(INDEX('2023'!$A$3:$A$293,'2023'!N219),"")</f>
        <v/>
      </c>
      <c r="C221" t="str" cm="1">
        <f t="array" ref="C221">IFERROR(INDEX('2023'!$C$3:$C$293,'2023'!N219),"")</f>
        <v/>
      </c>
    </row>
    <row r="222" spans="1:3" ht="20.100000000000001" customHeight="1" x14ac:dyDescent="0.25">
      <c r="A222" s="74" t="str" cm="1">
        <f t="array" ref="A222">IFERROR(INDEX('2023'!$A$3:$A$293,'2023'!N220),"")</f>
        <v/>
      </c>
      <c r="C222" t="str" cm="1">
        <f t="array" ref="C222">IFERROR(INDEX('2023'!$C$3:$C$293,'2023'!N220),"")</f>
        <v/>
      </c>
    </row>
    <row r="223" spans="1:3" ht="20.100000000000001" customHeight="1" x14ac:dyDescent="0.25">
      <c r="A223" s="74" t="str" cm="1">
        <f t="array" ref="A223">IFERROR(INDEX('2023'!$A$3:$A$293,'2023'!N221),"")</f>
        <v/>
      </c>
      <c r="C223" t="str" cm="1">
        <f t="array" ref="C223">IFERROR(INDEX('2023'!$C$3:$C$293,'2023'!N221),"")</f>
        <v/>
      </c>
    </row>
    <row r="224" spans="1:3" ht="20.100000000000001" customHeight="1" x14ac:dyDescent="0.25">
      <c r="A224" s="74" t="str" cm="1">
        <f t="array" ref="A224">IFERROR(INDEX('2023'!$A$3:$A$293,'2023'!N222),"")</f>
        <v/>
      </c>
      <c r="C224" t="str" cm="1">
        <f t="array" ref="C224">IFERROR(INDEX('2023'!$C$3:$C$293,'2023'!N222),"")</f>
        <v/>
      </c>
    </row>
    <row r="225" spans="1:3" ht="20.100000000000001" customHeight="1" x14ac:dyDescent="0.25">
      <c r="A225" s="74" t="str" cm="1">
        <f t="array" ref="A225">IFERROR(INDEX('2023'!$A$3:$A$293,'2023'!N223),"")</f>
        <v/>
      </c>
      <c r="C225" t="str" cm="1">
        <f t="array" ref="C225">IFERROR(INDEX('2023'!$C$3:$C$293,'2023'!N223),"")</f>
        <v/>
      </c>
    </row>
    <row r="226" spans="1:3" ht="20.100000000000001" customHeight="1" x14ac:dyDescent="0.25">
      <c r="A226" s="74" t="str" cm="1">
        <f t="array" ref="A226">IFERROR(INDEX('2023'!$A$3:$A$293,'2023'!N224),"")</f>
        <v/>
      </c>
      <c r="C226" t="str" cm="1">
        <f t="array" ref="C226">IFERROR(INDEX('2023'!$C$3:$C$293,'2023'!N224),"")</f>
        <v/>
      </c>
    </row>
    <row r="227" spans="1:3" ht="20.100000000000001" customHeight="1" x14ac:dyDescent="0.25">
      <c r="A227" s="74" t="str" cm="1">
        <f t="array" ref="A227">IFERROR(INDEX('2023'!$A$3:$A$293,'2023'!N225),"")</f>
        <v/>
      </c>
      <c r="C227" t="str" cm="1">
        <f t="array" ref="C227">IFERROR(INDEX('2023'!$C$3:$C$293,'2023'!N225),"")</f>
        <v/>
      </c>
    </row>
    <row r="228" spans="1:3" ht="20.100000000000001" customHeight="1" x14ac:dyDescent="0.25">
      <c r="A228" s="74" t="str" cm="1">
        <f t="array" ref="A228">IFERROR(INDEX('2023'!$A$3:$A$293,'2023'!N226),"")</f>
        <v/>
      </c>
      <c r="C228" t="str" cm="1">
        <f t="array" ref="C228">IFERROR(INDEX('2023'!$C$3:$C$293,'2023'!N226),"")</f>
        <v/>
      </c>
    </row>
    <row r="229" spans="1:3" ht="20.100000000000001" customHeight="1" x14ac:dyDescent="0.25">
      <c r="A229" s="74" t="str" cm="1">
        <f t="array" ref="A229">IFERROR(INDEX('2023'!$A$3:$A$293,'2023'!N227),"")</f>
        <v/>
      </c>
      <c r="C229" t="str" cm="1">
        <f t="array" ref="C229">IFERROR(INDEX('2023'!$C$3:$C$293,'2023'!N227),"")</f>
        <v/>
      </c>
    </row>
    <row r="230" spans="1:3" ht="20.100000000000001" customHeight="1" x14ac:dyDescent="0.25">
      <c r="A230" s="74" t="str" cm="1">
        <f t="array" ref="A230">IFERROR(INDEX('2023'!$A$3:$A$293,'2023'!N228),"")</f>
        <v/>
      </c>
      <c r="C230" t="str" cm="1">
        <f t="array" ref="C230">IFERROR(INDEX('2023'!$C$3:$C$293,'2023'!N228),"")</f>
        <v/>
      </c>
    </row>
    <row r="231" spans="1:3" ht="20.100000000000001" customHeight="1" x14ac:dyDescent="0.25">
      <c r="A231" s="74" t="str" cm="1">
        <f t="array" ref="A231">IFERROR(INDEX('2023'!$A$3:$A$293,'2023'!N229),"")</f>
        <v/>
      </c>
      <c r="C231" t="str" cm="1">
        <f t="array" ref="C231">IFERROR(INDEX('2023'!$C$3:$C$293,'2023'!N229),"")</f>
        <v/>
      </c>
    </row>
    <row r="232" spans="1:3" ht="20.100000000000001" customHeight="1" x14ac:dyDescent="0.25">
      <c r="A232" s="74" t="str" cm="1">
        <f t="array" ref="A232">IFERROR(INDEX('2023'!$A$3:$A$293,'2023'!N230),"")</f>
        <v/>
      </c>
      <c r="C232" t="str" cm="1">
        <f t="array" ref="C232">IFERROR(INDEX('2023'!$C$3:$C$293,'2023'!N230),"")</f>
        <v/>
      </c>
    </row>
    <row r="233" spans="1:3" ht="20.100000000000001" customHeight="1" x14ac:dyDescent="0.25">
      <c r="A233" s="74" t="str" cm="1">
        <f t="array" ref="A233">IFERROR(INDEX('2023'!$A$3:$A$293,'2023'!N231),"")</f>
        <v/>
      </c>
      <c r="C233" t="str" cm="1">
        <f t="array" ref="C233">IFERROR(INDEX('2023'!$C$3:$C$293,'2023'!N231),"")</f>
        <v/>
      </c>
    </row>
    <row r="234" spans="1:3" ht="20.100000000000001" customHeight="1" x14ac:dyDescent="0.25">
      <c r="A234" s="74" t="str" cm="1">
        <f t="array" ref="A234">IFERROR(INDEX('2023'!$A$3:$A$293,'2023'!N232),"")</f>
        <v/>
      </c>
      <c r="C234" t="str" cm="1">
        <f t="array" ref="C234">IFERROR(INDEX('2023'!$C$3:$C$293,'2023'!N232),"")</f>
        <v/>
      </c>
    </row>
    <row r="235" spans="1:3" ht="20.100000000000001" customHeight="1" x14ac:dyDescent="0.25">
      <c r="A235" s="74" t="str" cm="1">
        <f t="array" ref="A235">IFERROR(INDEX('2023'!$A$3:$A$293,'2023'!N233),"")</f>
        <v/>
      </c>
      <c r="C235" t="str" cm="1">
        <f t="array" ref="C235">IFERROR(INDEX('2023'!$C$3:$C$293,'2023'!N233),"")</f>
        <v/>
      </c>
    </row>
    <row r="236" spans="1:3" ht="20.100000000000001" customHeight="1" x14ac:dyDescent="0.25">
      <c r="A236" s="74" t="str" cm="1">
        <f t="array" ref="A236">IFERROR(INDEX('2023'!$A$3:$A$293,'2023'!N234),"")</f>
        <v/>
      </c>
      <c r="C236" t="str" cm="1">
        <f t="array" ref="C236">IFERROR(INDEX('2023'!$C$3:$C$293,'2023'!N234),"")</f>
        <v/>
      </c>
    </row>
    <row r="237" spans="1:3" ht="20.100000000000001" customHeight="1" x14ac:dyDescent="0.25">
      <c r="A237" s="74" t="str" cm="1">
        <f t="array" ref="A237">IFERROR(INDEX('2023'!$A$3:$A$293,'2023'!N235),"")</f>
        <v/>
      </c>
      <c r="C237" t="str" cm="1">
        <f t="array" ref="C237">IFERROR(INDEX('2023'!$C$3:$C$293,'2023'!N235),"")</f>
        <v/>
      </c>
    </row>
    <row r="238" spans="1:3" ht="20.100000000000001" customHeight="1" x14ac:dyDescent="0.25">
      <c r="A238" s="74" t="str" cm="1">
        <f t="array" ref="A238">IFERROR(INDEX('2023'!$A$3:$A$293,'2023'!N236),"")</f>
        <v/>
      </c>
      <c r="C238" t="str" cm="1">
        <f t="array" ref="C238">IFERROR(INDEX('2023'!$C$3:$C$293,'2023'!N236),"")</f>
        <v/>
      </c>
    </row>
    <row r="239" spans="1:3" ht="20.100000000000001" customHeight="1" x14ac:dyDescent="0.25">
      <c r="A239" s="74" t="str" cm="1">
        <f t="array" ref="A239">IFERROR(INDEX('2023'!$A$3:$A$293,'2023'!N237),"")</f>
        <v/>
      </c>
      <c r="C239" t="str" cm="1">
        <f t="array" ref="C239">IFERROR(INDEX('2023'!$C$3:$C$293,'2023'!N237),"")</f>
        <v/>
      </c>
    </row>
    <row r="240" spans="1:3" ht="20.100000000000001" customHeight="1" x14ac:dyDescent="0.25">
      <c r="A240" s="74" t="str" cm="1">
        <f t="array" ref="A240">IFERROR(INDEX('2023'!$A$3:$A$293,'2023'!N238),"")</f>
        <v/>
      </c>
      <c r="C240" t="str" cm="1">
        <f t="array" ref="C240">IFERROR(INDEX('2023'!$C$3:$C$293,'2023'!N238),"")</f>
        <v/>
      </c>
    </row>
    <row r="241" spans="1:3" ht="20.100000000000001" customHeight="1" x14ac:dyDescent="0.25">
      <c r="A241" s="74" t="str" cm="1">
        <f t="array" ref="A241">IFERROR(INDEX('2023'!$A$3:$A$293,'2023'!N239),"")</f>
        <v/>
      </c>
      <c r="C241" t="str" cm="1">
        <f t="array" ref="C241">IFERROR(INDEX('2023'!$C$3:$C$293,'2023'!N239),"")</f>
        <v/>
      </c>
    </row>
    <row r="242" spans="1:3" ht="20.100000000000001" customHeight="1" x14ac:dyDescent="0.25">
      <c r="A242" s="74" t="str" cm="1">
        <f t="array" ref="A242">IFERROR(INDEX('2023'!$A$3:$A$293,'2023'!N240),"")</f>
        <v/>
      </c>
      <c r="C242" t="str" cm="1">
        <f t="array" ref="C242">IFERROR(INDEX('2023'!$C$3:$C$293,'2023'!N240),"")</f>
        <v/>
      </c>
    </row>
    <row r="243" spans="1:3" ht="20.100000000000001" customHeight="1" x14ac:dyDescent="0.25">
      <c r="A243" s="74" t="str" cm="1">
        <f t="array" ref="A243">IFERROR(INDEX('2023'!$A$3:$A$293,'2023'!N241),"")</f>
        <v/>
      </c>
      <c r="C243" t="str" cm="1">
        <f t="array" ref="C243">IFERROR(INDEX('2023'!$C$3:$C$293,'2023'!N241),"")</f>
        <v/>
      </c>
    </row>
    <row r="244" spans="1:3" ht="20.100000000000001" customHeight="1" x14ac:dyDescent="0.25">
      <c r="A244" s="74" t="str" cm="1">
        <f t="array" ref="A244">IFERROR(INDEX('2023'!$A$3:$A$293,'2023'!N242),"")</f>
        <v/>
      </c>
      <c r="C244" t="str" cm="1">
        <f t="array" ref="C244">IFERROR(INDEX('2023'!$C$3:$C$293,'2023'!N242),"")</f>
        <v/>
      </c>
    </row>
    <row r="245" spans="1:3" ht="20.100000000000001" customHeight="1" x14ac:dyDescent="0.25">
      <c r="A245" s="74" t="str" cm="1">
        <f t="array" ref="A245">IFERROR(INDEX('2023'!$A$3:$A$293,'2023'!N243),"")</f>
        <v/>
      </c>
      <c r="C245" t="str" cm="1">
        <f t="array" ref="C245">IFERROR(INDEX('2023'!$C$3:$C$293,'2023'!N243),"")</f>
        <v/>
      </c>
    </row>
    <row r="246" spans="1:3" ht="20.100000000000001" customHeight="1" x14ac:dyDescent="0.25">
      <c r="A246" s="74" t="str" cm="1">
        <f t="array" ref="A246">IFERROR(INDEX('2023'!$A$3:$A$293,'2023'!N244),"")</f>
        <v/>
      </c>
      <c r="C246" t="str" cm="1">
        <f t="array" ref="C246">IFERROR(INDEX('2023'!$C$3:$C$293,'2023'!N244),"")</f>
        <v/>
      </c>
    </row>
    <row r="247" spans="1:3" ht="20.100000000000001" customHeight="1" x14ac:dyDescent="0.25">
      <c r="A247" s="74" t="str" cm="1">
        <f t="array" ref="A247">IFERROR(INDEX('2023'!$A$3:$A$293,'2023'!N245),"")</f>
        <v/>
      </c>
      <c r="C247" t="str" cm="1">
        <f t="array" ref="C247">IFERROR(INDEX('2023'!$C$3:$C$293,'2023'!N245),"")</f>
        <v/>
      </c>
    </row>
    <row r="248" spans="1:3" ht="20.100000000000001" customHeight="1" x14ac:dyDescent="0.25">
      <c r="A248" s="74" t="str" cm="1">
        <f t="array" ref="A248">IFERROR(INDEX('2023'!$A$3:$A$293,'2023'!N246),"")</f>
        <v/>
      </c>
      <c r="C248" t="str" cm="1">
        <f t="array" ref="C248">IFERROR(INDEX('2023'!$C$3:$C$293,'2023'!N246),"")</f>
        <v/>
      </c>
    </row>
    <row r="249" spans="1:3" ht="20.100000000000001" customHeight="1" x14ac:dyDescent="0.25">
      <c r="A249" s="74" t="str" cm="1">
        <f t="array" ref="A249">IFERROR(INDEX('2023'!$A$3:$A$293,'2023'!N247),"")</f>
        <v/>
      </c>
      <c r="C249" t="str" cm="1">
        <f t="array" ref="C249">IFERROR(INDEX('2023'!$C$3:$C$293,'2023'!N247),"")</f>
        <v/>
      </c>
    </row>
    <row r="250" spans="1:3" ht="20.100000000000001" customHeight="1" x14ac:dyDescent="0.25">
      <c r="A250" s="74" t="str" cm="1">
        <f t="array" ref="A250">IFERROR(INDEX('2023'!$A$3:$A$293,'2023'!N248),"")</f>
        <v/>
      </c>
      <c r="C250" t="str" cm="1">
        <f t="array" ref="C250">IFERROR(INDEX('2023'!$C$3:$C$293,'2023'!N248),"")</f>
        <v/>
      </c>
    </row>
    <row r="251" spans="1:3" ht="20.100000000000001" customHeight="1" x14ac:dyDescent="0.25">
      <c r="A251" s="74" t="str" cm="1">
        <f t="array" ref="A251">IFERROR(INDEX('2023'!$A$3:$A$293,'2023'!N249),"")</f>
        <v/>
      </c>
      <c r="C251" t="str" cm="1">
        <f t="array" ref="C251">IFERROR(INDEX('2023'!$C$3:$C$293,'2023'!N249),"")</f>
        <v/>
      </c>
    </row>
    <row r="252" spans="1:3" ht="20.100000000000001" customHeight="1" x14ac:dyDescent="0.25">
      <c r="A252" s="74" t="str" cm="1">
        <f t="array" ref="A252">IFERROR(INDEX('2023'!$A$3:$A$293,'2023'!N250),"")</f>
        <v/>
      </c>
      <c r="C252" t="str" cm="1">
        <f t="array" ref="C252">IFERROR(INDEX('2023'!$C$3:$C$293,'2023'!N250),"")</f>
        <v/>
      </c>
    </row>
    <row r="253" spans="1:3" ht="20.100000000000001" customHeight="1" x14ac:dyDescent="0.25">
      <c r="A253" s="74" t="str" cm="1">
        <f t="array" ref="A253">IFERROR(INDEX('2023'!$A$3:$A$293,'2023'!N251),"")</f>
        <v/>
      </c>
      <c r="C253" t="str" cm="1">
        <f t="array" ref="C253">IFERROR(INDEX('2023'!$C$3:$C$293,'2023'!N251),"")</f>
        <v/>
      </c>
    </row>
    <row r="254" spans="1:3" ht="20.100000000000001" customHeight="1" x14ac:dyDescent="0.25">
      <c r="A254" s="74" t="str" cm="1">
        <f t="array" ref="A254">IFERROR(INDEX('2023'!$A$3:$A$293,'2023'!N252),"")</f>
        <v/>
      </c>
      <c r="C254" t="str" cm="1">
        <f t="array" ref="C254">IFERROR(INDEX('2023'!$C$3:$C$293,'2023'!N252),"")</f>
        <v/>
      </c>
    </row>
    <row r="255" spans="1:3" ht="20.100000000000001" customHeight="1" x14ac:dyDescent="0.25">
      <c r="A255" s="74" t="str" cm="1">
        <f t="array" ref="A255">IFERROR(INDEX('2023'!$A$3:$A$293,'2023'!N253),"")</f>
        <v/>
      </c>
      <c r="C255" t="str" cm="1">
        <f t="array" ref="C255">IFERROR(INDEX('2023'!$C$3:$C$293,'2023'!N253),"")</f>
        <v/>
      </c>
    </row>
    <row r="256" spans="1:3" ht="20.100000000000001" customHeight="1" x14ac:dyDescent="0.25">
      <c r="A256" s="74" t="str" cm="1">
        <f t="array" ref="A256">IFERROR(INDEX('2023'!$A$3:$A$293,'2023'!N254),"")</f>
        <v/>
      </c>
      <c r="C256" t="str" cm="1">
        <f t="array" ref="C256">IFERROR(INDEX('2023'!$C$3:$C$293,'2023'!N254),"")</f>
        <v/>
      </c>
    </row>
    <row r="257" spans="1:3" ht="20.100000000000001" customHeight="1" x14ac:dyDescent="0.25">
      <c r="A257" s="74" t="str" cm="1">
        <f t="array" ref="A257">IFERROR(INDEX('2023'!$A$3:$A$293,'2023'!N255),"")</f>
        <v/>
      </c>
      <c r="C257" t="str" cm="1">
        <f t="array" ref="C257">IFERROR(INDEX('2023'!$C$3:$C$293,'2023'!N255),"")</f>
        <v/>
      </c>
    </row>
    <row r="258" spans="1:3" ht="20.100000000000001" customHeight="1" x14ac:dyDescent="0.25">
      <c r="A258" s="74" t="str" cm="1">
        <f t="array" ref="A258">IFERROR(INDEX('2023'!$A$3:$A$293,'2023'!N256),"")</f>
        <v/>
      </c>
      <c r="C258" t="str" cm="1">
        <f t="array" ref="C258">IFERROR(INDEX('2023'!$C$3:$C$293,'2023'!N256),"")</f>
        <v/>
      </c>
    </row>
    <row r="259" spans="1:3" ht="20.100000000000001" customHeight="1" x14ac:dyDescent="0.25">
      <c r="A259" s="74" t="str" cm="1">
        <f t="array" ref="A259">IFERROR(INDEX('2023'!$A$3:$A$293,'2023'!N257),"")</f>
        <v/>
      </c>
      <c r="C259" t="str" cm="1">
        <f t="array" ref="C259">IFERROR(INDEX('2023'!$C$3:$C$293,'2023'!N257),"")</f>
        <v/>
      </c>
    </row>
    <row r="260" spans="1:3" ht="20.100000000000001" customHeight="1" x14ac:dyDescent="0.25">
      <c r="A260" s="74" t="str" cm="1">
        <f t="array" ref="A260">IFERROR(INDEX('2023'!$A$3:$A$293,'2023'!N258),"")</f>
        <v/>
      </c>
      <c r="C260" t="str" cm="1">
        <f t="array" ref="C260">IFERROR(INDEX('2023'!$C$3:$C$293,'2023'!N258),"")</f>
        <v/>
      </c>
    </row>
    <row r="261" spans="1:3" ht="20.100000000000001" customHeight="1" x14ac:dyDescent="0.25">
      <c r="A261" s="74" t="str" cm="1">
        <f t="array" ref="A261">IFERROR(INDEX('2023'!$A$3:$A$293,'2023'!N259),"")</f>
        <v/>
      </c>
      <c r="C261" t="str" cm="1">
        <f t="array" ref="C261">IFERROR(INDEX('2023'!$C$3:$C$293,'2023'!N259),"")</f>
        <v/>
      </c>
    </row>
    <row r="262" spans="1:3" ht="20.100000000000001" customHeight="1" x14ac:dyDescent="0.25">
      <c r="A262" s="74" t="str" cm="1">
        <f t="array" ref="A262">IFERROR(INDEX('2023'!$A$3:$A$293,'2023'!N260),"")</f>
        <v/>
      </c>
      <c r="C262" t="str" cm="1">
        <f t="array" ref="C262">IFERROR(INDEX('2023'!$C$3:$C$293,'2023'!N260),"")</f>
        <v/>
      </c>
    </row>
    <row r="263" spans="1:3" ht="20.100000000000001" customHeight="1" x14ac:dyDescent="0.25">
      <c r="A263" s="74" t="str" cm="1">
        <f t="array" ref="A263">IFERROR(INDEX('2023'!$A$3:$A$293,'2023'!N261),"")</f>
        <v/>
      </c>
      <c r="C263" t="str" cm="1">
        <f t="array" ref="C263">IFERROR(INDEX('2023'!$C$3:$C$293,'2023'!N261),"")</f>
        <v/>
      </c>
    </row>
    <row r="264" spans="1:3" ht="20.100000000000001" customHeight="1" x14ac:dyDescent="0.25">
      <c r="A264" s="74" t="str" cm="1">
        <f t="array" ref="A264">IFERROR(INDEX('2023'!$A$3:$A$293,'2023'!N262),"")</f>
        <v/>
      </c>
      <c r="C264" t="str" cm="1">
        <f t="array" ref="C264">IFERROR(INDEX('2023'!$C$3:$C$293,'2023'!N262),"")</f>
        <v/>
      </c>
    </row>
    <row r="265" spans="1:3" ht="20.100000000000001" customHeight="1" x14ac:dyDescent="0.25">
      <c r="A265" s="74" t="str" cm="1">
        <f t="array" ref="A265">IFERROR(INDEX('2023'!$A$3:$A$293,'2023'!N263),"")</f>
        <v/>
      </c>
      <c r="C265" t="str" cm="1">
        <f t="array" ref="C265">IFERROR(INDEX('2023'!$C$3:$C$293,'2023'!N263),"")</f>
        <v/>
      </c>
    </row>
    <row r="266" spans="1:3" ht="20.100000000000001" customHeight="1" x14ac:dyDescent="0.25">
      <c r="A266" s="74" t="str" cm="1">
        <f t="array" ref="A266">IFERROR(INDEX('2023'!$A$3:$A$293,'2023'!N264),"")</f>
        <v/>
      </c>
      <c r="C266" t="str" cm="1">
        <f t="array" ref="C266">IFERROR(INDEX('2023'!$C$3:$C$293,'2023'!N264),"")</f>
        <v/>
      </c>
    </row>
    <row r="267" spans="1:3" ht="20.100000000000001" customHeight="1" x14ac:dyDescent="0.25">
      <c r="A267" s="74" t="str" cm="1">
        <f t="array" ref="A267">IFERROR(INDEX('2023'!$A$3:$A$293,'2023'!N265),"")</f>
        <v/>
      </c>
      <c r="C267" t="str" cm="1">
        <f t="array" ref="C267">IFERROR(INDEX('2023'!$C$3:$C$293,'2023'!N265),"")</f>
        <v/>
      </c>
    </row>
    <row r="268" spans="1:3" ht="20.100000000000001" customHeight="1" x14ac:dyDescent="0.25">
      <c r="A268" s="74" t="str" cm="1">
        <f t="array" ref="A268">IFERROR(INDEX('2023'!$A$3:$A$293,'2023'!N266),"")</f>
        <v/>
      </c>
      <c r="C268" t="str" cm="1">
        <f t="array" ref="C268">IFERROR(INDEX('2023'!$C$3:$C$293,'2023'!N266),"")</f>
        <v/>
      </c>
    </row>
    <row r="269" spans="1:3" ht="20.100000000000001" customHeight="1" x14ac:dyDescent="0.25">
      <c r="A269" s="74" t="str" cm="1">
        <f t="array" ref="A269">IFERROR(INDEX('2023'!$A$3:$A$293,'2023'!N267),"")</f>
        <v/>
      </c>
      <c r="C269" t="str" cm="1">
        <f t="array" ref="C269">IFERROR(INDEX('2023'!$C$3:$C$293,'2023'!N267),"")</f>
        <v/>
      </c>
    </row>
    <row r="270" spans="1:3" ht="20.100000000000001" customHeight="1" x14ac:dyDescent="0.25">
      <c r="A270" s="74" t="str" cm="1">
        <f t="array" ref="A270">IFERROR(INDEX('2023'!$A$3:$A$293,'2023'!N268),"")</f>
        <v/>
      </c>
      <c r="C270" t="str" cm="1">
        <f t="array" ref="C270">IFERROR(INDEX('2023'!$C$3:$C$293,'2023'!N268),"")</f>
        <v/>
      </c>
    </row>
    <row r="271" spans="1:3" ht="20.100000000000001" customHeight="1" x14ac:dyDescent="0.25">
      <c r="A271" s="74" t="str" cm="1">
        <f t="array" ref="A271">IFERROR(INDEX('2023'!$A$3:$A$293,'2023'!N269),"")</f>
        <v/>
      </c>
      <c r="C271" t="str" cm="1">
        <f t="array" ref="C271">IFERROR(INDEX('2023'!$C$3:$C$293,'2023'!N269),"")</f>
        <v/>
      </c>
    </row>
    <row r="272" spans="1:3" ht="20.100000000000001" customHeight="1" x14ac:dyDescent="0.25">
      <c r="A272" s="74" t="str" cm="1">
        <f t="array" ref="A272">IFERROR(INDEX('2023'!$A$3:$A$293,'2023'!N270),"")</f>
        <v/>
      </c>
      <c r="C272" t="str" cm="1">
        <f t="array" ref="C272">IFERROR(INDEX('2023'!$C$3:$C$293,'2023'!N270),"")</f>
        <v/>
      </c>
    </row>
    <row r="273" spans="1:3" ht="20.100000000000001" customHeight="1" x14ac:dyDescent="0.25">
      <c r="A273" s="74" t="str" cm="1">
        <f t="array" ref="A273">IFERROR(INDEX('2023'!$A$3:$A$293,'2023'!N271),"")</f>
        <v/>
      </c>
      <c r="C273" t="str" cm="1">
        <f t="array" ref="C273">IFERROR(INDEX('2023'!$C$3:$C$293,'2023'!N271),"")</f>
        <v/>
      </c>
    </row>
    <row r="274" spans="1:3" ht="20.100000000000001" customHeight="1" x14ac:dyDescent="0.25">
      <c r="A274" s="74" t="str" cm="1">
        <f t="array" ref="A274">IFERROR(INDEX('2023'!$A$3:$A$293,'2023'!N272),"")</f>
        <v/>
      </c>
      <c r="C274" t="str" cm="1">
        <f t="array" ref="C274">IFERROR(INDEX('2023'!$C$3:$C$293,'2023'!N272),"")</f>
        <v/>
      </c>
    </row>
    <row r="275" spans="1:3" ht="20.100000000000001" customHeight="1" x14ac:dyDescent="0.25">
      <c r="A275" s="74" t="str" cm="1">
        <f t="array" ref="A275">IFERROR(INDEX('2023'!$A$3:$A$293,'2023'!N273),"")</f>
        <v/>
      </c>
      <c r="C275" t="str" cm="1">
        <f t="array" ref="C275">IFERROR(INDEX('2023'!$C$3:$C$293,'2023'!N273),"")</f>
        <v/>
      </c>
    </row>
    <row r="276" spans="1:3" ht="20.100000000000001" customHeight="1" x14ac:dyDescent="0.25">
      <c r="A276" s="74" t="str" cm="1">
        <f t="array" ref="A276">IFERROR(INDEX('2023'!$A$3:$A$293,'2023'!N274),"")</f>
        <v/>
      </c>
      <c r="C276" t="str" cm="1">
        <f t="array" ref="C276">IFERROR(INDEX('2023'!$C$3:$C$293,'2023'!N274),"")</f>
        <v/>
      </c>
    </row>
    <row r="277" spans="1:3" ht="20.100000000000001" customHeight="1" x14ac:dyDescent="0.25">
      <c r="A277" s="74" t="str" cm="1">
        <f t="array" ref="A277">IFERROR(INDEX('2023'!$A$3:$A$293,'2023'!N275),"")</f>
        <v/>
      </c>
      <c r="C277" t="str" cm="1">
        <f t="array" ref="C277">IFERROR(INDEX('2023'!$C$3:$C$293,'2023'!N275),"")</f>
        <v/>
      </c>
    </row>
    <row r="278" spans="1:3" ht="20.100000000000001" customHeight="1" x14ac:dyDescent="0.25">
      <c r="A278" s="74" t="str" cm="1">
        <f t="array" ref="A278">IFERROR(INDEX('2023'!$A$3:$A$293,'2023'!N276),"")</f>
        <v/>
      </c>
      <c r="C278" t="str" cm="1">
        <f t="array" ref="C278">IFERROR(INDEX('2023'!$C$3:$C$293,'2023'!N276),"")</f>
        <v/>
      </c>
    </row>
    <row r="279" spans="1:3" ht="20.100000000000001" customHeight="1" x14ac:dyDescent="0.25">
      <c r="A279" s="74" t="str" cm="1">
        <f t="array" ref="A279">IFERROR(INDEX('2023'!$A$3:$A$293,'2023'!N277),"")</f>
        <v/>
      </c>
      <c r="C279" t="str" cm="1">
        <f t="array" ref="C279">IFERROR(INDEX('2023'!$C$3:$C$293,'2023'!N277),"")</f>
        <v/>
      </c>
    </row>
    <row r="280" spans="1:3" ht="20.100000000000001" customHeight="1" x14ac:dyDescent="0.25">
      <c r="A280" s="74" t="str" cm="1">
        <f t="array" ref="A280">IFERROR(INDEX('2023'!$A$3:$A$293,'2023'!N278),"")</f>
        <v/>
      </c>
      <c r="C280" t="str" cm="1">
        <f t="array" ref="C280">IFERROR(INDEX('2023'!$C$3:$C$293,'2023'!N278),"")</f>
        <v/>
      </c>
    </row>
    <row r="281" spans="1:3" ht="20.100000000000001" customHeight="1" x14ac:dyDescent="0.25">
      <c r="A281" s="74" t="str" cm="1">
        <f t="array" ref="A281">IFERROR(INDEX('2023'!$A$3:$A$293,'2023'!N279),"")</f>
        <v/>
      </c>
      <c r="C281" t="str" cm="1">
        <f t="array" ref="C281">IFERROR(INDEX('2023'!$C$3:$C$293,'2023'!N279),"")</f>
        <v/>
      </c>
    </row>
    <row r="282" spans="1:3" ht="20.100000000000001" customHeight="1" x14ac:dyDescent="0.25">
      <c r="A282" s="74" t="str" cm="1">
        <f t="array" ref="A282">IFERROR(INDEX('2023'!$A$3:$A$293,'2023'!N280),"")</f>
        <v/>
      </c>
      <c r="C282" t="str" cm="1">
        <f t="array" ref="C282">IFERROR(INDEX('2023'!$C$3:$C$293,'2023'!N280),"")</f>
        <v/>
      </c>
    </row>
    <row r="283" spans="1:3" ht="20.100000000000001" customHeight="1" x14ac:dyDescent="0.25">
      <c r="A283" s="74" t="str" cm="1">
        <f t="array" ref="A283">IFERROR(INDEX('2023'!$A$3:$A$293,'2023'!N281),"")</f>
        <v/>
      </c>
      <c r="C283" t="str" cm="1">
        <f t="array" ref="C283">IFERROR(INDEX('2023'!$C$3:$C$293,'2023'!N281),"")</f>
        <v/>
      </c>
    </row>
    <row r="284" spans="1:3" ht="20.100000000000001" customHeight="1" x14ac:dyDescent="0.25">
      <c r="A284" s="74" t="str" cm="1">
        <f t="array" ref="A284">IFERROR(INDEX('2023'!$A$3:$A$293,'2023'!N282),"")</f>
        <v/>
      </c>
      <c r="C284" t="str" cm="1">
        <f t="array" ref="C284">IFERROR(INDEX('2023'!$C$3:$C$293,'2023'!N282),"")</f>
        <v/>
      </c>
    </row>
    <row r="285" spans="1:3" ht="20.100000000000001" customHeight="1" x14ac:dyDescent="0.25">
      <c r="A285" s="74" t="str" cm="1">
        <f t="array" ref="A285">IFERROR(INDEX('2023'!$A$3:$A$293,'2023'!N283),"")</f>
        <v/>
      </c>
      <c r="C285" t="str" cm="1">
        <f t="array" ref="C285">IFERROR(INDEX('2023'!$C$3:$C$293,'2023'!N283),"")</f>
        <v/>
      </c>
    </row>
    <row r="286" spans="1:3" ht="20.100000000000001" customHeight="1" x14ac:dyDescent="0.25">
      <c r="A286" s="74" t="str" cm="1">
        <f t="array" ref="A286">IFERROR(INDEX('2023'!$A$3:$A$293,'2023'!N284),"")</f>
        <v/>
      </c>
      <c r="C286" t="str" cm="1">
        <f t="array" ref="C286">IFERROR(INDEX('2023'!$C$3:$C$293,'2023'!N284),"")</f>
        <v/>
      </c>
    </row>
    <row r="287" spans="1:3" ht="20.100000000000001" customHeight="1" x14ac:dyDescent="0.25">
      <c r="A287" s="74" t="str" cm="1">
        <f t="array" ref="A287">IFERROR(INDEX('2023'!$A$3:$A$293,'2023'!N285),"")</f>
        <v/>
      </c>
      <c r="C287" t="str" cm="1">
        <f t="array" ref="C287">IFERROR(INDEX('2023'!$C$3:$C$293,'2023'!N285),"")</f>
        <v/>
      </c>
    </row>
    <row r="288" spans="1:3" ht="20.100000000000001" customHeight="1" x14ac:dyDescent="0.25">
      <c r="A288" s="74" t="str" cm="1">
        <f t="array" ref="A288">IFERROR(INDEX('2023'!$A$3:$A$293,'2023'!N286),"")</f>
        <v/>
      </c>
      <c r="C288" t="str" cm="1">
        <f t="array" ref="C288">IFERROR(INDEX('2023'!$C$3:$C$293,'2023'!N286),"")</f>
        <v/>
      </c>
    </row>
    <row r="289" spans="1:3" ht="20.100000000000001" customHeight="1" x14ac:dyDescent="0.25">
      <c r="A289" s="74" t="str" cm="1">
        <f t="array" ref="A289">IFERROR(INDEX('2023'!$A$3:$A$293,'2023'!N287),"")</f>
        <v/>
      </c>
      <c r="C289" t="str" cm="1">
        <f t="array" ref="C289">IFERROR(INDEX('2023'!$C$3:$C$293,'2023'!N287),"")</f>
        <v/>
      </c>
    </row>
    <row r="290" spans="1:3" ht="20.100000000000001" customHeight="1" x14ac:dyDescent="0.25">
      <c r="A290" s="74" t="str" cm="1">
        <f t="array" ref="A290">IFERROR(INDEX('2023'!$A$3:$A$293,'2023'!N288),"")</f>
        <v/>
      </c>
      <c r="C290" t="str" cm="1">
        <f t="array" ref="C290">IFERROR(INDEX('2023'!$C$3:$C$293,'2023'!N288),"")</f>
        <v/>
      </c>
    </row>
    <row r="291" spans="1:3" ht="20.100000000000001" customHeight="1" x14ac:dyDescent="0.25">
      <c r="A291" s="74" t="str" cm="1">
        <f t="array" ref="A291">IFERROR(INDEX('2023'!$A$3:$A$293,'2023'!N289),"")</f>
        <v/>
      </c>
      <c r="C291" t="str" cm="1">
        <f t="array" ref="C291">IFERROR(INDEX('2023'!$C$3:$C$293,'2023'!N289),"")</f>
        <v/>
      </c>
    </row>
    <row r="292" spans="1:3" ht="20.100000000000001" customHeight="1" x14ac:dyDescent="0.25">
      <c r="A292" s="74" t="str" cm="1">
        <f t="array" ref="A292">IFERROR(INDEX('2023'!$A$3:$A$293,'2023'!N290),"")</f>
        <v/>
      </c>
      <c r="C292" t="str" cm="1">
        <f t="array" ref="C292">IFERROR(INDEX('2023'!$C$3:$C$293,'2023'!N290),"")</f>
        <v/>
      </c>
    </row>
    <row r="293" spans="1:3" ht="20.100000000000001" customHeight="1" x14ac:dyDescent="0.25">
      <c r="A293" s="74" t="str" cm="1">
        <f t="array" ref="A293">IFERROR(INDEX('2023'!$A$3:$A$293,'2023'!N291),"")</f>
        <v/>
      </c>
      <c r="C293" t="str" cm="1">
        <f t="array" ref="C293">IFERROR(INDEX('2023'!$C$3:$C$293,'2023'!N291),"")</f>
        <v/>
      </c>
    </row>
    <row r="294" spans="1:3" ht="20.100000000000001" customHeight="1" x14ac:dyDescent="0.25">
      <c r="A294" s="74" t="str" cm="1">
        <f t="array" ref="A294">IFERROR(INDEX('2023'!$A$3:$A$293,'2023'!N292),"")</f>
        <v/>
      </c>
      <c r="C294" t="str" cm="1">
        <f t="array" ref="C294">IFERROR(INDEX('2023'!$C$3:$C$293,'2023'!N292),"")</f>
        <v/>
      </c>
    </row>
    <row r="295" spans="1:3" ht="20.100000000000001" customHeight="1" x14ac:dyDescent="0.25">
      <c r="A295" s="74" t="str" cm="1">
        <f t="array" ref="A295">IFERROR(INDEX('2023'!$A$3:$A$293,'2023'!N293),"")</f>
        <v/>
      </c>
      <c r="C295" t="str" cm="1">
        <f t="array" ref="C295">IFERROR(INDEX('2023'!$C$3:$C$293,'2023'!N293),"")</f>
        <v/>
      </c>
    </row>
  </sheetData>
  <pageMargins left="0.7" right="0.7" top="0.75" bottom="0.75" header="0.3" footer="0.3"/>
  <pageSetup orientation="portrait" r:id="rId1"/>
  <extLst>
    <ext xmlns:x14="http://schemas.microsoft.com/office/spreadsheetml/2009/9/main" uri="{CCE6A557-97BC-4b89-ADB6-D9C93CAAB3DF}">
      <x14:dataValidations xmlns:xm="http://schemas.microsoft.com/office/excel/2006/main" disablePrompts="1" count="3">
        <x14:dataValidation type="list" showInputMessage="1" showErrorMessage="1">
          <x14:formula1>
            <xm:f>Liste!$B$3:$B$18</xm:f>
          </x14:formula1>
          <xm:sqref>F2</xm:sqref>
        </x14:dataValidation>
        <x14:dataValidation type="list" allowBlank="1" showInputMessage="1" showErrorMessage="1">
          <x14:formula1>
            <xm:f>Liste!$G$3:$G$5</xm:f>
          </x14:formula1>
          <xm:sqref>E2</xm:sqref>
        </x14:dataValidation>
        <x14:dataValidation type="list" showInputMessage="1" showErrorMessage="1">
          <x14:formula1>
            <xm:f>Liste!$G$3:$G$5</xm:f>
          </x14:formula1>
          <xm:sqref>H2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2</vt:i4>
      </vt:variant>
    </vt:vector>
  </HeadingPairs>
  <TitlesOfParts>
    <vt:vector size="9" baseType="lpstr">
      <vt:lpstr>Filtre categories</vt:lpstr>
      <vt:lpstr>RELEVER</vt:lpstr>
      <vt:lpstr>Info</vt:lpstr>
      <vt:lpstr>2023</vt:lpstr>
      <vt:lpstr>2024</vt:lpstr>
      <vt:lpstr>Liste</vt:lpstr>
      <vt:lpstr>recherche</vt:lpstr>
      <vt:lpstr>année2023</vt:lpstr>
      <vt:lpstr>'2024'!année2024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Devautour</dc:creator>
  <cp:lastModifiedBy>Dynaublue</cp:lastModifiedBy>
  <dcterms:created xsi:type="dcterms:W3CDTF">2023-04-09T07:29:21Z</dcterms:created>
  <dcterms:modified xsi:type="dcterms:W3CDTF">2024-04-20T20:18:16Z</dcterms:modified>
</cp:coreProperties>
</file>