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28800" windowHeight="14100"/>
  </bookViews>
  <sheets>
    <sheet name="Feuil1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T9" i="4" l="1"/>
  <c r="AT10" i="4"/>
  <c r="AT11" i="4"/>
  <c r="AT12" i="4"/>
  <c r="AT13" i="4"/>
  <c r="AT14" i="4"/>
  <c r="AT15" i="4"/>
  <c r="AT16" i="4"/>
  <c r="AT17" i="4"/>
  <c r="AT18" i="4"/>
  <c r="AT19" i="4"/>
  <c r="AT20" i="4"/>
  <c r="AT21" i="4"/>
  <c r="AT22" i="4"/>
  <c r="AT23" i="4"/>
  <c r="AT8" i="4"/>
  <c r="AR5" i="4"/>
  <c r="AR6" i="4"/>
  <c r="AR7" i="4"/>
  <c r="AR9" i="4"/>
  <c r="AR10" i="4"/>
  <c r="AR11" i="4"/>
  <c r="AR12" i="4"/>
  <c r="AR13" i="4"/>
  <c r="AR14" i="4"/>
  <c r="AR15" i="4"/>
  <c r="AR16" i="4"/>
  <c r="AR17" i="4"/>
  <c r="AR18" i="4"/>
  <c r="AR19" i="4"/>
  <c r="AR8" i="4"/>
  <c r="AL5" i="4" l="1"/>
  <c r="AM5" i="4"/>
  <c r="AH16" i="4"/>
  <c r="AH22" i="4"/>
  <c r="G31" i="4" l="1"/>
  <c r="H31" i="4"/>
  <c r="I31" i="4"/>
  <c r="J31" i="4"/>
  <c r="K31" i="4"/>
  <c r="L31" i="4"/>
  <c r="M31" i="4"/>
  <c r="N31" i="4"/>
  <c r="O31" i="4"/>
  <c r="P31" i="4"/>
  <c r="Q31" i="4"/>
  <c r="R31" i="4"/>
  <c r="S31" i="4"/>
  <c r="T31" i="4"/>
  <c r="U31" i="4"/>
  <c r="V31" i="4"/>
  <c r="AH45" i="4"/>
  <c r="AH48" i="4"/>
  <c r="AH49" i="4"/>
  <c r="AH8" i="4"/>
  <c r="AH9" i="4"/>
  <c r="AH10" i="4"/>
  <c r="AH12" i="4"/>
  <c r="AH13" i="4"/>
  <c r="AH14" i="4"/>
  <c r="AH17" i="4"/>
  <c r="AH18" i="4"/>
  <c r="AH20" i="4"/>
  <c r="AH21" i="4"/>
  <c r="AH24" i="4"/>
  <c r="AH25" i="4"/>
  <c r="AH28" i="4"/>
  <c r="AH29" i="4"/>
  <c r="AH32" i="4"/>
  <c r="AH33" i="4"/>
  <c r="AH36" i="4"/>
  <c r="AH37" i="4"/>
  <c r="AH40" i="4"/>
  <c r="AH41" i="4"/>
  <c r="AH44" i="4"/>
  <c r="C3" i="4"/>
  <c r="AE7" i="4"/>
  <c r="C7" i="4"/>
  <c r="D7" i="4"/>
  <c r="E7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X7" i="4"/>
  <c r="Y7" i="4"/>
  <c r="Z7" i="4"/>
  <c r="AA7" i="4"/>
  <c r="AB7" i="4"/>
  <c r="AC7" i="4"/>
  <c r="AD7" i="4"/>
  <c r="D47" i="4"/>
  <c r="E47" i="4"/>
  <c r="F47" i="4"/>
  <c r="G47" i="4"/>
  <c r="H47" i="4"/>
  <c r="I47" i="4"/>
  <c r="J47" i="4"/>
  <c r="K47" i="4"/>
  <c r="L47" i="4"/>
  <c r="M47" i="4"/>
  <c r="N47" i="4"/>
  <c r="O47" i="4"/>
  <c r="P47" i="4"/>
  <c r="Q47" i="4"/>
  <c r="R47" i="4"/>
  <c r="S47" i="4"/>
  <c r="T47" i="4"/>
  <c r="U47" i="4"/>
  <c r="V47" i="4"/>
  <c r="W47" i="4"/>
  <c r="X47" i="4"/>
  <c r="Y47" i="4"/>
  <c r="Z47" i="4"/>
  <c r="AA47" i="4"/>
  <c r="AB47" i="4"/>
  <c r="AC47" i="4"/>
  <c r="AD47" i="4"/>
  <c r="AE47" i="4"/>
  <c r="AF47" i="4"/>
  <c r="AG47" i="4"/>
  <c r="D43" i="4"/>
  <c r="E43" i="4"/>
  <c r="F43" i="4"/>
  <c r="G43" i="4"/>
  <c r="H43" i="4"/>
  <c r="I43" i="4"/>
  <c r="J43" i="4"/>
  <c r="K43" i="4"/>
  <c r="L43" i="4"/>
  <c r="M43" i="4"/>
  <c r="N43" i="4"/>
  <c r="O43" i="4"/>
  <c r="P43" i="4"/>
  <c r="Q43" i="4"/>
  <c r="R43" i="4"/>
  <c r="S43" i="4"/>
  <c r="T43" i="4"/>
  <c r="U43" i="4"/>
  <c r="V43" i="4"/>
  <c r="W43" i="4"/>
  <c r="X43" i="4"/>
  <c r="Y43" i="4"/>
  <c r="Z43" i="4"/>
  <c r="AA43" i="4"/>
  <c r="AB43" i="4"/>
  <c r="AC43" i="4"/>
  <c r="AD43" i="4"/>
  <c r="AE43" i="4"/>
  <c r="AF43" i="4"/>
  <c r="D39" i="4"/>
  <c r="E39" i="4"/>
  <c r="F39" i="4"/>
  <c r="G39" i="4"/>
  <c r="H39" i="4"/>
  <c r="I39" i="4"/>
  <c r="J39" i="4"/>
  <c r="K39" i="4"/>
  <c r="L39" i="4"/>
  <c r="M39" i="4"/>
  <c r="N39" i="4"/>
  <c r="O39" i="4"/>
  <c r="P39" i="4"/>
  <c r="Q39" i="4"/>
  <c r="R39" i="4"/>
  <c r="S39" i="4"/>
  <c r="T39" i="4"/>
  <c r="U39" i="4"/>
  <c r="V39" i="4"/>
  <c r="W39" i="4"/>
  <c r="X39" i="4"/>
  <c r="Y39" i="4"/>
  <c r="Z39" i="4"/>
  <c r="AA39" i="4"/>
  <c r="AB39" i="4"/>
  <c r="AC39" i="4"/>
  <c r="AD39" i="4"/>
  <c r="AE39" i="4"/>
  <c r="AF39" i="4"/>
  <c r="AG39" i="4"/>
  <c r="D35" i="4"/>
  <c r="E35" i="4"/>
  <c r="F35" i="4"/>
  <c r="G35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D31" i="4"/>
  <c r="E31" i="4"/>
  <c r="F31" i="4"/>
  <c r="W31" i="4"/>
  <c r="X31" i="4"/>
  <c r="Y31" i="4"/>
  <c r="Z31" i="4"/>
  <c r="AA31" i="4"/>
  <c r="AB31" i="4"/>
  <c r="AC31" i="4"/>
  <c r="AD31" i="4"/>
  <c r="AE31" i="4"/>
  <c r="AF31" i="4"/>
  <c r="AG31" i="4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AE27" i="4"/>
  <c r="AF27" i="4"/>
  <c r="AG27" i="4"/>
  <c r="D23" i="4"/>
  <c r="E23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Y23" i="4"/>
  <c r="Z23" i="4"/>
  <c r="AA23" i="4"/>
  <c r="AB23" i="4"/>
  <c r="AC23" i="4"/>
  <c r="AD23" i="4"/>
  <c r="AE23" i="4"/>
  <c r="AF23" i="4"/>
  <c r="C47" i="4"/>
  <c r="C43" i="4"/>
  <c r="C39" i="4"/>
  <c r="C35" i="4"/>
  <c r="C31" i="4"/>
  <c r="C27" i="4"/>
  <c r="C23" i="4"/>
  <c r="D19" i="4"/>
  <c r="E19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AG19" i="4"/>
  <c r="D15" i="4"/>
  <c r="E15" i="4"/>
  <c r="F15" i="4"/>
  <c r="G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Y15" i="4"/>
  <c r="Z15" i="4"/>
  <c r="AA15" i="4"/>
  <c r="AB15" i="4"/>
  <c r="AC15" i="4"/>
  <c r="AD15" i="4"/>
  <c r="AE15" i="4"/>
  <c r="AF15" i="4"/>
  <c r="D11" i="4"/>
  <c r="E11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AB11" i="4"/>
  <c r="AC11" i="4"/>
  <c r="AD11" i="4"/>
  <c r="AE11" i="4"/>
  <c r="AF11" i="4"/>
  <c r="AG11" i="4"/>
  <c r="C15" i="4"/>
  <c r="C19" i="4"/>
  <c r="C11" i="4"/>
  <c r="C4" i="4"/>
  <c r="AH4" i="4" s="1"/>
  <c r="C5" i="4"/>
  <c r="C6" i="4"/>
  <c r="AH6" i="4" s="1"/>
  <c r="AL16" i="4" l="1"/>
  <c r="AL15" i="4" s="1"/>
  <c r="D3" i="4"/>
  <c r="E3" i="4"/>
  <c r="F3" i="4"/>
  <c r="G3" i="4"/>
  <c r="H3" i="4"/>
  <c r="I3" i="4"/>
  <c r="J3" i="4"/>
  <c r="K3" i="4"/>
  <c r="L3" i="4"/>
  <c r="M3" i="4"/>
  <c r="N3" i="4"/>
  <c r="O3" i="4"/>
  <c r="P3" i="4"/>
  <c r="Q3" i="4"/>
  <c r="R3" i="4"/>
  <c r="S3" i="4"/>
  <c r="T3" i="4"/>
  <c r="U3" i="4"/>
  <c r="V3" i="4"/>
  <c r="W3" i="4"/>
  <c r="X3" i="4"/>
  <c r="Y3" i="4"/>
  <c r="Z3" i="4"/>
  <c r="AA3" i="4"/>
  <c r="AB3" i="4"/>
  <c r="AC3" i="4"/>
  <c r="AD3" i="4"/>
  <c r="AE3" i="4"/>
  <c r="AF3" i="4"/>
  <c r="AG3" i="4"/>
  <c r="K5" i="4"/>
  <c r="AH5" i="4" s="1"/>
  <c r="AM16" i="4" s="1"/>
  <c r="AM15" i="4" s="1"/>
</calcChain>
</file>

<file path=xl/sharedStrings.xml><?xml version="1.0" encoding="utf-8"?>
<sst xmlns="http://schemas.openxmlformats.org/spreadsheetml/2006/main" count="76" uniqueCount="29">
  <si>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</si>
  <si>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</si>
  <si>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</si>
  <si>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</si>
  <si>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</si>
  <si>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</si>
  <si>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</si>
  <si>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</si>
  <si>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</si>
  <si>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</si>
  <si>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</si>
  <si>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</si>
  <si>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</si>
  <si>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VA</t>
  </si>
  <si>
    <t>au 01-01-24</t>
  </si>
  <si>
    <t>VA-1</t>
  </si>
  <si>
    <t>HE</t>
  </si>
  <si>
    <t>À prendre avant</t>
  </si>
  <si>
    <t>TOTAL</t>
  </si>
  <si>
    <t>TOTAL mois</t>
  </si>
  <si>
    <t>Situation au 01-04-24</t>
  </si>
  <si>
    <t>TOTAL RESTANT</t>
  </si>
  <si>
    <t>JOURS</t>
  </si>
  <si>
    <t>HEURES</t>
  </si>
  <si>
    <t>Année</t>
  </si>
  <si>
    <t>H. restantes</t>
  </si>
  <si>
    <t>H. restantes cumulées</t>
  </si>
  <si>
    <t>Heures à prendre</t>
  </si>
  <si>
    <t>Heures prises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</si>
</sst>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/mm"/>
    <numFmt numFmtId="165" formatCode="d/mm/yy;@"/>
    <numFmt numFmtId="166" formatCode="dd"/>
    <numFmt numFmtId="167" formatCode="[hh]:mm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D0D0D"/>
      <name val="Courier New"/>
      <family val="3"/>
    </font>
    <font>
      <sz val="1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3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/>
    <xf numFmtId="0" fontId="1" fillId="2" borderId="0" xfId="0" applyFont="1" applyFill="1" applyAlignment="1">
      <alignment horizontal="center" vertical="center"/>
    </xf>
    <xf numFmtId="166" fontId="2" fillId="0" borderId="0" xfId="0" applyNumberFormat="1" applyFont="1"/>
    <xf numFmtId="0" fontId="0" fillId="0" borderId="0" xfId="0" applyAlignment="1">
      <alignment horizontal="center" vertical="center" wrapText="1"/>
    </xf>
    <xf numFmtId="167" fontId="0" fillId="0" borderId="0" xfId="0" applyNumberFormat="1" applyBorder="1"/>
    <xf numFmtId="167" fontId="0" fillId="0" borderId="0" xfId="0" applyNumberFormat="1"/>
    <xf numFmtId="46" fontId="0" fillId="0" borderId="0" xfId="0" applyNumberFormat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/>
    <xf numFmtId="166" fontId="0" fillId="0" borderId="8" xfId="0" applyNumberFormat="1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166" fontId="2" fillId="0" borderId="8" xfId="0" applyNumberFormat="1" applyFont="1" applyBorder="1"/>
    <xf numFmtId="0" fontId="0" fillId="0" borderId="11" xfId="0" applyBorder="1"/>
    <xf numFmtId="167" fontId="0" fillId="0" borderId="3" xfId="0" applyNumberFormat="1" applyBorder="1"/>
    <xf numFmtId="20" fontId="0" fillId="0" borderId="11" xfId="0" applyNumberFormat="1" applyBorder="1"/>
    <xf numFmtId="0" fontId="0" fillId="3" borderId="0" xfId="0" applyFill="1" applyAlignment="1">
      <alignment horizontal="center" vertical="center"/>
    </xf>
    <xf numFmtId="166" fontId="2" fillId="3" borderId="0" xfId="0" applyNumberFormat="1" applyFont="1" applyFill="1"/>
    <xf numFmtId="0" fontId="0" fillId="3" borderId="0" xfId="0" applyFill="1" applyAlignment="1">
      <alignment horizontal="right" vertical="center"/>
    </xf>
    <xf numFmtId="165" fontId="2" fillId="3" borderId="0" xfId="0" applyNumberFormat="1" applyFont="1" applyFill="1"/>
    <xf numFmtId="0" fontId="0" fillId="4" borderId="0" xfId="0" applyFill="1" applyAlignment="1">
      <alignment horizontal="center" vertical="center"/>
    </xf>
    <xf numFmtId="166" fontId="2" fillId="4" borderId="0" xfId="0" applyNumberFormat="1" applyFont="1" applyFill="1"/>
    <xf numFmtId="0" fontId="0" fillId="4" borderId="0" xfId="0" applyFill="1" applyAlignment="1">
      <alignment horizontal="right" vertical="center"/>
    </xf>
    <xf numFmtId="20" fontId="0" fillId="4" borderId="0" xfId="0" applyNumberFormat="1" applyFill="1" applyAlignment="1">
      <alignment horizontal="right" vertical="center"/>
    </xf>
    <xf numFmtId="165" fontId="2" fillId="4" borderId="0" xfId="0" applyNumberFormat="1" applyFont="1" applyFill="1"/>
    <xf numFmtId="0" fontId="0" fillId="5" borderId="4" xfId="0" applyFill="1" applyBorder="1" applyAlignment="1">
      <alignment horizontal="center" vertical="center"/>
    </xf>
    <xf numFmtId="166" fontId="2" fillId="5" borderId="4" xfId="0" applyNumberFormat="1" applyFont="1" applyFill="1" applyBorder="1"/>
    <xf numFmtId="0" fontId="0" fillId="5" borderId="4" xfId="0" applyFill="1" applyBorder="1" applyAlignment="1">
      <alignment horizontal="right" vertical="center"/>
    </xf>
    <xf numFmtId="20" fontId="0" fillId="3" borderId="0" xfId="0" applyNumberFormat="1" applyFill="1" applyAlignment="1">
      <alignment horizontal="center" vertical="center"/>
    </xf>
    <xf numFmtId="167" fontId="0" fillId="4" borderId="3" xfId="0" applyNumberFormat="1" applyFill="1" applyBorder="1"/>
    <xf numFmtId="167" fontId="0" fillId="3" borderId="3" xfId="0" applyNumberFormat="1" applyFill="1" applyBorder="1"/>
    <xf numFmtId="167" fontId="0" fillId="3" borderId="5" xfId="0" applyNumberFormat="1" applyFill="1" applyBorder="1"/>
    <xf numFmtId="167" fontId="0" fillId="5" borderId="5" xfId="0" applyNumberFormat="1" applyFill="1" applyBorder="1"/>
    <xf numFmtId="167" fontId="0" fillId="5" borderId="3" xfId="0" applyNumberFormat="1" applyFill="1" applyBorder="1"/>
    <xf numFmtId="20" fontId="0" fillId="4" borderId="0" xfId="0" applyNumberFormat="1" applyFill="1" applyBorder="1"/>
    <xf numFmtId="167" fontId="0" fillId="4" borderId="0" xfId="0" applyNumberFormat="1" applyFill="1" applyBorder="1"/>
    <xf numFmtId="20" fontId="0" fillId="4" borderId="4" xfId="0" applyNumberFormat="1" applyFill="1" applyBorder="1"/>
    <xf numFmtId="0" fontId="0" fillId="0" borderId="1" xfId="0" applyBorder="1" applyAlignment="1">
      <alignment horizontal="center" vertical="center" wrapText="1"/>
    </xf>
    <xf numFmtId="167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20" fontId="0" fillId="3" borderId="0" xfId="0" applyNumberFormat="1" applyFill="1" applyAlignment="1">
      <alignment horizontal="right" vertical="center"/>
    </xf>
    <xf numFmtId="20" fontId="0" fillId="5" borderId="4" xfId="0" applyNumberFormat="1" applyFill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20" fontId="0" fillId="5" borderId="4" xfId="0" applyNumberForma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167" fontId="0" fillId="3" borderId="14" xfId="0" applyNumberForma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" fontId="0" fillId="0" borderId="2" xfId="0" applyNumberFormat="1" applyBorder="1"/>
    <xf numFmtId="167" fontId="3" fillId="6" borderId="0" xfId="0" applyNumberFormat="1" applyFont="1" applyFill="1" applyBorder="1" applyProtection="1"/>
    <xf numFmtId="20" fontId="0" fillId="4" borderId="0" xfId="0" applyNumberFormat="1" applyFill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" fontId="0" fillId="0" borderId="15" xfId="0" applyNumberFormat="1" applyBorder="1"/>
    <xf numFmtId="167" fontId="0" fillId="0" borderId="2" xfId="0" applyNumberFormat="1" applyBorder="1"/>
    <xf numFmtId="167" fontId="0" fillId="0" borderId="15" xfId="0" applyNumberFormat="1" applyBorder="1"/>
  </cellXfs>
  <cellStyles count="1">
    <cellStyle name="Normal" xfId="0" builtinId="0"/>
  </cellStyles>
  <dxfs count="2">
    <dxf>
      <fill>
        <patternFill>
          <bgColor rgb="FFDAEEF3"/>
        </patternFill>
      </fill>
    </dxf>
    <dxf>
      <fill>
        <patternFill>
          <bgColor rgb="FFB7DEE8"/>
        </patternFill>
      </fill>
    </dxf>
  </dxfs>
  <tableStyles count="0" defaultTableStyle="TableStyleMedium2" defaultPivotStyle="PivotStyleLight16"/>
  <colors>
    <mruColors>
      <color rgb="FFB7DEE8"/>
      <color rgb="FFDAEE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T50"/>
  <sheetViews>
    <sheetView tabSelected="1" topLeftCell="R1" zoomScaleNormal="100" workbookViewId="0">
      <selection activeCell="AR26" sqref="AR26"/>
    </sheetView>
  </sheetViews>
  <sheetFormatPr baseColWidth="10" defaultRowHeight="15" x14ac:dyDescent="0.25"/>
  <cols>
    <col min="1" max="1" width="11.7109375" bestFit="1" customWidth="1"/>
    <col min="2" max="2" width="8.42578125" customWidth="1"/>
    <col min="3" max="33" width="6.7109375" customWidth="1"/>
    <col min="34" max="34" width="9.5703125" customWidth="1"/>
    <col min="35" max="35" width="3.7109375" customWidth="1"/>
    <col min="36" max="36" width="9.140625" customWidth="1"/>
    <col min="37" max="37" width="9.28515625" customWidth="1"/>
    <col min="38" max="39" width="11.85546875" customWidth="1"/>
    <col min="40" max="40" width="10.7109375" customWidth="1"/>
    <col min="41" max="41" width="11.7109375" customWidth="1"/>
    <col min="42" max="42" width="15.85546875" customWidth="1"/>
    <col min="43" max="43" width="14.42578125" customWidth="1"/>
    <col min="44" max="44" width="13" customWidth="1"/>
    <col min="45" max="45" width="16.5703125" bestFit="1" customWidth="1"/>
    <col min="46" max="46" width="20.42578125" customWidth="1"/>
  </cols>
  <sheetData>
    <row r="1" spans="1:46" ht="30" x14ac:dyDescent="0.25">
      <c r="A1" s="9">
        <v>2024</v>
      </c>
      <c r="B1" s="1"/>
      <c r="C1" s="6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11" t="s">
        <v>19</v>
      </c>
    </row>
    <row r="2" spans="1:46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46" x14ac:dyDescent="0.25">
      <c r="A3" s="67" t="s">
        <v>1</v>
      </c>
      <c r="B3" s="20"/>
      <c r="C3" s="23">
        <f>IF(AND(MONTH(DATE($A$1,1,1))=MONTH(DATE($A$1,1,1)),ROW()=3),DATE($A$1,1,COLUMN()-2),"")</f>
        <v>45292</v>
      </c>
      <c r="D3" s="23">
        <f t="shared" ref="D3:AG3" si="0">IF(AND(MONTH(DATE($A$1,1,1))=MONTH(DATE($A$1,1,1)),ROW()=3),DATE($A$1,1,COLUMN()-2),"")</f>
        <v>45293</v>
      </c>
      <c r="E3" s="23">
        <f t="shared" si="0"/>
        <v>45294</v>
      </c>
      <c r="F3" s="23">
        <f t="shared" si="0"/>
        <v>45295</v>
      </c>
      <c r="G3" s="23">
        <f t="shared" si="0"/>
        <v>45296</v>
      </c>
      <c r="H3" s="23">
        <f t="shared" si="0"/>
        <v>45297</v>
      </c>
      <c r="I3" s="23">
        <f t="shared" si="0"/>
        <v>45298</v>
      </c>
      <c r="J3" s="23">
        <f t="shared" si="0"/>
        <v>45299</v>
      </c>
      <c r="K3" s="23">
        <f t="shared" si="0"/>
        <v>45300</v>
      </c>
      <c r="L3" s="23">
        <f t="shared" si="0"/>
        <v>45301</v>
      </c>
      <c r="M3" s="23">
        <f t="shared" si="0"/>
        <v>45302</v>
      </c>
      <c r="N3" s="23">
        <f t="shared" si="0"/>
        <v>45303</v>
      </c>
      <c r="O3" s="23">
        <f t="shared" si="0"/>
        <v>45304</v>
      </c>
      <c r="P3" s="23">
        <f t="shared" si="0"/>
        <v>45305</v>
      </c>
      <c r="Q3" s="23">
        <f t="shared" si="0"/>
        <v>45306</v>
      </c>
      <c r="R3" s="23">
        <f t="shared" si="0"/>
        <v>45307</v>
      </c>
      <c r="S3" s="23">
        <f t="shared" si="0"/>
        <v>45308</v>
      </c>
      <c r="T3" s="23">
        <f t="shared" si="0"/>
        <v>45309</v>
      </c>
      <c r="U3" s="23">
        <f t="shared" si="0"/>
        <v>45310</v>
      </c>
      <c r="V3" s="23">
        <f t="shared" si="0"/>
        <v>45311</v>
      </c>
      <c r="W3" s="23">
        <f t="shared" si="0"/>
        <v>45312</v>
      </c>
      <c r="X3" s="23">
        <f t="shared" si="0"/>
        <v>45313</v>
      </c>
      <c r="Y3" s="23">
        <f t="shared" si="0"/>
        <v>45314</v>
      </c>
      <c r="Z3" s="23">
        <f t="shared" si="0"/>
        <v>45315</v>
      </c>
      <c r="AA3" s="23">
        <f t="shared" si="0"/>
        <v>45316</v>
      </c>
      <c r="AB3" s="23">
        <f t="shared" si="0"/>
        <v>45317</v>
      </c>
      <c r="AC3" s="23">
        <f t="shared" si="0"/>
        <v>45318</v>
      </c>
      <c r="AD3" s="23">
        <f t="shared" si="0"/>
        <v>45319</v>
      </c>
      <c r="AE3" s="23">
        <f t="shared" si="0"/>
        <v>45320</v>
      </c>
      <c r="AF3" s="23">
        <f t="shared" si="0"/>
        <v>45321</v>
      </c>
      <c r="AG3" s="23">
        <f t="shared" si="0"/>
        <v>45322</v>
      </c>
      <c r="AH3" s="24"/>
      <c r="AL3" s="3" t="s">
        <v>15</v>
      </c>
      <c r="AM3" s="3" t="s">
        <v>13</v>
      </c>
      <c r="AN3" s="73" t="s">
        <v>16</v>
      </c>
      <c r="AO3" s="73"/>
      <c r="AP3" s="73"/>
      <c r="AQ3" s="73"/>
      <c r="AR3" s="73"/>
      <c r="AS3" s="74"/>
    </row>
    <row r="4" spans="1:46" ht="14.25" customHeight="1" x14ac:dyDescent="0.25">
      <c r="A4" s="68"/>
      <c r="B4" s="31" t="s">
        <v>16</v>
      </c>
      <c r="C4" s="32" t="str">
        <f t="shared" ref="C4:C6" si="1">IF(AND(MONTH(DATE($A$1,1,1))=MONTH(DATE($A$1,1,1)),ROW()=3),DATE($A$1,1,COLUMN()-2),"")</f>
        <v/>
      </c>
      <c r="D4" s="33"/>
      <c r="E4" s="33"/>
      <c r="F4" s="33"/>
      <c r="G4" s="34"/>
      <c r="H4" s="33"/>
      <c r="I4" s="33"/>
      <c r="J4" s="33"/>
      <c r="K4" s="35"/>
      <c r="L4" s="34"/>
      <c r="M4" s="33"/>
      <c r="N4" s="33"/>
      <c r="O4" s="33"/>
      <c r="P4" s="33"/>
      <c r="Q4" s="33"/>
      <c r="R4" s="33"/>
      <c r="S4" s="34"/>
      <c r="T4" s="33"/>
      <c r="U4" s="33"/>
      <c r="V4" s="33"/>
      <c r="W4" s="33"/>
      <c r="X4" s="33"/>
      <c r="Y4" s="34"/>
      <c r="Z4" s="33"/>
      <c r="AA4" s="33"/>
      <c r="AB4" s="33"/>
      <c r="AC4" s="33"/>
      <c r="AD4" s="33"/>
      <c r="AE4" s="33"/>
      <c r="AF4" s="33"/>
      <c r="AG4" s="33"/>
      <c r="AH4" s="40">
        <f t="shared" ref="AH4:AH14" si="2">SUM(C4:AG4)</f>
        <v>0</v>
      </c>
      <c r="AL4" s="53" t="s">
        <v>14</v>
      </c>
      <c r="AM4" s="18" t="s">
        <v>14</v>
      </c>
      <c r="AN4" s="6" t="s">
        <v>24</v>
      </c>
      <c r="AO4" s="3" t="s">
        <v>0</v>
      </c>
      <c r="AP4" s="17" t="s">
        <v>27</v>
      </c>
      <c r="AQ4" s="15" t="s">
        <v>28</v>
      </c>
      <c r="AR4" s="15" t="s">
        <v>25</v>
      </c>
      <c r="AS4" s="16" t="s">
        <v>17</v>
      </c>
      <c r="AT4" s="3" t="s">
        <v>26</v>
      </c>
    </row>
    <row r="5" spans="1:46" x14ac:dyDescent="0.25">
      <c r="A5" s="68"/>
      <c r="B5" s="27" t="s">
        <v>13</v>
      </c>
      <c r="C5" s="28" t="str">
        <f t="shared" si="1"/>
        <v/>
      </c>
      <c r="D5" s="29"/>
      <c r="E5" s="29"/>
      <c r="F5" s="29"/>
      <c r="G5" s="29"/>
      <c r="H5" s="29"/>
      <c r="I5" s="29"/>
      <c r="J5" s="29"/>
      <c r="K5" s="30" t="str">
        <f t="shared" ref="K5" si="3">IF(AND(MONTH(DATE($A$1,1,1))=MONTH(DATE($A$1,1,1)),ROW()=3),DATE($A$1,1,ROW()*1-2),"")</f>
        <v/>
      </c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51"/>
      <c r="AD5" s="29"/>
      <c r="AE5" s="29"/>
      <c r="AF5" s="29"/>
      <c r="AG5" s="29"/>
      <c r="AH5" s="41">
        <f t="shared" si="2"/>
        <v>0</v>
      </c>
      <c r="AJ5" s="75" t="s">
        <v>18</v>
      </c>
      <c r="AK5" s="48" t="s">
        <v>22</v>
      </c>
      <c r="AL5" s="50">
        <f>AL6/AL7</f>
        <v>7.5</v>
      </c>
      <c r="AM5" s="56">
        <f>AM6/AL7</f>
        <v>26</v>
      </c>
      <c r="AN5" s="70">
        <v>2023</v>
      </c>
      <c r="AO5" s="60" t="s">
        <v>10</v>
      </c>
      <c r="AP5" s="45">
        <v>0.29166666666666702</v>
      </c>
      <c r="AQ5" s="45">
        <v>0.18055555555555555</v>
      </c>
      <c r="AR5" s="46">
        <f t="shared" ref="AR5:AR6" si="4">AP5-AQ5</f>
        <v>0.11111111111111147</v>
      </c>
      <c r="AS5" s="61">
        <v>45323</v>
      </c>
      <c r="AT5" s="64"/>
    </row>
    <row r="6" spans="1:46" x14ac:dyDescent="0.25">
      <c r="A6" s="69"/>
      <c r="B6" s="36" t="s">
        <v>15</v>
      </c>
      <c r="C6" s="37" t="str">
        <f t="shared" si="1"/>
        <v/>
      </c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52"/>
      <c r="AD6" s="38"/>
      <c r="AE6" s="38"/>
      <c r="AF6" s="38"/>
      <c r="AG6" s="38"/>
      <c r="AH6" s="43">
        <f t="shared" si="2"/>
        <v>0</v>
      </c>
      <c r="AJ6" s="76"/>
      <c r="AK6" s="48" t="s">
        <v>23</v>
      </c>
      <c r="AL6" s="49">
        <v>2.375</v>
      </c>
      <c r="AM6" s="57">
        <v>8.2333333333333325</v>
      </c>
      <c r="AN6" s="70"/>
      <c r="AO6" s="60" t="s">
        <v>11</v>
      </c>
      <c r="AP6" s="45">
        <v>0.33333333333333331</v>
      </c>
      <c r="AQ6" s="45">
        <v>0.29166666666666669</v>
      </c>
      <c r="AR6" s="46">
        <f t="shared" si="4"/>
        <v>4.166666666666663E-2</v>
      </c>
      <c r="AS6" s="62">
        <v>45352</v>
      </c>
      <c r="AT6" s="64"/>
    </row>
    <row r="7" spans="1:46" x14ac:dyDescent="0.25">
      <c r="A7" s="67" t="s">
        <v>2</v>
      </c>
      <c r="C7" s="10">
        <f>IF(AND(MONTH(DATE($A$1,2,1))=MONTH(DATE($A$1,2,1)),ROW()=7),DATE($A$1,2,COLUMN()-2),"")</f>
        <v>45323</v>
      </c>
      <c r="D7" s="10">
        <f t="shared" ref="D7:AD7" si="5">IF(AND(MONTH(DATE($A$1,2,1))=MONTH(DATE($A$1,2,1)),ROW()=7),DATE($A$1,2,COLUMN()-2),"")</f>
        <v>45324</v>
      </c>
      <c r="E7" s="10">
        <f t="shared" si="5"/>
        <v>45325</v>
      </c>
      <c r="F7" s="10">
        <f t="shared" si="5"/>
        <v>45326</v>
      </c>
      <c r="G7" s="10">
        <f t="shared" si="5"/>
        <v>45327</v>
      </c>
      <c r="H7" s="10">
        <f t="shared" si="5"/>
        <v>45328</v>
      </c>
      <c r="I7" s="10">
        <f t="shared" si="5"/>
        <v>45329</v>
      </c>
      <c r="J7" s="10">
        <f t="shared" si="5"/>
        <v>45330</v>
      </c>
      <c r="K7" s="10">
        <f t="shared" si="5"/>
        <v>45331</v>
      </c>
      <c r="L7" s="10">
        <f t="shared" si="5"/>
        <v>45332</v>
      </c>
      <c r="M7" s="10">
        <f t="shared" si="5"/>
        <v>45333</v>
      </c>
      <c r="N7" s="10">
        <f t="shared" si="5"/>
        <v>45334</v>
      </c>
      <c r="O7" s="10">
        <f t="shared" si="5"/>
        <v>45335</v>
      </c>
      <c r="P7" s="10">
        <f t="shared" si="5"/>
        <v>45336</v>
      </c>
      <c r="Q7" s="10">
        <f t="shared" si="5"/>
        <v>45337</v>
      </c>
      <c r="R7" s="10">
        <f t="shared" si="5"/>
        <v>45338</v>
      </c>
      <c r="S7" s="10">
        <f t="shared" si="5"/>
        <v>45339</v>
      </c>
      <c r="T7" s="10">
        <f t="shared" si="5"/>
        <v>45340</v>
      </c>
      <c r="U7" s="10">
        <f t="shared" si="5"/>
        <v>45341</v>
      </c>
      <c r="V7" s="10">
        <f t="shared" si="5"/>
        <v>45342</v>
      </c>
      <c r="W7" s="10">
        <f t="shared" si="5"/>
        <v>45343</v>
      </c>
      <c r="X7" s="10">
        <f t="shared" si="5"/>
        <v>45344</v>
      </c>
      <c r="Y7" s="10">
        <f t="shared" si="5"/>
        <v>45345</v>
      </c>
      <c r="Z7" s="10">
        <f t="shared" si="5"/>
        <v>45346</v>
      </c>
      <c r="AA7" s="10">
        <f t="shared" si="5"/>
        <v>45347</v>
      </c>
      <c r="AB7" s="10">
        <f t="shared" si="5"/>
        <v>45348</v>
      </c>
      <c r="AC7" s="10">
        <f t="shared" si="5"/>
        <v>45349</v>
      </c>
      <c r="AD7" s="10">
        <f t="shared" si="5"/>
        <v>45350</v>
      </c>
      <c r="AE7" s="10">
        <f>IF(AND(MOD($A$1,4)=0,OR(MOD($A$1,100)&lt;&gt;0,MOD($A$1,400)=0)),DATE($A$1,2,29),"")</f>
        <v>45351</v>
      </c>
      <c r="AF7" s="10"/>
      <c r="AG7" s="7"/>
      <c r="AH7" s="5"/>
      <c r="AL7" s="65">
        <v>0.31666666666666665</v>
      </c>
      <c r="AM7" s="2"/>
      <c r="AN7" s="70"/>
      <c r="AO7" s="19" t="s">
        <v>12</v>
      </c>
      <c r="AP7" s="47">
        <v>0.16666666666666666</v>
      </c>
      <c r="AQ7" s="47">
        <v>8.3333333333333329E-2</v>
      </c>
      <c r="AR7" s="47">
        <f t="shared" ref="AR7" si="6">AP7-AQ7</f>
        <v>8.3333333333333329E-2</v>
      </c>
      <c r="AS7" s="63">
        <v>45383</v>
      </c>
      <c r="AT7" s="77"/>
    </row>
    <row r="8" spans="1:46" x14ac:dyDescent="0.25">
      <c r="A8" s="72"/>
      <c r="B8" s="31" t="s">
        <v>16</v>
      </c>
      <c r="C8" s="32"/>
      <c r="D8" s="33"/>
      <c r="E8" s="33"/>
      <c r="F8" s="33"/>
      <c r="G8" s="34"/>
      <c r="H8" s="33"/>
      <c r="I8" s="33"/>
      <c r="J8" s="33"/>
      <c r="K8" s="35"/>
      <c r="L8" s="34"/>
      <c r="M8" s="33"/>
      <c r="N8" s="33"/>
      <c r="O8" s="33"/>
      <c r="P8" s="33"/>
      <c r="Q8" s="33"/>
      <c r="R8" s="33"/>
      <c r="S8" s="34"/>
      <c r="T8" s="33"/>
      <c r="U8" s="33"/>
      <c r="V8" s="33"/>
      <c r="W8" s="33"/>
      <c r="X8" s="33"/>
      <c r="Y8" s="34"/>
      <c r="Z8" s="33"/>
      <c r="AA8" s="33"/>
      <c r="AB8" s="33"/>
      <c r="AC8" s="33"/>
      <c r="AD8" s="33"/>
      <c r="AE8" s="33"/>
      <c r="AF8" s="33"/>
      <c r="AG8" s="33"/>
      <c r="AH8" s="40">
        <f t="shared" si="2"/>
        <v>0</v>
      </c>
      <c r="AN8" s="70">
        <v>2024</v>
      </c>
      <c r="AO8" s="60" t="s">
        <v>1</v>
      </c>
      <c r="AP8" s="45">
        <v>0.41666666666666669</v>
      </c>
      <c r="AQ8" s="45">
        <v>0.375</v>
      </c>
      <c r="AR8" s="46">
        <f>AP8-AQ8</f>
        <v>4.1666666666666685E-2</v>
      </c>
      <c r="AS8" s="62">
        <v>45413</v>
      </c>
      <c r="AT8" s="78">
        <f>SUM(AR5:AR8)</f>
        <v>0.27777777777777812</v>
      </c>
    </row>
    <row r="9" spans="1:46" x14ac:dyDescent="0.25">
      <c r="A9" s="72"/>
      <c r="B9" s="27" t="s">
        <v>13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41">
        <f t="shared" si="2"/>
        <v>0</v>
      </c>
      <c r="AL9" s="2"/>
      <c r="AM9" s="2"/>
      <c r="AN9" s="70"/>
      <c r="AO9" s="60" t="s">
        <v>2</v>
      </c>
      <c r="AP9" s="45">
        <v>0.35416666666666669</v>
      </c>
      <c r="AQ9" s="45">
        <v>8.819444444444445E-2</v>
      </c>
      <c r="AR9" s="46">
        <f t="shared" ref="AR9:AR19" si="7">AP9-AQ9</f>
        <v>0.26597222222222222</v>
      </c>
      <c r="AS9" s="62">
        <v>45444</v>
      </c>
      <c r="AT9" s="78">
        <f t="shared" ref="AT9:AT23" si="8">SUM(AR6:AR9)</f>
        <v>0.43263888888888885</v>
      </c>
    </row>
    <row r="10" spans="1:46" x14ac:dyDescent="0.25">
      <c r="A10" s="69"/>
      <c r="B10" s="36" t="s">
        <v>15</v>
      </c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44">
        <f t="shared" si="2"/>
        <v>0</v>
      </c>
      <c r="AN10" s="70"/>
      <c r="AO10" s="60" t="s">
        <v>3</v>
      </c>
      <c r="AP10" s="45">
        <v>0.16666666666666666</v>
      </c>
      <c r="AQ10" s="45">
        <v>0.13194444444444445</v>
      </c>
      <c r="AR10" s="46">
        <f t="shared" si="7"/>
        <v>3.472222222222221E-2</v>
      </c>
      <c r="AS10" s="62">
        <v>45474</v>
      </c>
      <c r="AT10" s="78">
        <f t="shared" si="8"/>
        <v>0.42569444444444443</v>
      </c>
    </row>
    <row r="11" spans="1:46" x14ac:dyDescent="0.25">
      <c r="A11" s="67" t="s">
        <v>3</v>
      </c>
      <c r="B11" s="20"/>
      <c r="C11" s="21">
        <f>IF(AND(MONTH(DATE($A$1,3,1))=MONTH(DATE($A$1,3,1)),ROW()=11),DATE($A$1,3,COLUMN()-2),"")</f>
        <v>45352</v>
      </c>
      <c r="D11" s="21">
        <f t="shared" ref="D11:AG11" si="9">IF(AND(MONTH(DATE($A$1,3,1))=MONTH(DATE($A$1,3,1)),ROW()=11),DATE($A$1,3,COLUMN()-2),"")</f>
        <v>45353</v>
      </c>
      <c r="E11" s="21">
        <f t="shared" si="9"/>
        <v>45354</v>
      </c>
      <c r="F11" s="21">
        <f t="shared" si="9"/>
        <v>45355</v>
      </c>
      <c r="G11" s="21">
        <f t="shared" si="9"/>
        <v>45356</v>
      </c>
      <c r="H11" s="21">
        <f t="shared" si="9"/>
        <v>45357</v>
      </c>
      <c r="I11" s="21">
        <f t="shared" si="9"/>
        <v>45358</v>
      </c>
      <c r="J11" s="21">
        <f t="shared" si="9"/>
        <v>45359</v>
      </c>
      <c r="K11" s="21">
        <f t="shared" si="9"/>
        <v>45360</v>
      </c>
      <c r="L11" s="21">
        <f t="shared" si="9"/>
        <v>45361</v>
      </c>
      <c r="M11" s="21">
        <f t="shared" si="9"/>
        <v>45362</v>
      </c>
      <c r="N11" s="21">
        <f t="shared" si="9"/>
        <v>45363</v>
      </c>
      <c r="O11" s="21">
        <f t="shared" si="9"/>
        <v>45364</v>
      </c>
      <c r="P11" s="21">
        <f t="shared" si="9"/>
        <v>45365</v>
      </c>
      <c r="Q11" s="21">
        <f t="shared" si="9"/>
        <v>45366</v>
      </c>
      <c r="R11" s="21">
        <f t="shared" si="9"/>
        <v>45367</v>
      </c>
      <c r="S11" s="21">
        <f t="shared" si="9"/>
        <v>45368</v>
      </c>
      <c r="T11" s="21">
        <f t="shared" si="9"/>
        <v>45369</v>
      </c>
      <c r="U11" s="21">
        <f t="shared" si="9"/>
        <v>45370</v>
      </c>
      <c r="V11" s="21">
        <f t="shared" si="9"/>
        <v>45371</v>
      </c>
      <c r="W11" s="21">
        <f t="shared" si="9"/>
        <v>45372</v>
      </c>
      <c r="X11" s="21">
        <f t="shared" si="9"/>
        <v>45373</v>
      </c>
      <c r="Y11" s="21">
        <f t="shared" si="9"/>
        <v>45374</v>
      </c>
      <c r="Z11" s="21">
        <f t="shared" si="9"/>
        <v>45375</v>
      </c>
      <c r="AA11" s="21">
        <f t="shared" si="9"/>
        <v>45376</v>
      </c>
      <c r="AB11" s="21">
        <f t="shared" si="9"/>
        <v>45377</v>
      </c>
      <c r="AC11" s="21">
        <f t="shared" si="9"/>
        <v>45378</v>
      </c>
      <c r="AD11" s="21">
        <f t="shared" si="9"/>
        <v>45379</v>
      </c>
      <c r="AE11" s="21">
        <f t="shared" si="9"/>
        <v>45380</v>
      </c>
      <c r="AF11" s="21">
        <f t="shared" si="9"/>
        <v>45381</v>
      </c>
      <c r="AG11" s="21">
        <f t="shared" si="9"/>
        <v>45382</v>
      </c>
      <c r="AH11" s="24"/>
      <c r="AL11" s="12"/>
      <c r="AM11" s="2"/>
      <c r="AN11" s="70"/>
      <c r="AO11" s="60" t="s">
        <v>4</v>
      </c>
      <c r="AP11" s="45">
        <v>0.85416666666666663</v>
      </c>
      <c r="AQ11" s="45">
        <v>0.85416666666666663</v>
      </c>
      <c r="AR11" s="46">
        <f t="shared" si="7"/>
        <v>0</v>
      </c>
      <c r="AS11" s="62">
        <v>45505</v>
      </c>
      <c r="AT11" s="78">
        <f t="shared" si="8"/>
        <v>0.34236111111111112</v>
      </c>
    </row>
    <row r="12" spans="1:46" x14ac:dyDescent="0.25">
      <c r="A12" s="68"/>
      <c r="B12" s="31" t="s">
        <v>16</v>
      </c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40">
        <f t="shared" si="2"/>
        <v>0</v>
      </c>
      <c r="AL12" s="2"/>
      <c r="AM12" s="2"/>
      <c r="AN12" s="70"/>
      <c r="AO12" s="60" t="s">
        <v>5</v>
      </c>
      <c r="AP12" s="45">
        <v>0.33333333333333331</v>
      </c>
      <c r="AQ12" s="45">
        <v>0.33333333333333331</v>
      </c>
      <c r="AR12" s="46">
        <f t="shared" si="7"/>
        <v>0</v>
      </c>
      <c r="AS12" s="62">
        <v>45536</v>
      </c>
      <c r="AT12" s="78">
        <f t="shared" si="8"/>
        <v>0.30069444444444443</v>
      </c>
    </row>
    <row r="13" spans="1:46" x14ac:dyDescent="0.25">
      <c r="A13" s="68"/>
      <c r="B13" s="27" t="s">
        <v>13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41">
        <f t="shared" si="2"/>
        <v>0</v>
      </c>
      <c r="AL13" s="2"/>
      <c r="AM13" s="2"/>
      <c r="AN13" s="70"/>
      <c r="AO13" s="60" t="s">
        <v>6</v>
      </c>
      <c r="AP13" s="45">
        <v>0.33333333333333331</v>
      </c>
      <c r="AQ13" s="45">
        <v>8.3333333333333329E-2</v>
      </c>
      <c r="AR13" s="46">
        <f t="shared" si="7"/>
        <v>0.25</v>
      </c>
      <c r="AS13" s="62">
        <v>45566</v>
      </c>
      <c r="AT13" s="78">
        <f t="shared" si="8"/>
        <v>0.28472222222222221</v>
      </c>
    </row>
    <row r="14" spans="1:46" x14ac:dyDescent="0.25">
      <c r="A14" s="69"/>
      <c r="B14" s="36" t="s">
        <v>15</v>
      </c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44">
        <f t="shared" si="2"/>
        <v>0</v>
      </c>
      <c r="AL14" s="2"/>
      <c r="AM14" s="2"/>
      <c r="AN14" s="70"/>
      <c r="AO14" s="60" t="s">
        <v>7</v>
      </c>
      <c r="AP14" s="45">
        <v>0.20833333333333334</v>
      </c>
      <c r="AQ14" s="45">
        <v>0</v>
      </c>
      <c r="AR14" s="46">
        <f t="shared" si="7"/>
        <v>0.20833333333333334</v>
      </c>
      <c r="AS14" s="62">
        <v>45597</v>
      </c>
      <c r="AT14" s="78">
        <f t="shared" si="8"/>
        <v>0.45833333333333337</v>
      </c>
    </row>
    <row r="15" spans="1:46" x14ac:dyDescent="0.25">
      <c r="A15" s="67" t="s">
        <v>4</v>
      </c>
      <c r="B15" s="20"/>
      <c r="C15" s="21">
        <f>IF(AND(MONTH(DATE($A$1,4,1))=MONTH(DATE($A$1,4,1)),ROW()=15),DATE($A$1,4,COLUMN()-2),"")</f>
        <v>45383</v>
      </c>
      <c r="D15" s="21">
        <f t="shared" ref="D15:AF15" si="10">IF(AND(MONTH(DATE($A$1,4,1))=MONTH(DATE($A$1,4,1)),ROW()=15),DATE($A$1,4,COLUMN()-2),"")</f>
        <v>45384</v>
      </c>
      <c r="E15" s="21">
        <f t="shared" si="10"/>
        <v>45385</v>
      </c>
      <c r="F15" s="21">
        <f t="shared" si="10"/>
        <v>45386</v>
      </c>
      <c r="G15" s="21">
        <f t="shared" si="10"/>
        <v>45387</v>
      </c>
      <c r="H15" s="21">
        <f t="shared" si="10"/>
        <v>45388</v>
      </c>
      <c r="I15" s="21">
        <f t="shared" si="10"/>
        <v>45389</v>
      </c>
      <c r="J15" s="21">
        <f t="shared" si="10"/>
        <v>45390</v>
      </c>
      <c r="K15" s="21">
        <f t="shared" si="10"/>
        <v>45391</v>
      </c>
      <c r="L15" s="21">
        <f t="shared" si="10"/>
        <v>45392</v>
      </c>
      <c r="M15" s="21">
        <f t="shared" si="10"/>
        <v>45393</v>
      </c>
      <c r="N15" s="21">
        <f t="shared" si="10"/>
        <v>45394</v>
      </c>
      <c r="O15" s="21">
        <f t="shared" si="10"/>
        <v>45395</v>
      </c>
      <c r="P15" s="21">
        <f t="shared" si="10"/>
        <v>45396</v>
      </c>
      <c r="Q15" s="21">
        <f t="shared" si="10"/>
        <v>45397</v>
      </c>
      <c r="R15" s="21">
        <f t="shared" si="10"/>
        <v>45398</v>
      </c>
      <c r="S15" s="21">
        <f t="shared" si="10"/>
        <v>45399</v>
      </c>
      <c r="T15" s="21">
        <f t="shared" si="10"/>
        <v>45400</v>
      </c>
      <c r="U15" s="21">
        <f t="shared" si="10"/>
        <v>45401</v>
      </c>
      <c r="V15" s="21">
        <f t="shared" si="10"/>
        <v>45402</v>
      </c>
      <c r="W15" s="21">
        <f t="shared" si="10"/>
        <v>45403</v>
      </c>
      <c r="X15" s="21">
        <f t="shared" si="10"/>
        <v>45404</v>
      </c>
      <c r="Y15" s="21">
        <f t="shared" si="10"/>
        <v>45405</v>
      </c>
      <c r="Z15" s="21">
        <f t="shared" si="10"/>
        <v>45406</v>
      </c>
      <c r="AA15" s="21">
        <f t="shared" si="10"/>
        <v>45407</v>
      </c>
      <c r="AB15" s="21">
        <f t="shared" si="10"/>
        <v>45408</v>
      </c>
      <c r="AC15" s="21">
        <f t="shared" si="10"/>
        <v>45409</v>
      </c>
      <c r="AD15" s="21">
        <f t="shared" si="10"/>
        <v>45410</v>
      </c>
      <c r="AE15" s="21">
        <f t="shared" si="10"/>
        <v>45411</v>
      </c>
      <c r="AF15" s="21">
        <f t="shared" si="10"/>
        <v>45412</v>
      </c>
      <c r="AG15" s="22"/>
      <c r="AH15" s="24"/>
      <c r="AJ15" s="75" t="s">
        <v>21</v>
      </c>
      <c r="AK15" s="48" t="s">
        <v>22</v>
      </c>
      <c r="AL15" s="50">
        <f>AL16/AL7</f>
        <v>6.5000000000000009</v>
      </c>
      <c r="AM15" s="56">
        <f>AM16/AL7</f>
        <v>26</v>
      </c>
      <c r="AN15" s="70"/>
      <c r="AO15" s="60" t="s">
        <v>8</v>
      </c>
      <c r="AP15" s="45">
        <v>0.25</v>
      </c>
      <c r="AQ15" s="46">
        <v>0.23611111111111113</v>
      </c>
      <c r="AR15" s="46">
        <f t="shared" si="7"/>
        <v>1.3888888888888867E-2</v>
      </c>
      <c r="AS15" s="62">
        <v>45627</v>
      </c>
      <c r="AT15" s="78">
        <f t="shared" si="8"/>
        <v>0.47222222222222221</v>
      </c>
    </row>
    <row r="16" spans="1:46" ht="15" customHeight="1" x14ac:dyDescent="0.25">
      <c r="A16" s="68"/>
      <c r="B16" s="31" t="s">
        <v>16</v>
      </c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40">
        <f>SUM(C16:AG16)</f>
        <v>0</v>
      </c>
      <c r="AJ16" s="76"/>
      <c r="AK16" s="48" t="s">
        <v>23</v>
      </c>
      <c r="AL16" s="49">
        <f>AL6-AH6-AH10-AH14-AH18-AH22</f>
        <v>2.0583333333333336</v>
      </c>
      <c r="AM16" s="57">
        <f>AM6-AH5-AH9-AH13-AH17-AH21-AH25-AH29-AH33-AH37-AH41-AH45-AH49</f>
        <v>8.2333333333333325</v>
      </c>
      <c r="AN16" s="70"/>
      <c r="AO16" s="60" t="s">
        <v>9</v>
      </c>
      <c r="AP16" s="45">
        <v>0.41666666666666669</v>
      </c>
      <c r="AQ16" s="45">
        <v>0.375</v>
      </c>
      <c r="AR16" s="46">
        <f t="shared" si="7"/>
        <v>4.1666666666666685E-2</v>
      </c>
      <c r="AS16" s="62">
        <v>45292</v>
      </c>
      <c r="AT16" s="78">
        <f t="shared" si="8"/>
        <v>0.51388888888888884</v>
      </c>
    </row>
    <row r="17" spans="1:46" x14ac:dyDescent="0.25">
      <c r="A17" s="68"/>
      <c r="B17" s="27" t="s">
        <v>13</v>
      </c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41">
        <f t="shared" ref="AH17:AH49" si="11">SUM(C17:AG17)</f>
        <v>0</v>
      </c>
      <c r="AN17" s="70"/>
      <c r="AO17" s="60" t="s">
        <v>10</v>
      </c>
      <c r="AP17" s="45">
        <v>0.70833333333333337</v>
      </c>
      <c r="AQ17" s="45">
        <v>0.68333333333333324</v>
      </c>
      <c r="AR17" s="46">
        <f t="shared" si="7"/>
        <v>2.5000000000000133E-2</v>
      </c>
      <c r="AS17" s="62">
        <v>45323</v>
      </c>
      <c r="AT17" s="78">
        <f t="shared" si="8"/>
        <v>0.28888888888888903</v>
      </c>
    </row>
    <row r="18" spans="1:46" x14ac:dyDescent="0.25">
      <c r="A18" s="69"/>
      <c r="B18" s="36" t="s">
        <v>15</v>
      </c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44">
        <f t="shared" si="11"/>
        <v>0</v>
      </c>
      <c r="AN18" s="70"/>
      <c r="AO18" s="60" t="s">
        <v>11</v>
      </c>
      <c r="AP18" s="45">
        <v>0.33333333333333331</v>
      </c>
      <c r="AQ18" s="45">
        <v>2.4305555555555556E-2</v>
      </c>
      <c r="AR18" s="46">
        <f t="shared" si="7"/>
        <v>0.30902777777777773</v>
      </c>
      <c r="AS18" s="62">
        <v>45352</v>
      </c>
      <c r="AT18" s="78">
        <f t="shared" si="8"/>
        <v>0.38958333333333339</v>
      </c>
    </row>
    <row r="19" spans="1:46" x14ac:dyDescent="0.25">
      <c r="A19" s="67" t="s">
        <v>5</v>
      </c>
      <c r="B19" s="20"/>
      <c r="C19" s="21">
        <f>IF(AND(MONTH(DATE($A$1,5,1))=MONTH(DATE($A$1,5,1)),ROW()=19),DATE($A$1,5,COLUMN()-2),"")</f>
        <v>45413</v>
      </c>
      <c r="D19" s="21">
        <f t="shared" ref="D19:AG19" si="12">IF(AND(MONTH(DATE($A$1,5,1))=MONTH(DATE($A$1,5,1)),ROW()=19),DATE($A$1,5,COLUMN()-2),"")</f>
        <v>45414</v>
      </c>
      <c r="E19" s="21">
        <f t="shared" si="12"/>
        <v>45415</v>
      </c>
      <c r="F19" s="21">
        <f t="shared" si="12"/>
        <v>45416</v>
      </c>
      <c r="G19" s="21">
        <f t="shared" si="12"/>
        <v>45417</v>
      </c>
      <c r="H19" s="21">
        <f t="shared" si="12"/>
        <v>45418</v>
      </c>
      <c r="I19" s="21">
        <f t="shared" si="12"/>
        <v>45419</v>
      </c>
      <c r="J19" s="21">
        <f t="shared" si="12"/>
        <v>45420</v>
      </c>
      <c r="K19" s="21">
        <f t="shared" si="12"/>
        <v>45421</v>
      </c>
      <c r="L19" s="21">
        <f t="shared" si="12"/>
        <v>45422</v>
      </c>
      <c r="M19" s="21">
        <f t="shared" si="12"/>
        <v>45423</v>
      </c>
      <c r="N19" s="21">
        <f t="shared" si="12"/>
        <v>45424</v>
      </c>
      <c r="O19" s="21">
        <f t="shared" si="12"/>
        <v>45425</v>
      </c>
      <c r="P19" s="21">
        <f t="shared" si="12"/>
        <v>45426</v>
      </c>
      <c r="Q19" s="21">
        <f t="shared" si="12"/>
        <v>45427</v>
      </c>
      <c r="R19" s="21">
        <f t="shared" si="12"/>
        <v>45428</v>
      </c>
      <c r="S19" s="21">
        <f t="shared" si="12"/>
        <v>45429</v>
      </c>
      <c r="T19" s="21">
        <f t="shared" si="12"/>
        <v>45430</v>
      </c>
      <c r="U19" s="21">
        <f t="shared" si="12"/>
        <v>45431</v>
      </c>
      <c r="V19" s="21">
        <f t="shared" si="12"/>
        <v>45432</v>
      </c>
      <c r="W19" s="21">
        <f t="shared" si="12"/>
        <v>45433</v>
      </c>
      <c r="X19" s="21">
        <f t="shared" si="12"/>
        <v>45434</v>
      </c>
      <c r="Y19" s="21">
        <f t="shared" si="12"/>
        <v>45435</v>
      </c>
      <c r="Z19" s="21">
        <f t="shared" si="12"/>
        <v>45436</v>
      </c>
      <c r="AA19" s="21">
        <f t="shared" si="12"/>
        <v>45437</v>
      </c>
      <c r="AB19" s="21">
        <f t="shared" si="12"/>
        <v>45438</v>
      </c>
      <c r="AC19" s="21">
        <f t="shared" si="12"/>
        <v>45439</v>
      </c>
      <c r="AD19" s="21">
        <f t="shared" si="12"/>
        <v>45440</v>
      </c>
      <c r="AE19" s="21">
        <f t="shared" si="12"/>
        <v>45441</v>
      </c>
      <c r="AF19" s="21">
        <f t="shared" si="12"/>
        <v>45442</v>
      </c>
      <c r="AG19" s="21">
        <f t="shared" si="12"/>
        <v>45443</v>
      </c>
      <c r="AH19" s="24"/>
      <c r="AN19" s="70"/>
      <c r="AO19" s="19" t="s">
        <v>12</v>
      </c>
      <c r="AP19" s="47">
        <v>0.375</v>
      </c>
      <c r="AQ19" s="47">
        <v>0.18611111111111112</v>
      </c>
      <c r="AR19" s="47">
        <f t="shared" si="7"/>
        <v>0.18888888888888888</v>
      </c>
      <c r="AS19" s="63">
        <v>45383</v>
      </c>
      <c r="AT19" s="79">
        <f t="shared" si="8"/>
        <v>0.56458333333333344</v>
      </c>
    </row>
    <row r="20" spans="1:46" ht="15" customHeight="1" x14ac:dyDescent="0.25">
      <c r="A20" s="68"/>
      <c r="B20" s="31" t="s">
        <v>16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40">
        <f t="shared" si="11"/>
        <v>0</v>
      </c>
      <c r="AT20" s="78">
        <f t="shared" si="8"/>
        <v>0.5229166666666667</v>
      </c>
    </row>
    <row r="21" spans="1:46" ht="15" customHeight="1" x14ac:dyDescent="0.25">
      <c r="A21" s="68"/>
      <c r="B21" s="27" t="s">
        <v>13</v>
      </c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41">
        <f t="shared" si="11"/>
        <v>0</v>
      </c>
      <c r="AT21" s="78">
        <f t="shared" si="8"/>
        <v>0.49791666666666662</v>
      </c>
    </row>
    <row r="22" spans="1:46" ht="15" customHeight="1" x14ac:dyDescent="0.25">
      <c r="A22" s="69"/>
      <c r="B22" s="36" t="s">
        <v>15</v>
      </c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55">
        <v>0.31666666666666665</v>
      </c>
      <c r="Y22" s="36"/>
      <c r="Z22" s="36"/>
      <c r="AA22" s="36"/>
      <c r="AB22" s="36"/>
      <c r="AC22" s="36"/>
      <c r="AD22" s="36"/>
      <c r="AE22" s="36"/>
      <c r="AF22" s="36"/>
      <c r="AG22" s="36"/>
      <c r="AH22" s="44">
        <f t="shared" si="11"/>
        <v>0.31666666666666665</v>
      </c>
      <c r="AT22" s="78">
        <f t="shared" si="8"/>
        <v>0.18888888888888888</v>
      </c>
    </row>
    <row r="23" spans="1:46" ht="15" customHeight="1" x14ac:dyDescent="0.25">
      <c r="A23" s="67" t="s">
        <v>6</v>
      </c>
      <c r="B23" s="20"/>
      <c r="C23" s="21">
        <f>IF(AND(MONTH(DATE($A$1,6,1))=MONTH(DATE($A$1,6,1)),ROW()=23),DATE($A$1,6,COLUMN()-2),"")</f>
        <v>45444</v>
      </c>
      <c r="D23" s="21">
        <f t="shared" ref="D23:AF23" si="13">IF(AND(MONTH(DATE($A$1,6,1))=MONTH(DATE($A$1,6,1)),ROW()=23),DATE($A$1,6,COLUMN()-2),"")</f>
        <v>45445</v>
      </c>
      <c r="E23" s="21">
        <f t="shared" si="13"/>
        <v>45446</v>
      </c>
      <c r="F23" s="21">
        <f t="shared" si="13"/>
        <v>45447</v>
      </c>
      <c r="G23" s="21">
        <f t="shared" si="13"/>
        <v>45448</v>
      </c>
      <c r="H23" s="21">
        <f t="shared" si="13"/>
        <v>45449</v>
      </c>
      <c r="I23" s="21">
        <f t="shared" si="13"/>
        <v>45450</v>
      </c>
      <c r="J23" s="21">
        <f t="shared" si="13"/>
        <v>45451</v>
      </c>
      <c r="K23" s="21">
        <f t="shared" si="13"/>
        <v>45452</v>
      </c>
      <c r="L23" s="21">
        <f t="shared" si="13"/>
        <v>45453</v>
      </c>
      <c r="M23" s="21">
        <f t="shared" si="13"/>
        <v>45454</v>
      </c>
      <c r="N23" s="21">
        <f t="shared" si="13"/>
        <v>45455</v>
      </c>
      <c r="O23" s="21">
        <f t="shared" si="13"/>
        <v>45456</v>
      </c>
      <c r="P23" s="21">
        <f t="shared" si="13"/>
        <v>45457</v>
      </c>
      <c r="Q23" s="21">
        <f t="shared" si="13"/>
        <v>45458</v>
      </c>
      <c r="R23" s="21">
        <f t="shared" si="13"/>
        <v>45459</v>
      </c>
      <c r="S23" s="21">
        <f t="shared" si="13"/>
        <v>45460</v>
      </c>
      <c r="T23" s="21">
        <f t="shared" si="13"/>
        <v>45461</v>
      </c>
      <c r="U23" s="21">
        <f t="shared" si="13"/>
        <v>45462</v>
      </c>
      <c r="V23" s="21">
        <f t="shared" si="13"/>
        <v>45463</v>
      </c>
      <c r="W23" s="21">
        <f t="shared" si="13"/>
        <v>45464</v>
      </c>
      <c r="X23" s="21">
        <f t="shared" si="13"/>
        <v>45465</v>
      </c>
      <c r="Y23" s="21">
        <f t="shared" si="13"/>
        <v>45466</v>
      </c>
      <c r="Z23" s="21">
        <f t="shared" si="13"/>
        <v>45467</v>
      </c>
      <c r="AA23" s="21">
        <f t="shared" si="13"/>
        <v>45468</v>
      </c>
      <c r="AB23" s="21">
        <f t="shared" si="13"/>
        <v>45469</v>
      </c>
      <c r="AC23" s="21">
        <f t="shared" si="13"/>
        <v>45470</v>
      </c>
      <c r="AD23" s="21">
        <f t="shared" si="13"/>
        <v>45471</v>
      </c>
      <c r="AE23" s="21">
        <f t="shared" si="13"/>
        <v>45472</v>
      </c>
      <c r="AF23" s="21">
        <f t="shared" si="13"/>
        <v>45473</v>
      </c>
      <c r="AG23" s="22"/>
      <c r="AH23" s="24"/>
      <c r="AT23" s="78">
        <f t="shared" si="8"/>
        <v>0</v>
      </c>
    </row>
    <row r="24" spans="1:46" ht="15" customHeight="1" x14ac:dyDescent="0.25">
      <c r="A24" s="68"/>
      <c r="B24" s="31" t="s">
        <v>16</v>
      </c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40">
        <f t="shared" si="11"/>
        <v>0</v>
      </c>
    </row>
    <row r="25" spans="1:46" ht="15" customHeight="1" x14ac:dyDescent="0.25">
      <c r="A25" s="68"/>
      <c r="B25" s="27" t="s">
        <v>13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41">
        <f t="shared" si="11"/>
        <v>0</v>
      </c>
    </row>
    <row r="26" spans="1:46" ht="15" customHeight="1" x14ac:dyDescent="0.25">
      <c r="A26" s="69"/>
      <c r="B26" s="1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25"/>
      <c r="AK26" s="58"/>
      <c r="AL26" s="58"/>
      <c r="AM26" s="59"/>
    </row>
    <row r="27" spans="1:46" ht="15" customHeight="1" x14ac:dyDescent="0.25">
      <c r="A27" s="67" t="s">
        <v>7</v>
      </c>
      <c r="B27" s="20"/>
      <c r="C27" s="21">
        <f>IF(AND(MONTH(DATE($A$1,7,1))=MONTH(DATE($A$1,7,1)),ROW()=27),DATE($A$1,7,COLUMN()-2),"")</f>
        <v>45474</v>
      </c>
      <c r="D27" s="21">
        <f t="shared" ref="D27:AG27" si="14">IF(AND(MONTH(DATE($A$1,7,1))=MONTH(DATE($A$1,7,1)),ROW()=27),DATE($A$1,7,COLUMN()-2),"")</f>
        <v>45475</v>
      </c>
      <c r="E27" s="21">
        <f t="shared" si="14"/>
        <v>45476</v>
      </c>
      <c r="F27" s="21">
        <f t="shared" si="14"/>
        <v>45477</v>
      </c>
      <c r="G27" s="21">
        <f t="shared" si="14"/>
        <v>45478</v>
      </c>
      <c r="H27" s="21">
        <f t="shared" si="14"/>
        <v>45479</v>
      </c>
      <c r="I27" s="21">
        <f t="shared" si="14"/>
        <v>45480</v>
      </c>
      <c r="J27" s="21">
        <f t="shared" si="14"/>
        <v>45481</v>
      </c>
      <c r="K27" s="21">
        <f t="shared" si="14"/>
        <v>45482</v>
      </c>
      <c r="L27" s="21">
        <f t="shared" si="14"/>
        <v>45483</v>
      </c>
      <c r="M27" s="21">
        <f t="shared" si="14"/>
        <v>45484</v>
      </c>
      <c r="N27" s="21">
        <f t="shared" si="14"/>
        <v>45485</v>
      </c>
      <c r="O27" s="21">
        <f t="shared" si="14"/>
        <v>45486</v>
      </c>
      <c r="P27" s="21">
        <f t="shared" si="14"/>
        <v>45487</v>
      </c>
      <c r="Q27" s="21">
        <f t="shared" si="14"/>
        <v>45488</v>
      </c>
      <c r="R27" s="21">
        <f t="shared" si="14"/>
        <v>45489</v>
      </c>
      <c r="S27" s="21">
        <f t="shared" si="14"/>
        <v>45490</v>
      </c>
      <c r="T27" s="21">
        <f t="shared" si="14"/>
        <v>45491</v>
      </c>
      <c r="U27" s="21">
        <f t="shared" si="14"/>
        <v>45492</v>
      </c>
      <c r="V27" s="21">
        <f t="shared" si="14"/>
        <v>45493</v>
      </c>
      <c r="W27" s="21">
        <f t="shared" si="14"/>
        <v>45494</v>
      </c>
      <c r="X27" s="21">
        <f t="shared" si="14"/>
        <v>45495</v>
      </c>
      <c r="Y27" s="21">
        <f t="shared" si="14"/>
        <v>45496</v>
      </c>
      <c r="Z27" s="21">
        <f t="shared" si="14"/>
        <v>45497</v>
      </c>
      <c r="AA27" s="21">
        <f t="shared" si="14"/>
        <v>45498</v>
      </c>
      <c r="AB27" s="21">
        <f t="shared" si="14"/>
        <v>45499</v>
      </c>
      <c r="AC27" s="21">
        <f t="shared" si="14"/>
        <v>45500</v>
      </c>
      <c r="AD27" s="21">
        <f t="shared" si="14"/>
        <v>45501</v>
      </c>
      <c r="AE27" s="21">
        <f t="shared" si="14"/>
        <v>45502</v>
      </c>
      <c r="AF27" s="21">
        <f t="shared" si="14"/>
        <v>45503</v>
      </c>
      <c r="AG27" s="21">
        <f t="shared" si="14"/>
        <v>45504</v>
      </c>
      <c r="AH27" s="24"/>
      <c r="AJ27" s="71" t="s">
        <v>20</v>
      </c>
      <c r="AK27" s="71"/>
      <c r="AL27" s="71"/>
      <c r="AM27" s="71"/>
      <c r="AN27" s="71"/>
    </row>
    <row r="28" spans="1:46" ht="15" customHeight="1" x14ac:dyDescent="0.25">
      <c r="A28" s="68"/>
      <c r="B28" s="31" t="s">
        <v>16</v>
      </c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66">
        <v>0.31666666666666665</v>
      </c>
      <c r="R28" s="66">
        <v>0.31666666666666665</v>
      </c>
      <c r="S28" s="66">
        <v>0.31666666666666665</v>
      </c>
      <c r="T28" s="66">
        <v>0.31666666666666665</v>
      </c>
      <c r="U28" s="66">
        <v>0.15833333333333333</v>
      </c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40">
        <f t="shared" si="11"/>
        <v>1.4249999999999998</v>
      </c>
      <c r="AJ28" s="71"/>
      <c r="AK28" s="71"/>
      <c r="AL28" s="71"/>
      <c r="AM28" s="71"/>
      <c r="AN28" s="71"/>
    </row>
    <row r="29" spans="1:46" ht="15" customHeight="1" x14ac:dyDescent="0.25">
      <c r="A29" s="68"/>
      <c r="B29" s="27" t="s">
        <v>13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39"/>
      <c r="R29" s="39"/>
      <c r="S29" s="39"/>
      <c r="T29" s="39"/>
      <c r="U29" s="39"/>
      <c r="V29" s="27"/>
      <c r="W29" s="27"/>
      <c r="X29" s="39"/>
      <c r="Y29" s="27"/>
      <c r="Z29" s="27"/>
      <c r="AA29" s="27"/>
      <c r="AB29" s="27"/>
      <c r="AC29" s="27"/>
      <c r="AD29" s="27"/>
      <c r="AE29" s="27"/>
      <c r="AF29" s="27"/>
      <c r="AG29" s="39"/>
      <c r="AH29" s="41">
        <f t="shared" si="11"/>
        <v>0</v>
      </c>
      <c r="AJ29" s="71"/>
      <c r="AK29" s="71"/>
      <c r="AL29" s="71"/>
      <c r="AM29" s="71"/>
      <c r="AN29" s="71"/>
    </row>
    <row r="30" spans="1:46" ht="15" customHeight="1" x14ac:dyDescent="0.25">
      <c r="A30" s="69"/>
      <c r="B30" s="1"/>
      <c r="AH30" s="25"/>
    </row>
    <row r="31" spans="1:46" ht="15" customHeight="1" x14ac:dyDescent="0.25">
      <c r="A31" s="67" t="s">
        <v>8</v>
      </c>
      <c r="B31" s="20"/>
      <c r="C31" s="21">
        <f>IF(AND(MONTH(DATE($A$1,8,1))=MONTH(DATE($A$1,8,1)),ROW()=31),DATE($A$1,8,COLUMN()-2),"")</f>
        <v>45505</v>
      </c>
      <c r="D31" s="21">
        <f t="shared" ref="D31:AG31" si="15">IF(AND(MONTH(DATE($A$1,8,1))=MONTH(DATE($A$1,8,1)),ROW()=31),DATE($A$1,8,COLUMN()-2),"")</f>
        <v>45506</v>
      </c>
      <c r="E31" s="21">
        <f t="shared" si="15"/>
        <v>45507</v>
      </c>
      <c r="F31" s="21">
        <f t="shared" si="15"/>
        <v>45508</v>
      </c>
      <c r="G31" s="21">
        <f t="shared" si="15"/>
        <v>45509</v>
      </c>
      <c r="H31" s="21">
        <f t="shared" si="15"/>
        <v>45510</v>
      </c>
      <c r="I31" s="21">
        <f t="shared" si="15"/>
        <v>45511</v>
      </c>
      <c r="J31" s="21">
        <f t="shared" si="15"/>
        <v>45512</v>
      </c>
      <c r="K31" s="21">
        <f t="shared" si="15"/>
        <v>45513</v>
      </c>
      <c r="L31" s="21">
        <f t="shared" si="15"/>
        <v>45514</v>
      </c>
      <c r="M31" s="21">
        <f t="shared" si="15"/>
        <v>45515</v>
      </c>
      <c r="N31" s="21">
        <f t="shared" si="15"/>
        <v>45516</v>
      </c>
      <c r="O31" s="21">
        <f t="shared" si="15"/>
        <v>45517</v>
      </c>
      <c r="P31" s="21">
        <f t="shared" si="15"/>
        <v>45518</v>
      </c>
      <c r="Q31" s="21">
        <f t="shared" si="15"/>
        <v>45519</v>
      </c>
      <c r="R31" s="21">
        <f t="shared" si="15"/>
        <v>45520</v>
      </c>
      <c r="S31" s="21">
        <f t="shared" si="15"/>
        <v>45521</v>
      </c>
      <c r="T31" s="21">
        <f t="shared" si="15"/>
        <v>45522</v>
      </c>
      <c r="U31" s="21">
        <f t="shared" si="15"/>
        <v>45523</v>
      </c>
      <c r="V31" s="21">
        <f t="shared" si="15"/>
        <v>45524</v>
      </c>
      <c r="W31" s="21">
        <f t="shared" si="15"/>
        <v>45525</v>
      </c>
      <c r="X31" s="21">
        <f t="shared" si="15"/>
        <v>45526</v>
      </c>
      <c r="Y31" s="21">
        <f t="shared" si="15"/>
        <v>45527</v>
      </c>
      <c r="Z31" s="21">
        <f t="shared" si="15"/>
        <v>45528</v>
      </c>
      <c r="AA31" s="21">
        <f t="shared" si="15"/>
        <v>45529</v>
      </c>
      <c r="AB31" s="21">
        <f t="shared" si="15"/>
        <v>45530</v>
      </c>
      <c r="AC31" s="21">
        <f t="shared" si="15"/>
        <v>45531</v>
      </c>
      <c r="AD31" s="21">
        <f t="shared" si="15"/>
        <v>45532</v>
      </c>
      <c r="AE31" s="21">
        <f t="shared" si="15"/>
        <v>45533</v>
      </c>
      <c r="AF31" s="21">
        <f t="shared" si="15"/>
        <v>45534</v>
      </c>
      <c r="AG31" s="21">
        <f t="shared" si="15"/>
        <v>45535</v>
      </c>
      <c r="AH31" s="24"/>
    </row>
    <row r="32" spans="1:46" x14ac:dyDescent="0.25">
      <c r="A32" s="68"/>
      <c r="B32" s="31" t="s">
        <v>16</v>
      </c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40">
        <f t="shared" si="11"/>
        <v>0</v>
      </c>
    </row>
    <row r="33" spans="1:44" x14ac:dyDescent="0.25">
      <c r="A33" s="68"/>
      <c r="B33" s="27" t="s">
        <v>13</v>
      </c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41">
        <f t="shared" si="11"/>
        <v>0</v>
      </c>
      <c r="AR33" s="14"/>
    </row>
    <row r="34" spans="1:44" x14ac:dyDescent="0.25">
      <c r="A34" s="69"/>
      <c r="B34" s="1"/>
      <c r="AH34" s="25"/>
    </row>
    <row r="35" spans="1:44" x14ac:dyDescent="0.25">
      <c r="A35" s="67" t="s">
        <v>9</v>
      </c>
      <c r="B35" s="20"/>
      <c r="C35" s="21">
        <f>IF(AND(MONTH(DATE($A$1,9,1))=MONTH(DATE($A$1,9,1)),ROW()=35),DATE($A$1,9,COLUMN()-2),"")</f>
        <v>45536</v>
      </c>
      <c r="D35" s="21">
        <f t="shared" ref="D35:AF35" si="16">IF(AND(MONTH(DATE($A$1,9,1))=MONTH(DATE($A$1,9,1)),ROW()=35),DATE($A$1,9,COLUMN()-2),"")</f>
        <v>45537</v>
      </c>
      <c r="E35" s="21">
        <f t="shared" si="16"/>
        <v>45538</v>
      </c>
      <c r="F35" s="21">
        <f t="shared" si="16"/>
        <v>45539</v>
      </c>
      <c r="G35" s="21">
        <f t="shared" si="16"/>
        <v>45540</v>
      </c>
      <c r="H35" s="21">
        <f t="shared" si="16"/>
        <v>45541</v>
      </c>
      <c r="I35" s="21">
        <f t="shared" si="16"/>
        <v>45542</v>
      </c>
      <c r="J35" s="21">
        <f t="shared" si="16"/>
        <v>45543</v>
      </c>
      <c r="K35" s="21">
        <f t="shared" si="16"/>
        <v>45544</v>
      </c>
      <c r="L35" s="21">
        <f t="shared" si="16"/>
        <v>45545</v>
      </c>
      <c r="M35" s="21">
        <f t="shared" si="16"/>
        <v>45546</v>
      </c>
      <c r="N35" s="21">
        <f t="shared" si="16"/>
        <v>45547</v>
      </c>
      <c r="O35" s="21">
        <f t="shared" si="16"/>
        <v>45548</v>
      </c>
      <c r="P35" s="21">
        <f t="shared" si="16"/>
        <v>45549</v>
      </c>
      <c r="Q35" s="21">
        <f t="shared" si="16"/>
        <v>45550</v>
      </c>
      <c r="R35" s="21">
        <f t="shared" si="16"/>
        <v>45551</v>
      </c>
      <c r="S35" s="21">
        <f t="shared" si="16"/>
        <v>45552</v>
      </c>
      <c r="T35" s="21">
        <f t="shared" si="16"/>
        <v>45553</v>
      </c>
      <c r="U35" s="21">
        <f t="shared" si="16"/>
        <v>45554</v>
      </c>
      <c r="V35" s="21">
        <f t="shared" si="16"/>
        <v>45555</v>
      </c>
      <c r="W35" s="21">
        <f t="shared" si="16"/>
        <v>45556</v>
      </c>
      <c r="X35" s="21">
        <f t="shared" si="16"/>
        <v>45557</v>
      </c>
      <c r="Y35" s="21">
        <f t="shared" si="16"/>
        <v>45558</v>
      </c>
      <c r="Z35" s="21">
        <f t="shared" si="16"/>
        <v>45559</v>
      </c>
      <c r="AA35" s="21">
        <f t="shared" si="16"/>
        <v>45560</v>
      </c>
      <c r="AB35" s="21">
        <f t="shared" si="16"/>
        <v>45561</v>
      </c>
      <c r="AC35" s="21">
        <f t="shared" si="16"/>
        <v>45562</v>
      </c>
      <c r="AD35" s="21">
        <f t="shared" si="16"/>
        <v>45563</v>
      </c>
      <c r="AE35" s="21">
        <f t="shared" si="16"/>
        <v>45564</v>
      </c>
      <c r="AF35" s="21">
        <f t="shared" si="16"/>
        <v>45565</v>
      </c>
      <c r="AG35" s="20"/>
      <c r="AH35" s="24"/>
    </row>
    <row r="36" spans="1:44" x14ac:dyDescent="0.25">
      <c r="A36" s="68"/>
      <c r="B36" s="31" t="s">
        <v>16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40">
        <f t="shared" si="11"/>
        <v>0</v>
      </c>
    </row>
    <row r="37" spans="1:44" x14ac:dyDescent="0.25">
      <c r="A37" s="68"/>
      <c r="B37" s="27" t="s">
        <v>13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41">
        <f t="shared" si="11"/>
        <v>0</v>
      </c>
    </row>
    <row r="38" spans="1:44" x14ac:dyDescent="0.25">
      <c r="A38" s="69"/>
      <c r="B38" s="1"/>
      <c r="AH38" s="25"/>
    </row>
    <row r="39" spans="1:44" x14ac:dyDescent="0.25">
      <c r="A39" s="67" t="s">
        <v>10</v>
      </c>
      <c r="B39" s="20"/>
      <c r="C39" s="21">
        <f>IF(AND(MONTH(DATE($A$1,10,1))=MONTH(DATE($A$1,10,1)),ROW()=39),DATE($A$1,10,COLUMN()-2),"")</f>
        <v>45566</v>
      </c>
      <c r="D39" s="21">
        <f t="shared" ref="D39:AG39" si="17">IF(AND(MONTH(DATE($A$1,10,1))=MONTH(DATE($A$1,10,1)),ROW()=39),DATE($A$1,10,COLUMN()-2),"")</f>
        <v>45567</v>
      </c>
      <c r="E39" s="21">
        <f t="shared" si="17"/>
        <v>45568</v>
      </c>
      <c r="F39" s="21">
        <f t="shared" si="17"/>
        <v>45569</v>
      </c>
      <c r="G39" s="21">
        <f t="shared" si="17"/>
        <v>45570</v>
      </c>
      <c r="H39" s="21">
        <f t="shared" si="17"/>
        <v>45571</v>
      </c>
      <c r="I39" s="21">
        <f t="shared" si="17"/>
        <v>45572</v>
      </c>
      <c r="J39" s="21">
        <f t="shared" si="17"/>
        <v>45573</v>
      </c>
      <c r="K39" s="21">
        <f t="shared" si="17"/>
        <v>45574</v>
      </c>
      <c r="L39" s="21">
        <f t="shared" si="17"/>
        <v>45575</v>
      </c>
      <c r="M39" s="21">
        <f t="shared" si="17"/>
        <v>45576</v>
      </c>
      <c r="N39" s="21">
        <f t="shared" si="17"/>
        <v>45577</v>
      </c>
      <c r="O39" s="21">
        <f t="shared" si="17"/>
        <v>45578</v>
      </c>
      <c r="P39" s="21">
        <f t="shared" si="17"/>
        <v>45579</v>
      </c>
      <c r="Q39" s="21">
        <f t="shared" si="17"/>
        <v>45580</v>
      </c>
      <c r="R39" s="21">
        <f t="shared" si="17"/>
        <v>45581</v>
      </c>
      <c r="S39" s="21">
        <f t="shared" si="17"/>
        <v>45582</v>
      </c>
      <c r="T39" s="21">
        <f t="shared" si="17"/>
        <v>45583</v>
      </c>
      <c r="U39" s="21">
        <f t="shared" si="17"/>
        <v>45584</v>
      </c>
      <c r="V39" s="21">
        <f t="shared" si="17"/>
        <v>45585</v>
      </c>
      <c r="W39" s="21">
        <f t="shared" si="17"/>
        <v>45586</v>
      </c>
      <c r="X39" s="21">
        <f t="shared" si="17"/>
        <v>45587</v>
      </c>
      <c r="Y39" s="21">
        <f t="shared" si="17"/>
        <v>45588</v>
      </c>
      <c r="Z39" s="21">
        <f t="shared" si="17"/>
        <v>45589</v>
      </c>
      <c r="AA39" s="21">
        <f t="shared" si="17"/>
        <v>45590</v>
      </c>
      <c r="AB39" s="21">
        <f t="shared" si="17"/>
        <v>45591</v>
      </c>
      <c r="AC39" s="21">
        <f t="shared" si="17"/>
        <v>45592</v>
      </c>
      <c r="AD39" s="21">
        <f t="shared" si="17"/>
        <v>45593</v>
      </c>
      <c r="AE39" s="21">
        <f t="shared" si="17"/>
        <v>45594</v>
      </c>
      <c r="AF39" s="21">
        <f t="shared" si="17"/>
        <v>45595</v>
      </c>
      <c r="AG39" s="21">
        <f t="shared" si="17"/>
        <v>45596</v>
      </c>
      <c r="AH39" s="24"/>
    </row>
    <row r="40" spans="1:44" x14ac:dyDescent="0.25">
      <c r="A40" s="68"/>
      <c r="B40" s="31" t="s">
        <v>16</v>
      </c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40">
        <f t="shared" si="11"/>
        <v>0</v>
      </c>
    </row>
    <row r="41" spans="1:44" x14ac:dyDescent="0.25">
      <c r="A41" s="68"/>
      <c r="B41" s="27" t="s">
        <v>13</v>
      </c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41">
        <f t="shared" si="11"/>
        <v>0</v>
      </c>
    </row>
    <row r="42" spans="1:44" x14ac:dyDescent="0.25">
      <c r="A42" s="69"/>
      <c r="B42" s="1"/>
      <c r="AH42" s="25"/>
    </row>
    <row r="43" spans="1:44" x14ac:dyDescent="0.25">
      <c r="A43" s="67" t="s">
        <v>11</v>
      </c>
      <c r="B43" s="20"/>
      <c r="C43" s="21">
        <f>IF(AND(MONTH(DATE($A$1,11,1))=MONTH(DATE($A$1,11,1)),ROW()=43),DATE($A$1,11,COLUMN()-2),"")</f>
        <v>45597</v>
      </c>
      <c r="D43" s="21">
        <f t="shared" ref="D43:AF43" si="18">IF(AND(MONTH(DATE($A$1,11,1))=MONTH(DATE($A$1,11,1)),ROW()=43),DATE($A$1,11,COLUMN()-2),"")</f>
        <v>45598</v>
      </c>
      <c r="E43" s="21">
        <f t="shared" si="18"/>
        <v>45599</v>
      </c>
      <c r="F43" s="21">
        <f t="shared" si="18"/>
        <v>45600</v>
      </c>
      <c r="G43" s="21">
        <f t="shared" si="18"/>
        <v>45601</v>
      </c>
      <c r="H43" s="21">
        <f t="shared" si="18"/>
        <v>45602</v>
      </c>
      <c r="I43" s="21">
        <f t="shared" si="18"/>
        <v>45603</v>
      </c>
      <c r="J43" s="21">
        <f t="shared" si="18"/>
        <v>45604</v>
      </c>
      <c r="K43" s="21">
        <f t="shared" si="18"/>
        <v>45605</v>
      </c>
      <c r="L43" s="21">
        <f t="shared" si="18"/>
        <v>45606</v>
      </c>
      <c r="M43" s="21">
        <f t="shared" si="18"/>
        <v>45607</v>
      </c>
      <c r="N43" s="21">
        <f t="shared" si="18"/>
        <v>45608</v>
      </c>
      <c r="O43" s="21">
        <f t="shared" si="18"/>
        <v>45609</v>
      </c>
      <c r="P43" s="21">
        <f t="shared" si="18"/>
        <v>45610</v>
      </c>
      <c r="Q43" s="21">
        <f t="shared" si="18"/>
        <v>45611</v>
      </c>
      <c r="R43" s="21">
        <f t="shared" si="18"/>
        <v>45612</v>
      </c>
      <c r="S43" s="21">
        <f t="shared" si="18"/>
        <v>45613</v>
      </c>
      <c r="T43" s="21">
        <f t="shared" si="18"/>
        <v>45614</v>
      </c>
      <c r="U43" s="21">
        <f t="shared" si="18"/>
        <v>45615</v>
      </c>
      <c r="V43" s="21">
        <f t="shared" si="18"/>
        <v>45616</v>
      </c>
      <c r="W43" s="21">
        <f t="shared" si="18"/>
        <v>45617</v>
      </c>
      <c r="X43" s="21">
        <f t="shared" si="18"/>
        <v>45618</v>
      </c>
      <c r="Y43" s="21">
        <f t="shared" si="18"/>
        <v>45619</v>
      </c>
      <c r="Z43" s="21">
        <f t="shared" si="18"/>
        <v>45620</v>
      </c>
      <c r="AA43" s="21">
        <f t="shared" si="18"/>
        <v>45621</v>
      </c>
      <c r="AB43" s="21">
        <f t="shared" si="18"/>
        <v>45622</v>
      </c>
      <c r="AC43" s="21">
        <f t="shared" si="18"/>
        <v>45623</v>
      </c>
      <c r="AD43" s="21">
        <f t="shared" si="18"/>
        <v>45624</v>
      </c>
      <c r="AE43" s="21">
        <f t="shared" si="18"/>
        <v>45625</v>
      </c>
      <c r="AF43" s="21">
        <f t="shared" si="18"/>
        <v>45626</v>
      </c>
      <c r="AG43" s="20"/>
      <c r="AH43" s="24"/>
    </row>
    <row r="44" spans="1:44" x14ac:dyDescent="0.25">
      <c r="A44" s="68"/>
      <c r="B44" s="31" t="s">
        <v>16</v>
      </c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40">
        <f t="shared" si="11"/>
        <v>0</v>
      </c>
    </row>
    <row r="45" spans="1:44" x14ac:dyDescent="0.25">
      <c r="A45" s="68"/>
      <c r="B45" s="27" t="s">
        <v>13</v>
      </c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41">
        <f t="shared" si="11"/>
        <v>0</v>
      </c>
    </row>
    <row r="46" spans="1:44" x14ac:dyDescent="0.25">
      <c r="A46" s="69"/>
      <c r="B46" s="1"/>
      <c r="AH46" s="25"/>
    </row>
    <row r="47" spans="1:44" x14ac:dyDescent="0.25">
      <c r="A47" s="67" t="s">
        <v>12</v>
      </c>
      <c r="B47" s="20"/>
      <c r="C47" s="21">
        <f>IF(AND(MONTH(DATE($A$1,12,1))=MONTH(DATE($A$1,12,1)),ROW()=47),DATE($A$1,12,COLUMN()-2),"")</f>
        <v>45627</v>
      </c>
      <c r="D47" s="21">
        <f t="shared" ref="D47:AG47" si="19">IF(AND(MONTH(DATE($A$1,12,1))=MONTH(DATE($A$1,12,1)),ROW()=47),DATE($A$1,12,COLUMN()-2),"")</f>
        <v>45628</v>
      </c>
      <c r="E47" s="21">
        <f t="shared" si="19"/>
        <v>45629</v>
      </c>
      <c r="F47" s="21">
        <f t="shared" si="19"/>
        <v>45630</v>
      </c>
      <c r="G47" s="21">
        <f t="shared" si="19"/>
        <v>45631</v>
      </c>
      <c r="H47" s="21">
        <f t="shared" si="19"/>
        <v>45632</v>
      </c>
      <c r="I47" s="21">
        <f t="shared" si="19"/>
        <v>45633</v>
      </c>
      <c r="J47" s="21">
        <f t="shared" si="19"/>
        <v>45634</v>
      </c>
      <c r="K47" s="21">
        <f t="shared" si="19"/>
        <v>45635</v>
      </c>
      <c r="L47" s="21">
        <f t="shared" si="19"/>
        <v>45636</v>
      </c>
      <c r="M47" s="21">
        <f t="shared" si="19"/>
        <v>45637</v>
      </c>
      <c r="N47" s="21">
        <f t="shared" si="19"/>
        <v>45638</v>
      </c>
      <c r="O47" s="21">
        <f t="shared" si="19"/>
        <v>45639</v>
      </c>
      <c r="P47" s="21">
        <f t="shared" si="19"/>
        <v>45640</v>
      </c>
      <c r="Q47" s="21">
        <f t="shared" si="19"/>
        <v>45641</v>
      </c>
      <c r="R47" s="21">
        <f t="shared" si="19"/>
        <v>45642</v>
      </c>
      <c r="S47" s="21">
        <f t="shared" si="19"/>
        <v>45643</v>
      </c>
      <c r="T47" s="21">
        <f t="shared" si="19"/>
        <v>45644</v>
      </c>
      <c r="U47" s="21">
        <f t="shared" si="19"/>
        <v>45645</v>
      </c>
      <c r="V47" s="21">
        <f t="shared" si="19"/>
        <v>45646</v>
      </c>
      <c r="W47" s="21">
        <f t="shared" si="19"/>
        <v>45647</v>
      </c>
      <c r="X47" s="21">
        <f t="shared" si="19"/>
        <v>45648</v>
      </c>
      <c r="Y47" s="21">
        <f t="shared" si="19"/>
        <v>45649</v>
      </c>
      <c r="Z47" s="21">
        <f t="shared" si="19"/>
        <v>45650</v>
      </c>
      <c r="AA47" s="21">
        <f t="shared" si="19"/>
        <v>45651</v>
      </c>
      <c r="AB47" s="21">
        <f t="shared" si="19"/>
        <v>45652</v>
      </c>
      <c r="AC47" s="21">
        <f t="shared" si="19"/>
        <v>45653</v>
      </c>
      <c r="AD47" s="21">
        <f t="shared" si="19"/>
        <v>45654</v>
      </c>
      <c r="AE47" s="21">
        <f t="shared" si="19"/>
        <v>45655</v>
      </c>
      <c r="AF47" s="21">
        <f t="shared" si="19"/>
        <v>45656</v>
      </c>
      <c r="AG47" s="21">
        <f t="shared" si="19"/>
        <v>45657</v>
      </c>
      <c r="AH47" s="26"/>
    </row>
    <row r="48" spans="1:44" x14ac:dyDescent="0.25">
      <c r="A48" s="68"/>
      <c r="B48" s="31" t="s">
        <v>16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40">
        <f t="shared" si="11"/>
        <v>0</v>
      </c>
    </row>
    <row r="49" spans="1:34" x14ac:dyDescent="0.25">
      <c r="A49" s="69"/>
      <c r="B49" s="54" t="s">
        <v>13</v>
      </c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42">
        <f t="shared" si="11"/>
        <v>0</v>
      </c>
    </row>
    <row r="50" spans="1:34" x14ac:dyDescent="0.25">
      <c r="B50" s="1"/>
      <c r="AH50" s="13"/>
    </row>
  </sheetData>
  <mergeCells count="18">
    <mergeCell ref="AJ5:AJ6"/>
    <mergeCell ref="AJ15:AJ16"/>
    <mergeCell ref="A43:A46"/>
    <mergeCell ref="A47:A49"/>
    <mergeCell ref="AN5:AN7"/>
    <mergeCell ref="AN8:AN19"/>
    <mergeCell ref="AJ27:AN29"/>
    <mergeCell ref="A23:A26"/>
    <mergeCell ref="A27:A30"/>
    <mergeCell ref="A31:A34"/>
    <mergeCell ref="A35:A38"/>
    <mergeCell ref="A39:A42"/>
    <mergeCell ref="A3:A6"/>
    <mergeCell ref="A7:A10"/>
    <mergeCell ref="A11:A14"/>
    <mergeCell ref="A15:A18"/>
    <mergeCell ref="A19:A22"/>
    <mergeCell ref="AN3:AS3"/>
  </mergeCells>
  <conditionalFormatting sqref="C3:AG3 C7:AE7 C11:AG11 C15:AF15 C19:AG19 C23:AF23 C27:AG27 C31:AG31 C35:AF35 C39:AG39 C43:AF43 C47:AG47">
    <cfRule type="expression" dxfId="1" priority="1">
      <formula>WEEKDAY(C3)=1</formula>
    </cfRule>
    <cfRule type="expression" dxfId="0" priority="2">
      <formula>WEEKDAY(C3)=7</formula>
    </cfRule>
  </conditionalFormatting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Carthage</dc:creator>
  <dcterms:created xsi:type="dcterms:W3CDTF">2024-03-12T10:00:13Z</dcterms:created>
  <dcterms:modified xsi:type="dcterms:W3CDTF">2024-04-12T13:47:32Z</dcterms:modified>
</cp:coreProperties>
</file>