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 activeTab="1"/>
  </bookViews>
  <sheets>
    <sheet name="Janv" sheetId="2" r:id="rId1"/>
    <sheet name="Fév" sheetId="1" r:id="rId2"/>
    <sheet name="Mars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3" l="1"/>
  <c r="I8" i="3"/>
  <c r="J7" i="3"/>
  <c r="J5" i="3"/>
  <c r="M5" i="3" s="1"/>
  <c r="M2" i="3" s="1"/>
  <c r="I5" i="3"/>
  <c r="J2" i="3"/>
  <c r="M2" i="2"/>
  <c r="M5" i="2"/>
  <c r="L5" i="2"/>
  <c r="J5" i="2"/>
  <c r="I8" i="2"/>
  <c r="I5" i="2" s="1"/>
  <c r="J2" i="2" s="1"/>
  <c r="J7" i="2"/>
  <c r="J11" i="1" l="1"/>
  <c r="J12" i="1"/>
  <c r="J13" i="1"/>
  <c r="J17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I11" i="1"/>
  <c r="I12" i="1"/>
  <c r="I13" i="1"/>
  <c r="I17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F37" i="1" l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B7" i="1"/>
  <c r="A7" i="1" s="1"/>
  <c r="I7" i="1" l="1"/>
  <c r="J7" i="1"/>
  <c r="G7" i="1"/>
  <c r="H7" i="1"/>
  <c r="B8" i="1"/>
  <c r="B9" i="1" l="1"/>
  <c r="A8" i="1"/>
  <c r="I8" i="1" l="1"/>
  <c r="J8" i="1"/>
  <c r="H8" i="1"/>
  <c r="G8" i="1"/>
  <c r="A9" i="1"/>
  <c r="B10" i="1"/>
  <c r="J9" i="1" l="1"/>
  <c r="I9" i="1"/>
  <c r="G9" i="1"/>
  <c r="H9" i="1" s="1"/>
  <c r="A10" i="1"/>
  <c r="B11" i="1"/>
  <c r="J10" i="1" l="1"/>
  <c r="I10" i="1"/>
  <c r="G10" i="1"/>
  <c r="H10" i="1" s="1"/>
  <c r="A11" i="1"/>
  <c r="B12" i="1"/>
  <c r="H11" i="1" l="1"/>
  <c r="G11" i="1"/>
  <c r="A12" i="1"/>
  <c r="B13" i="1"/>
  <c r="H12" i="1" l="1"/>
  <c r="G12" i="1"/>
  <c r="A13" i="1"/>
  <c r="B14" i="1"/>
  <c r="A14" i="1" l="1"/>
  <c r="B15" i="1"/>
  <c r="G13" i="1"/>
  <c r="H13" i="1" s="1"/>
  <c r="J14" i="1" l="1"/>
  <c r="I14" i="1"/>
  <c r="A15" i="1"/>
  <c r="B16" i="1"/>
  <c r="H14" i="1"/>
  <c r="G14" i="1"/>
  <c r="I15" i="1" l="1"/>
  <c r="J15" i="1"/>
  <c r="A16" i="1"/>
  <c r="B17" i="1"/>
  <c r="H15" i="1"/>
  <c r="G15" i="1"/>
  <c r="I16" i="1" l="1"/>
  <c r="J16" i="1"/>
  <c r="A17" i="1"/>
  <c r="B18" i="1"/>
  <c r="G16" i="1"/>
  <c r="H16" i="1" s="1"/>
  <c r="A18" i="1" l="1"/>
  <c r="B19" i="1"/>
  <c r="G17" i="1"/>
  <c r="H17" i="1" s="1"/>
  <c r="I18" i="1" l="1"/>
  <c r="I5" i="1" s="1"/>
  <c r="L5" i="1" s="1"/>
  <c r="M2" i="1" s="1"/>
  <c r="J18" i="1"/>
  <c r="J5" i="1" s="1"/>
  <c r="M5" i="1" s="1"/>
  <c r="A19" i="1"/>
  <c r="B20" i="1"/>
  <c r="H18" i="1"/>
  <c r="G18" i="1"/>
  <c r="J2" i="1" l="1"/>
  <c r="A20" i="1"/>
  <c r="B21" i="1"/>
  <c r="H19" i="1"/>
  <c r="G19" i="1"/>
  <c r="A21" i="1" l="1"/>
  <c r="B22" i="1"/>
  <c r="G20" i="1"/>
  <c r="H20" i="1" s="1"/>
  <c r="A22" i="1" l="1"/>
  <c r="B23" i="1"/>
  <c r="H21" i="1"/>
  <c r="G21" i="1"/>
  <c r="A23" i="1" l="1"/>
  <c r="B24" i="1"/>
  <c r="H22" i="1"/>
  <c r="G22" i="1"/>
  <c r="A24" i="1" l="1"/>
  <c r="B25" i="1"/>
  <c r="G23" i="1"/>
  <c r="H23" i="1" s="1"/>
  <c r="A25" i="1" l="1"/>
  <c r="B26" i="1"/>
  <c r="G24" i="1"/>
  <c r="H24" i="1" s="1"/>
  <c r="A26" i="1" l="1"/>
  <c r="B27" i="1"/>
  <c r="H25" i="1"/>
  <c r="G25" i="1"/>
  <c r="A27" i="1" l="1"/>
  <c r="B28" i="1"/>
  <c r="H26" i="1"/>
  <c r="G26" i="1"/>
  <c r="A28" i="1" l="1"/>
  <c r="B29" i="1"/>
  <c r="G27" i="1"/>
  <c r="H27" i="1" s="1"/>
  <c r="A29" i="1" l="1"/>
  <c r="B30" i="1"/>
  <c r="H28" i="1"/>
  <c r="G28" i="1"/>
  <c r="A30" i="1" l="1"/>
  <c r="B31" i="1"/>
  <c r="H29" i="1"/>
  <c r="G29" i="1"/>
  <c r="A31" i="1" l="1"/>
  <c r="B32" i="1"/>
  <c r="G30" i="1"/>
  <c r="H30" i="1" s="1"/>
  <c r="A32" i="1" l="1"/>
  <c r="B33" i="1"/>
  <c r="G31" i="1"/>
  <c r="H31" i="1" s="1"/>
  <c r="A33" i="1" l="1"/>
  <c r="B34" i="1"/>
  <c r="H32" i="1"/>
  <c r="G32" i="1"/>
  <c r="A34" i="1" l="1"/>
  <c r="B35" i="1"/>
  <c r="H33" i="1"/>
  <c r="G33" i="1"/>
  <c r="A35" i="1" l="1"/>
  <c r="B36" i="1"/>
  <c r="G34" i="1"/>
  <c r="H34" i="1" s="1"/>
  <c r="A36" i="1" l="1"/>
  <c r="B37" i="1"/>
  <c r="A37" i="1" s="1"/>
  <c r="H35" i="1"/>
  <c r="G35" i="1"/>
  <c r="H36" i="1" l="1"/>
  <c r="G36" i="1"/>
  <c r="G37" i="1" s="1"/>
  <c r="H37" i="1" s="1"/>
</calcChain>
</file>

<file path=xl/comments1.xml><?xml version="1.0" encoding="utf-8"?>
<comments xmlns="http://schemas.openxmlformats.org/spreadsheetml/2006/main">
  <authors>
    <author>-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Ajouter les heures travaillées le wk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-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Ajouter les heures travaillées le wk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4" authorId="0" shapeId="0">
      <text>
        <r>
          <rPr>
            <sz val="9"/>
            <color indexed="81"/>
            <rFont val="Tahoma"/>
            <family val="2"/>
          </rPr>
          <t xml:space="preserve">Cette formule, lié à la cellule B4
</t>
        </r>
      </text>
    </comment>
  </commentList>
</comments>
</file>

<file path=xl/comments3.xml><?xml version="1.0" encoding="utf-8"?>
<comments xmlns="http://schemas.openxmlformats.org/spreadsheetml/2006/main">
  <authors>
    <author>-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Ajouter les heures travaillées le wk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<sst xmlns="http://schemas.openxmlformats.org/spreadsheetml/2006/main" count="34" uniqueCount="12">
  <si>
    <t>Suivi temps de travail</t>
  </si>
  <si>
    <t>Lundi au jeudi</t>
  </si>
  <si>
    <t>JOUR</t>
  </si>
  <si>
    <t>MOIS</t>
  </si>
  <si>
    <t>ANNEE</t>
  </si>
  <si>
    <t>Vendredi</t>
  </si>
  <si>
    <t>Début</t>
  </si>
  <si>
    <t>Pause</t>
  </si>
  <si>
    <t>Fin</t>
  </si>
  <si>
    <t>Total</t>
  </si>
  <si>
    <t>Heures sup</t>
  </si>
  <si>
    <t>Total 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</si>
</sst>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h]:mm"/>
    <numFmt numFmtId="165" formatCode="\-hh: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20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20" fontId="0" fillId="2" borderId="0" xfId="0" applyNumberFormat="1" applyFill="1"/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6" xfId="0" applyNumberFormat="1" applyBorder="1"/>
    <xf numFmtId="20" fontId="1" fillId="0" borderId="6" xfId="0" applyNumberFormat="1" applyFont="1" applyBorder="1" applyAlignment="1">
      <alignment horizontal="center"/>
    </xf>
    <xf numFmtId="20" fontId="0" fillId="0" borderId="7" xfId="0" applyNumberFormat="1" applyBorder="1" applyAlignment="1">
      <alignment horizontal="center" vertical="center"/>
    </xf>
    <xf numFmtId="164" fontId="0" fillId="0" borderId="0" xfId="0" applyNumberFormat="1"/>
    <xf numFmtId="164" fontId="1" fillId="0" borderId="0" xfId="0" applyNumberFormat="1" applyFont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0" xfId="0" applyNumberFormat="1"/>
    <xf numFmtId="20" fontId="1" fillId="0" borderId="0" xfId="0" applyNumberFormat="1" applyFont="1" applyAlignment="1">
      <alignment horizontal="center"/>
    </xf>
    <xf numFmtId="20" fontId="0" fillId="0" borderId="9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/>
    <xf numFmtId="20" fontId="1" fillId="0" borderId="12" xfId="0" applyNumberFormat="1" applyFont="1" applyBorder="1" applyAlignment="1">
      <alignment horizontal="center"/>
    </xf>
    <xf numFmtId="20" fontId="0" fillId="0" borderId="13" xfId="0" applyNumberFormat="1" applyBorder="1" applyAlignment="1">
      <alignment horizontal="center" vertical="center"/>
    </xf>
    <xf numFmtId="164" fontId="3" fillId="0" borderId="0" xfId="0" applyNumberFormat="1" applyFont="1" applyAlignment="1">
      <alignment vertical="center"/>
    </xf>
    <xf numFmtId="0" fontId="0" fillId="0" borderId="0" xfId="0" applyNumberFormat="1"/>
    <xf numFmtId="49" fontId="0" fillId="0" borderId="0" xfId="0" applyNumberFormat="1"/>
    <xf numFmtId="20" fontId="1" fillId="0" borderId="10" xfId="0" applyNumberFormat="1" applyFont="1" applyBorder="1" applyAlignment="1">
      <alignment horizontal="center"/>
    </xf>
    <xf numFmtId="20" fontId="1" fillId="0" borderId="14" xfId="0" applyNumberFormat="1" applyFont="1" applyBorder="1" applyAlignment="1">
      <alignment horizontal="center"/>
    </xf>
    <xf numFmtId="20" fontId="1" fillId="0" borderId="1" xfId="0" applyNumberFormat="1" applyFont="1" applyBorder="1" applyAlignment="1">
      <alignment horizontal="center" vertical="center"/>
    </xf>
    <xf numFmtId="165" fontId="1" fillId="0" borderId="3" xfId="0" applyNumberFormat="1" applyFont="1" applyBorder="1"/>
    <xf numFmtId="165" fontId="1" fillId="0" borderId="10" xfId="0" applyNumberFormat="1" applyFont="1" applyBorder="1"/>
    <xf numFmtId="165" fontId="1" fillId="0" borderId="14" xfId="0" applyNumberFormat="1" applyFont="1" applyBorder="1"/>
    <xf numFmtId="20" fontId="1" fillId="3" borderId="1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69"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I1:M8"/>
  <sheetViews>
    <sheetView workbookViewId="0">
      <selection activeCell="O14" sqref="O14"/>
    </sheetView>
  </sheetViews>
  <sheetFormatPr baseColWidth="10" defaultRowHeight="15" x14ac:dyDescent="0.25"/>
  <cols>
    <col min="9" max="13" width="18.140625" customWidth="1"/>
  </cols>
  <sheetData>
    <row r="1" spans="9:13" ht="15.75" thickBot="1" x14ac:dyDescent="0.3"/>
    <row r="2" spans="9:13" ht="15.75" thickBot="1" x14ac:dyDescent="0.3">
      <c r="I2" s="2" t="s">
        <v>9</v>
      </c>
      <c r="J2" s="27">
        <f>ABS(I5-J5)</f>
        <v>0.12500000000000008</v>
      </c>
      <c r="L2" s="2" t="s">
        <v>11</v>
      </c>
      <c r="M2" s="27">
        <f>ABS(L5-M5)</f>
        <v>0.12500000000000008</v>
      </c>
    </row>
    <row r="3" spans="9:13" ht="15.75" thickBot="1" x14ac:dyDescent="0.3"/>
    <row r="4" spans="9:13" ht="15.75" thickBot="1" x14ac:dyDescent="0.3">
      <c r="I4" s="2" t="s">
        <v>9</v>
      </c>
      <c r="J4" s="2" t="s">
        <v>9</v>
      </c>
      <c r="L4" s="2" t="s">
        <v>11</v>
      </c>
      <c r="M4" s="2" t="s">
        <v>11</v>
      </c>
    </row>
    <row r="5" spans="9:13" ht="15.75" thickBot="1" x14ac:dyDescent="0.3">
      <c r="I5" s="31">
        <f>SUM(I7:I37)</f>
        <v>0.14583333333333334</v>
      </c>
      <c r="J5" s="32">
        <f>SUM(J7:J37)</f>
        <v>2.0833333333333259E-2</v>
      </c>
      <c r="L5" s="31">
        <f>I5</f>
        <v>0.14583333333333334</v>
      </c>
      <c r="M5" s="32">
        <f>J5</f>
        <v>2.0833333333333259E-2</v>
      </c>
    </row>
    <row r="6" spans="9:13" ht="15.75" thickBot="1" x14ac:dyDescent="0.3">
      <c r="I6" s="7" t="s">
        <v>10</v>
      </c>
      <c r="J6" s="7" t="s">
        <v>10</v>
      </c>
      <c r="M6" s="23"/>
    </row>
    <row r="7" spans="9:13" x14ac:dyDescent="0.25">
      <c r="I7" s="25">
        <v>0.14583333333333334</v>
      </c>
      <c r="J7" s="28" t="str">
        <f>IF(COUNTBLANK(C7:E7)=0,IF(F7&lt;IF(A7="ven",$B$4,$B$3),ABS(F7-IF(A7="ven",$B$4,$B$3)),""),"")</f>
        <v/>
      </c>
      <c r="M7" s="1"/>
    </row>
    <row r="8" spans="9:13" ht="15.75" thickBot="1" x14ac:dyDescent="0.3">
      <c r="I8" s="26" t="str">
        <f t="shared" ref="I8" si="0">IF(COUNTBLANK(C8:E8)=0,IF(F8&gt;IF(A8="ven",$B$4,$B$3),F8-IF(A8="ven",$B$4,$B$3),""),"")</f>
        <v/>
      </c>
      <c r="J8" s="30">
        <v>2.0833333333333259E-2</v>
      </c>
      <c r="M8" s="23"/>
    </row>
  </sheetData>
  <conditionalFormatting sqref="I7:I8">
    <cfRule type="expression" dxfId="68" priority="10">
      <formula>A7="ven"</formula>
    </cfRule>
    <cfRule type="expression" dxfId="67" priority="11">
      <formula>($A7="dim")</formula>
    </cfRule>
    <cfRule type="expression" dxfId="66" priority="12">
      <formula>($A7="sam")</formula>
    </cfRule>
  </conditionalFormatting>
  <conditionalFormatting sqref="J7:J8">
    <cfRule type="expression" dxfId="65" priority="7">
      <formula>A7="sam"</formula>
    </cfRule>
    <cfRule type="expression" dxfId="64" priority="8">
      <formula>A7="dim"</formula>
    </cfRule>
    <cfRule type="expression" dxfId="63" priority="9">
      <formula>A7="ven"</formula>
    </cfRule>
  </conditionalFormatting>
  <conditionalFormatting sqref="J2">
    <cfRule type="expression" dxfId="61" priority="5">
      <formula>$I$5&gt;$J$5</formula>
    </cfRule>
    <cfRule type="expression" dxfId="62" priority="6">
      <formula>$I$5&lt;$J$5</formula>
    </cfRule>
  </conditionalFormatting>
  <conditionalFormatting sqref="M2">
    <cfRule type="expression" dxfId="11" priority="1">
      <formula>L5&gt;M5</formula>
    </cfRule>
    <cfRule type="expression" dxfId="10" priority="2">
      <formula>L5&lt;M5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89"/>
  <sheetViews>
    <sheetView tabSelected="1" workbookViewId="0">
      <selection activeCell="O40" sqref="O40"/>
    </sheetView>
  </sheetViews>
  <sheetFormatPr baseColWidth="10" defaultRowHeight="15" outlineLevelCol="1" x14ac:dyDescent="0.25"/>
  <cols>
    <col min="1" max="1" width="15" customWidth="1"/>
    <col min="7" max="7" width="10.7109375" hidden="1" customWidth="1" outlineLevel="1"/>
    <col min="8" max="8" width="10.7109375" collapsed="1"/>
    <col min="9" max="9" width="13.28515625" bestFit="1" customWidth="1"/>
    <col min="10" max="10" width="13.28515625" customWidth="1"/>
    <col min="12" max="13" width="20.7109375" customWidth="1"/>
  </cols>
  <sheetData>
    <row r="1" spans="1:16" ht="29.25" thickBot="1" x14ac:dyDescent="0.5">
      <c r="A1" s="33" t="s">
        <v>0</v>
      </c>
      <c r="B1" s="33"/>
      <c r="C1" s="33"/>
      <c r="D1" s="33"/>
      <c r="E1" s="33"/>
      <c r="F1" s="33"/>
      <c r="G1" s="33"/>
    </row>
    <row r="2" spans="1:16" ht="15.75" thickBot="1" x14ac:dyDescent="0.3">
      <c r="I2" s="2" t="s">
        <v>9</v>
      </c>
      <c r="J2" s="27">
        <f>ABS(I5-J5)</f>
        <v>2.0833333333333093E-2</v>
      </c>
      <c r="L2" s="2" t="s">
        <v>11</v>
      </c>
      <c r="M2" s="27">
        <f>ABS(L5-M5)</f>
        <v>0.10416666666666696</v>
      </c>
    </row>
    <row r="3" spans="1:16" ht="15.75" thickBot="1" x14ac:dyDescent="0.3">
      <c r="A3" t="s">
        <v>1</v>
      </c>
      <c r="B3" s="1">
        <v>0.3125</v>
      </c>
      <c r="D3" s="2" t="s">
        <v>2</v>
      </c>
      <c r="E3" s="3" t="s">
        <v>3</v>
      </c>
      <c r="F3" s="3" t="s">
        <v>4</v>
      </c>
      <c r="N3" s="1"/>
    </row>
    <row r="4" spans="1:16" ht="15.75" thickBot="1" x14ac:dyDescent="0.3">
      <c r="A4" t="s">
        <v>5</v>
      </c>
      <c r="B4" s="4">
        <v>0.29166666666666669</v>
      </c>
      <c r="D4" s="2">
        <v>1</v>
      </c>
      <c r="E4" s="2">
        <v>4</v>
      </c>
      <c r="F4" s="2">
        <v>2024</v>
      </c>
      <c r="I4" s="2" t="s">
        <v>9</v>
      </c>
      <c r="J4" s="2" t="s">
        <v>9</v>
      </c>
      <c r="L4" s="2" t="s">
        <v>11</v>
      </c>
      <c r="M4" s="2" t="s">
        <v>11</v>
      </c>
    </row>
    <row r="5" spans="1:16" ht="15.75" thickBot="1" x14ac:dyDescent="0.3">
      <c r="F5" s="5"/>
      <c r="G5" s="5"/>
      <c r="H5" s="5"/>
      <c r="I5" s="31">
        <f>SUM(I7:I37)</f>
        <v>0.10416666666666669</v>
      </c>
      <c r="J5" s="32">
        <f>SUM(J7:J37)</f>
        <v>0.12499999999999978</v>
      </c>
      <c r="L5" s="31">
        <f>I5+Janv!L5</f>
        <v>0.25</v>
      </c>
      <c r="M5" s="32">
        <f>J5+Janv!M5</f>
        <v>0.14583333333333304</v>
      </c>
    </row>
    <row r="6" spans="1:16" ht="15.75" thickBot="1" x14ac:dyDescent="0.3">
      <c r="C6" s="6" t="s">
        <v>6</v>
      </c>
      <c r="D6" s="6" t="s">
        <v>7</v>
      </c>
      <c r="E6" s="6" t="s">
        <v>8</v>
      </c>
      <c r="F6" s="6" t="s">
        <v>9</v>
      </c>
      <c r="G6" s="5"/>
      <c r="H6" s="5"/>
      <c r="I6" s="7" t="s">
        <v>10</v>
      </c>
      <c r="J6" s="7" t="s">
        <v>10</v>
      </c>
      <c r="M6" s="23"/>
    </row>
    <row r="7" spans="1:16" x14ac:dyDescent="0.25">
      <c r="A7" s="8" t="str">
        <f>TEXT(B7,"jjj")</f>
        <v>lun</v>
      </c>
      <c r="B7" s="9">
        <f>DATE(F4,E4,D4)</f>
        <v>45383</v>
      </c>
      <c r="C7" s="10">
        <v>0.33333333333333331</v>
      </c>
      <c r="D7" s="10">
        <v>2.0833333333333332E-2</v>
      </c>
      <c r="E7" s="10">
        <v>0.625</v>
      </c>
      <c r="F7" s="11">
        <f>E7-(C7+D7)</f>
        <v>0.27083333333333337</v>
      </c>
      <c r="G7" s="12">
        <f>F7</f>
        <v>0.27083333333333337</v>
      </c>
      <c r="H7" s="13" t="str">
        <f>IF(A7="dim",G7,"")</f>
        <v/>
      </c>
      <c r="I7" s="25" t="str">
        <f>IF(COUNTBLANK(C7:E7)=0,IF(F7&gt;IF(A7="ven",$B$4,$B$3),F7-IF(A7="ven",$B$4,$B$3),""),"")</f>
        <v/>
      </c>
      <c r="J7" s="28">
        <f>IF(COUNTBLANK(C7:E7)=0,IF(F7&lt;IF(A7="ven",$B$4,$B$3),ABS(F7-IF(A7="ven",$B$4,$B$3)),""),"")</f>
        <v>4.166666666666663E-2</v>
      </c>
      <c r="M7" s="1"/>
      <c r="N7" s="1"/>
      <c r="O7" s="24"/>
      <c r="P7" s="1"/>
    </row>
    <row r="8" spans="1:16" x14ac:dyDescent="0.25">
      <c r="A8" s="14" t="str">
        <f t="shared" ref="A8:A37" si="0">TEXT(B8,"jjj")</f>
        <v>mar</v>
      </c>
      <c r="B8" s="15">
        <f>B7+1</f>
        <v>45384</v>
      </c>
      <c r="C8" s="16">
        <v>0.33333333333333331</v>
      </c>
      <c r="D8" s="16">
        <v>2.0833333333333332E-2</v>
      </c>
      <c r="E8" s="16">
        <v>0.66666666666666663</v>
      </c>
      <c r="F8" s="17">
        <f t="shared" ref="F8:F37" si="1">E8-(C8+D8)</f>
        <v>0.3125</v>
      </c>
      <c r="G8" s="12">
        <f>IF(A8="lun",F8,F8+G7)</f>
        <v>0.58333333333333337</v>
      </c>
      <c r="H8" s="13" t="str">
        <f t="shared" ref="H8:H36" si="2">IF(A8="dim",G8,"")</f>
        <v/>
      </c>
      <c r="I8" s="25" t="str">
        <f t="shared" ref="I8:I37" si="3">IF(COUNTBLANK(C8:E8)=0,IF(F8&gt;IF(A8="ven",$B$4,$B$3),F8-IF(A8="ven",$B$4,$B$3),""),"")</f>
        <v/>
      </c>
      <c r="J8" s="29" t="str">
        <f t="shared" ref="J8:J37" si="4">IF(COUNTBLANK(C8:E8)=0,IF(F8&lt;IF(A8="ven",$B$4,$B$3),ABS(F8-IF(A8="ven",$B$4,$B$3)),""),"")</f>
        <v/>
      </c>
      <c r="M8" s="23"/>
      <c r="N8" s="1"/>
      <c r="O8" s="24"/>
    </row>
    <row r="9" spans="1:16" x14ac:dyDescent="0.25">
      <c r="A9" s="14" t="str">
        <f t="shared" si="0"/>
        <v>mer</v>
      </c>
      <c r="B9" s="15">
        <f t="shared" ref="B9:B37" si="5">B8+1</f>
        <v>45385</v>
      </c>
      <c r="C9" s="16">
        <v>0.33333333333333331</v>
      </c>
      <c r="D9" s="16">
        <v>2.0833333333333332E-2</v>
      </c>
      <c r="E9" s="16">
        <v>0.64583333333333337</v>
      </c>
      <c r="F9" s="17">
        <f t="shared" si="1"/>
        <v>0.29166666666666674</v>
      </c>
      <c r="G9" s="12">
        <f t="shared" ref="G9:G37" si="6">IF(A9="lun",F9,F9+G8)</f>
        <v>0.87500000000000011</v>
      </c>
      <c r="H9" s="13" t="str">
        <f t="shared" si="2"/>
        <v/>
      </c>
      <c r="I9" s="25" t="str">
        <f t="shared" si="3"/>
        <v/>
      </c>
      <c r="J9" s="29">
        <f t="shared" si="4"/>
        <v>2.0833333333333259E-2</v>
      </c>
      <c r="M9" s="23"/>
      <c r="N9" s="1"/>
      <c r="O9" s="24"/>
    </row>
    <row r="10" spans="1:16" x14ac:dyDescent="0.25">
      <c r="A10" s="14" t="str">
        <f t="shared" si="0"/>
        <v>jeu</v>
      </c>
      <c r="B10" s="15">
        <f t="shared" si="5"/>
        <v>45386</v>
      </c>
      <c r="C10" s="16">
        <v>0.33333333333333331</v>
      </c>
      <c r="D10" s="16">
        <v>2.0833333333333332E-2</v>
      </c>
      <c r="E10" s="16">
        <v>0.72916666666666663</v>
      </c>
      <c r="F10" s="17">
        <f t="shared" si="1"/>
        <v>0.375</v>
      </c>
      <c r="G10" s="12">
        <f t="shared" si="6"/>
        <v>1.25</v>
      </c>
      <c r="H10" s="13" t="str">
        <f t="shared" si="2"/>
        <v/>
      </c>
      <c r="I10" s="25">
        <f t="shared" si="3"/>
        <v>6.25E-2</v>
      </c>
      <c r="J10" s="29" t="str">
        <f t="shared" si="4"/>
        <v/>
      </c>
      <c r="N10" s="1"/>
      <c r="O10" s="24"/>
    </row>
    <row r="11" spans="1:16" x14ac:dyDescent="0.25">
      <c r="A11" s="14" t="str">
        <f t="shared" si="0"/>
        <v>ven</v>
      </c>
      <c r="B11" s="15">
        <f t="shared" si="5"/>
        <v>45387</v>
      </c>
      <c r="C11" s="16"/>
      <c r="D11" s="16"/>
      <c r="E11" s="16"/>
      <c r="F11" s="17">
        <f t="shared" si="1"/>
        <v>0</v>
      </c>
      <c r="G11" s="12">
        <f t="shared" si="6"/>
        <v>1.25</v>
      </c>
      <c r="H11" s="13" t="str">
        <f t="shared" si="2"/>
        <v/>
      </c>
      <c r="I11" s="25" t="str">
        <f t="shared" si="3"/>
        <v/>
      </c>
      <c r="J11" s="29" t="str">
        <f t="shared" si="4"/>
        <v/>
      </c>
      <c r="N11" s="1"/>
      <c r="O11" s="24"/>
    </row>
    <row r="12" spans="1:16" x14ac:dyDescent="0.25">
      <c r="A12" s="14" t="str">
        <f t="shared" si="0"/>
        <v>sam</v>
      </c>
      <c r="B12" s="15">
        <f t="shared" si="5"/>
        <v>45388</v>
      </c>
      <c r="C12" s="16"/>
      <c r="D12" s="16"/>
      <c r="E12" s="16"/>
      <c r="F12" s="17">
        <f t="shared" si="1"/>
        <v>0</v>
      </c>
      <c r="G12" s="12">
        <f t="shared" si="6"/>
        <v>1.25</v>
      </c>
      <c r="H12" s="13" t="str">
        <f t="shared" si="2"/>
        <v/>
      </c>
      <c r="I12" s="25" t="str">
        <f t="shared" si="3"/>
        <v/>
      </c>
      <c r="J12" s="29" t="str">
        <f t="shared" si="4"/>
        <v/>
      </c>
      <c r="O12" s="24"/>
    </row>
    <row r="13" spans="1:16" x14ac:dyDescent="0.25">
      <c r="A13" s="14" t="str">
        <f t="shared" si="0"/>
        <v>dim</v>
      </c>
      <c r="B13" s="15">
        <f t="shared" si="5"/>
        <v>45389</v>
      </c>
      <c r="C13" s="16"/>
      <c r="D13" s="16"/>
      <c r="E13" s="16"/>
      <c r="F13" s="17">
        <f t="shared" si="1"/>
        <v>0</v>
      </c>
      <c r="G13" s="12">
        <f t="shared" si="6"/>
        <v>1.25</v>
      </c>
      <c r="H13" s="13">
        <f t="shared" si="2"/>
        <v>1.25</v>
      </c>
      <c r="I13" s="25" t="str">
        <f t="shared" si="3"/>
        <v/>
      </c>
      <c r="J13" s="29" t="str">
        <f t="shared" si="4"/>
        <v/>
      </c>
      <c r="O13" s="24"/>
    </row>
    <row r="14" spans="1:16" x14ac:dyDescent="0.25">
      <c r="A14" s="14" t="str">
        <f t="shared" si="0"/>
        <v>lun</v>
      </c>
      <c r="B14" s="15">
        <f t="shared" si="5"/>
        <v>45390</v>
      </c>
      <c r="C14" s="16">
        <v>0.33333333333333331</v>
      </c>
      <c r="D14" s="16">
        <v>2.0833333333333332E-2</v>
      </c>
      <c r="E14" s="16">
        <v>0.625</v>
      </c>
      <c r="F14" s="17">
        <f t="shared" si="1"/>
        <v>0.27083333333333337</v>
      </c>
      <c r="G14" s="12">
        <f t="shared" si="6"/>
        <v>0.27083333333333337</v>
      </c>
      <c r="H14" s="13" t="str">
        <f t="shared" si="2"/>
        <v/>
      </c>
      <c r="I14" s="25" t="str">
        <f t="shared" si="3"/>
        <v/>
      </c>
      <c r="J14" s="29">
        <f t="shared" si="4"/>
        <v>4.166666666666663E-2</v>
      </c>
      <c r="O14" s="24"/>
    </row>
    <row r="15" spans="1:16" x14ac:dyDescent="0.25">
      <c r="A15" s="14" t="str">
        <f t="shared" si="0"/>
        <v>mar</v>
      </c>
      <c r="B15" s="15">
        <f t="shared" si="5"/>
        <v>45391</v>
      </c>
      <c r="C15" s="16">
        <v>0.33333333333333331</v>
      </c>
      <c r="D15" s="16">
        <v>2.0833333333333332E-2</v>
      </c>
      <c r="E15" s="16">
        <v>0.66666666666666663</v>
      </c>
      <c r="F15" s="17">
        <f t="shared" si="1"/>
        <v>0.3125</v>
      </c>
      <c r="G15" s="12">
        <f t="shared" si="6"/>
        <v>0.58333333333333337</v>
      </c>
      <c r="H15" s="13" t="str">
        <f t="shared" si="2"/>
        <v/>
      </c>
      <c r="I15" s="25" t="str">
        <f t="shared" si="3"/>
        <v/>
      </c>
      <c r="J15" s="29" t="str">
        <f t="shared" si="4"/>
        <v/>
      </c>
      <c r="O15" s="24"/>
    </row>
    <row r="16" spans="1:16" x14ac:dyDescent="0.25">
      <c r="A16" s="14" t="str">
        <f t="shared" si="0"/>
        <v>mer</v>
      </c>
      <c r="B16" s="15">
        <f t="shared" si="5"/>
        <v>45392</v>
      </c>
      <c r="C16" s="16">
        <v>0.33333333333333331</v>
      </c>
      <c r="D16" s="16">
        <v>2.0833333333333332E-2</v>
      </c>
      <c r="E16" s="16">
        <v>0.64583333333333337</v>
      </c>
      <c r="F16" s="17">
        <f t="shared" si="1"/>
        <v>0.29166666666666674</v>
      </c>
      <c r="G16" s="12">
        <f t="shared" si="6"/>
        <v>0.87500000000000011</v>
      </c>
      <c r="H16" s="13" t="str">
        <f t="shared" si="2"/>
        <v/>
      </c>
      <c r="I16" s="25" t="str">
        <f t="shared" si="3"/>
        <v/>
      </c>
      <c r="J16" s="29">
        <f t="shared" si="4"/>
        <v>2.0833333333333259E-2</v>
      </c>
      <c r="O16" s="24"/>
    </row>
    <row r="17" spans="1:15" x14ac:dyDescent="0.25">
      <c r="A17" s="14" t="str">
        <f t="shared" si="0"/>
        <v>jeu</v>
      </c>
      <c r="B17" s="15">
        <f t="shared" si="5"/>
        <v>45393</v>
      </c>
      <c r="C17" s="16"/>
      <c r="D17" s="16"/>
      <c r="E17" s="16"/>
      <c r="F17" s="17">
        <f t="shared" si="1"/>
        <v>0</v>
      </c>
      <c r="G17" s="12">
        <f t="shared" si="6"/>
        <v>0.87500000000000011</v>
      </c>
      <c r="H17" s="13" t="str">
        <f t="shared" si="2"/>
        <v/>
      </c>
      <c r="I17" s="25" t="str">
        <f t="shared" si="3"/>
        <v/>
      </c>
      <c r="J17" s="29" t="str">
        <f t="shared" si="4"/>
        <v/>
      </c>
      <c r="O17" s="24"/>
    </row>
    <row r="18" spans="1:15" x14ac:dyDescent="0.25">
      <c r="A18" s="14" t="str">
        <f t="shared" si="0"/>
        <v>ven</v>
      </c>
      <c r="B18" s="15">
        <f t="shared" si="5"/>
        <v>45394</v>
      </c>
      <c r="C18" s="16">
        <v>0.33333333333333331</v>
      </c>
      <c r="D18" s="16">
        <v>2.0833333333333332E-2</v>
      </c>
      <c r="E18" s="16">
        <v>0.6875</v>
      </c>
      <c r="F18" s="17">
        <f t="shared" si="1"/>
        <v>0.33333333333333337</v>
      </c>
      <c r="G18" s="12">
        <f t="shared" si="6"/>
        <v>1.2083333333333335</v>
      </c>
      <c r="H18" s="13" t="str">
        <f t="shared" si="2"/>
        <v/>
      </c>
      <c r="I18" s="25">
        <f t="shared" si="3"/>
        <v>4.1666666666666685E-2</v>
      </c>
      <c r="J18" s="29" t="str">
        <f t="shared" si="4"/>
        <v/>
      </c>
    </row>
    <row r="19" spans="1:15" x14ac:dyDescent="0.25">
      <c r="A19" s="14" t="str">
        <f t="shared" si="0"/>
        <v>sam</v>
      </c>
      <c r="B19" s="15">
        <f t="shared" si="5"/>
        <v>45395</v>
      </c>
      <c r="C19" s="16"/>
      <c r="D19" s="16"/>
      <c r="E19" s="16"/>
      <c r="F19" s="17">
        <f t="shared" si="1"/>
        <v>0</v>
      </c>
      <c r="G19" s="12">
        <f t="shared" si="6"/>
        <v>1.2083333333333335</v>
      </c>
      <c r="H19" s="13" t="str">
        <f t="shared" si="2"/>
        <v/>
      </c>
      <c r="I19" s="25" t="str">
        <f t="shared" si="3"/>
        <v/>
      </c>
      <c r="J19" s="29" t="str">
        <f t="shared" si="4"/>
        <v/>
      </c>
    </row>
    <row r="20" spans="1:15" x14ac:dyDescent="0.25">
      <c r="A20" s="14" t="str">
        <f t="shared" si="0"/>
        <v>dim</v>
      </c>
      <c r="B20" s="15">
        <f t="shared" si="5"/>
        <v>45396</v>
      </c>
      <c r="C20" s="16"/>
      <c r="D20" s="16"/>
      <c r="E20" s="16"/>
      <c r="F20" s="17">
        <f t="shared" si="1"/>
        <v>0</v>
      </c>
      <c r="G20" s="12">
        <f t="shared" si="6"/>
        <v>1.2083333333333335</v>
      </c>
      <c r="H20" s="13">
        <f t="shared" si="2"/>
        <v>1.2083333333333335</v>
      </c>
      <c r="I20" s="25" t="str">
        <f t="shared" si="3"/>
        <v/>
      </c>
      <c r="J20" s="29" t="str">
        <f t="shared" si="4"/>
        <v/>
      </c>
    </row>
    <row r="21" spans="1:15" x14ac:dyDescent="0.25">
      <c r="A21" s="14" t="str">
        <f t="shared" si="0"/>
        <v>lun</v>
      </c>
      <c r="B21" s="15">
        <f t="shared" si="5"/>
        <v>45397</v>
      </c>
      <c r="C21" s="16"/>
      <c r="D21" s="16"/>
      <c r="E21" s="16"/>
      <c r="F21" s="17">
        <f t="shared" si="1"/>
        <v>0</v>
      </c>
      <c r="G21" s="12">
        <f t="shared" si="6"/>
        <v>0</v>
      </c>
      <c r="H21" s="13" t="str">
        <f t="shared" si="2"/>
        <v/>
      </c>
      <c r="I21" s="25" t="str">
        <f t="shared" si="3"/>
        <v/>
      </c>
      <c r="J21" s="29" t="str">
        <f t="shared" si="4"/>
        <v/>
      </c>
    </row>
    <row r="22" spans="1:15" x14ac:dyDescent="0.25">
      <c r="A22" s="14" t="str">
        <f t="shared" si="0"/>
        <v>mar</v>
      </c>
      <c r="B22" s="15">
        <f t="shared" si="5"/>
        <v>45398</v>
      </c>
      <c r="C22" s="16"/>
      <c r="D22" s="16"/>
      <c r="E22" s="16"/>
      <c r="F22" s="17">
        <f t="shared" si="1"/>
        <v>0</v>
      </c>
      <c r="G22" s="12">
        <f t="shared" si="6"/>
        <v>0</v>
      </c>
      <c r="H22" s="13" t="str">
        <f t="shared" si="2"/>
        <v/>
      </c>
      <c r="I22" s="25" t="str">
        <f t="shared" si="3"/>
        <v/>
      </c>
      <c r="J22" s="29" t="str">
        <f t="shared" si="4"/>
        <v/>
      </c>
    </row>
    <row r="23" spans="1:15" x14ac:dyDescent="0.25">
      <c r="A23" s="14" t="str">
        <f t="shared" si="0"/>
        <v>mer</v>
      </c>
      <c r="B23" s="15">
        <f t="shared" si="5"/>
        <v>45399</v>
      </c>
      <c r="C23" s="16"/>
      <c r="D23" s="16"/>
      <c r="E23" s="16"/>
      <c r="F23" s="17">
        <f t="shared" si="1"/>
        <v>0</v>
      </c>
      <c r="G23" s="12">
        <f t="shared" si="6"/>
        <v>0</v>
      </c>
      <c r="H23" s="13" t="str">
        <f t="shared" si="2"/>
        <v/>
      </c>
      <c r="I23" s="25" t="str">
        <f t="shared" si="3"/>
        <v/>
      </c>
      <c r="J23" s="29" t="str">
        <f t="shared" si="4"/>
        <v/>
      </c>
    </row>
    <row r="24" spans="1:15" x14ac:dyDescent="0.25">
      <c r="A24" s="14" t="str">
        <f t="shared" si="0"/>
        <v>jeu</v>
      </c>
      <c r="B24" s="15">
        <f t="shared" si="5"/>
        <v>45400</v>
      </c>
      <c r="C24" s="16"/>
      <c r="D24" s="16"/>
      <c r="E24" s="16"/>
      <c r="F24" s="17">
        <f t="shared" si="1"/>
        <v>0</v>
      </c>
      <c r="G24" s="12">
        <f t="shared" si="6"/>
        <v>0</v>
      </c>
      <c r="H24" s="13" t="str">
        <f t="shared" si="2"/>
        <v/>
      </c>
      <c r="I24" s="25" t="str">
        <f t="shared" si="3"/>
        <v/>
      </c>
      <c r="J24" s="29" t="str">
        <f t="shared" si="4"/>
        <v/>
      </c>
    </row>
    <row r="25" spans="1:15" x14ac:dyDescent="0.25">
      <c r="A25" s="14" t="str">
        <f t="shared" si="0"/>
        <v>ven</v>
      </c>
      <c r="B25" s="15">
        <f t="shared" si="5"/>
        <v>45401</v>
      </c>
      <c r="C25" s="16"/>
      <c r="D25" s="16"/>
      <c r="E25" s="16"/>
      <c r="F25" s="17">
        <f t="shared" si="1"/>
        <v>0</v>
      </c>
      <c r="G25" s="12">
        <f t="shared" si="6"/>
        <v>0</v>
      </c>
      <c r="H25" s="13" t="str">
        <f t="shared" si="2"/>
        <v/>
      </c>
      <c r="I25" s="25" t="str">
        <f t="shared" si="3"/>
        <v/>
      </c>
      <c r="J25" s="29" t="str">
        <f t="shared" si="4"/>
        <v/>
      </c>
    </row>
    <row r="26" spans="1:15" x14ac:dyDescent="0.25">
      <c r="A26" s="14" t="str">
        <f t="shared" si="0"/>
        <v>sam</v>
      </c>
      <c r="B26" s="15">
        <f t="shared" si="5"/>
        <v>45402</v>
      </c>
      <c r="C26" s="16"/>
      <c r="D26" s="16"/>
      <c r="E26" s="16"/>
      <c r="F26" s="17">
        <f t="shared" si="1"/>
        <v>0</v>
      </c>
      <c r="G26" s="12">
        <f t="shared" si="6"/>
        <v>0</v>
      </c>
      <c r="H26" s="13" t="str">
        <f t="shared" si="2"/>
        <v/>
      </c>
      <c r="I26" s="25" t="str">
        <f t="shared" si="3"/>
        <v/>
      </c>
      <c r="J26" s="29" t="str">
        <f t="shared" si="4"/>
        <v/>
      </c>
    </row>
    <row r="27" spans="1:15" x14ac:dyDescent="0.25">
      <c r="A27" s="14" t="str">
        <f t="shared" si="0"/>
        <v>dim</v>
      </c>
      <c r="B27" s="15">
        <f t="shared" si="5"/>
        <v>45403</v>
      </c>
      <c r="C27" s="16"/>
      <c r="D27" s="16"/>
      <c r="E27" s="16"/>
      <c r="F27" s="17">
        <f t="shared" si="1"/>
        <v>0</v>
      </c>
      <c r="G27" s="12">
        <f t="shared" si="6"/>
        <v>0</v>
      </c>
      <c r="H27" s="13">
        <f t="shared" si="2"/>
        <v>0</v>
      </c>
      <c r="I27" s="25" t="str">
        <f t="shared" si="3"/>
        <v/>
      </c>
      <c r="J27" s="29" t="str">
        <f t="shared" si="4"/>
        <v/>
      </c>
    </row>
    <row r="28" spans="1:15" x14ac:dyDescent="0.25">
      <c r="A28" s="14" t="str">
        <f t="shared" si="0"/>
        <v>lun</v>
      </c>
      <c r="B28" s="15">
        <f t="shared" si="5"/>
        <v>45404</v>
      </c>
      <c r="C28" s="16"/>
      <c r="D28" s="16"/>
      <c r="E28" s="16"/>
      <c r="F28" s="17">
        <f t="shared" si="1"/>
        <v>0</v>
      </c>
      <c r="G28" s="12">
        <f t="shared" si="6"/>
        <v>0</v>
      </c>
      <c r="H28" s="13" t="str">
        <f t="shared" si="2"/>
        <v/>
      </c>
      <c r="I28" s="25" t="str">
        <f t="shared" si="3"/>
        <v/>
      </c>
      <c r="J28" s="29" t="str">
        <f t="shared" si="4"/>
        <v/>
      </c>
    </row>
    <row r="29" spans="1:15" x14ac:dyDescent="0.25">
      <c r="A29" s="14" t="str">
        <f t="shared" si="0"/>
        <v>mar</v>
      </c>
      <c r="B29" s="15">
        <f t="shared" si="5"/>
        <v>45405</v>
      </c>
      <c r="C29" s="16"/>
      <c r="D29" s="16"/>
      <c r="E29" s="16"/>
      <c r="F29" s="17">
        <f t="shared" si="1"/>
        <v>0</v>
      </c>
      <c r="G29" s="12">
        <f t="shared" si="6"/>
        <v>0</v>
      </c>
      <c r="H29" s="13" t="str">
        <f t="shared" si="2"/>
        <v/>
      </c>
      <c r="I29" s="25" t="str">
        <f t="shared" si="3"/>
        <v/>
      </c>
      <c r="J29" s="29" t="str">
        <f t="shared" si="4"/>
        <v/>
      </c>
    </row>
    <row r="30" spans="1:15" x14ac:dyDescent="0.25">
      <c r="A30" s="14" t="str">
        <f t="shared" si="0"/>
        <v>mer</v>
      </c>
      <c r="B30" s="15">
        <f t="shared" si="5"/>
        <v>45406</v>
      </c>
      <c r="C30" s="16"/>
      <c r="D30" s="16"/>
      <c r="E30" s="16"/>
      <c r="F30" s="17">
        <f t="shared" si="1"/>
        <v>0</v>
      </c>
      <c r="G30" s="12">
        <f t="shared" si="6"/>
        <v>0</v>
      </c>
      <c r="H30" s="13" t="str">
        <f t="shared" si="2"/>
        <v/>
      </c>
      <c r="I30" s="25" t="str">
        <f t="shared" si="3"/>
        <v/>
      </c>
      <c r="J30" s="29" t="str">
        <f t="shared" si="4"/>
        <v/>
      </c>
    </row>
    <row r="31" spans="1:15" x14ac:dyDescent="0.25">
      <c r="A31" s="14" t="str">
        <f t="shared" si="0"/>
        <v>jeu</v>
      </c>
      <c r="B31" s="15">
        <f t="shared" si="5"/>
        <v>45407</v>
      </c>
      <c r="C31" s="16"/>
      <c r="D31" s="16"/>
      <c r="E31" s="16"/>
      <c r="F31" s="17">
        <f t="shared" si="1"/>
        <v>0</v>
      </c>
      <c r="G31" s="12">
        <f t="shared" si="6"/>
        <v>0</v>
      </c>
      <c r="H31" s="13" t="str">
        <f t="shared" si="2"/>
        <v/>
      </c>
      <c r="I31" s="25" t="str">
        <f t="shared" si="3"/>
        <v/>
      </c>
      <c r="J31" s="29" t="str">
        <f t="shared" si="4"/>
        <v/>
      </c>
    </row>
    <row r="32" spans="1:15" x14ac:dyDescent="0.25">
      <c r="A32" s="14" t="str">
        <f t="shared" si="0"/>
        <v>ven</v>
      </c>
      <c r="B32" s="15">
        <f t="shared" si="5"/>
        <v>45408</v>
      </c>
      <c r="C32" s="16"/>
      <c r="D32" s="16"/>
      <c r="E32" s="16"/>
      <c r="F32" s="17">
        <f t="shared" si="1"/>
        <v>0</v>
      </c>
      <c r="G32" s="12">
        <f t="shared" si="6"/>
        <v>0</v>
      </c>
      <c r="H32" s="13" t="str">
        <f t="shared" si="2"/>
        <v/>
      </c>
      <c r="I32" s="25" t="str">
        <f t="shared" si="3"/>
        <v/>
      </c>
      <c r="J32" s="29" t="str">
        <f t="shared" si="4"/>
        <v/>
      </c>
    </row>
    <row r="33" spans="1:10" x14ac:dyDescent="0.25">
      <c r="A33" s="14" t="str">
        <f t="shared" si="0"/>
        <v>sam</v>
      </c>
      <c r="B33" s="15">
        <f t="shared" si="5"/>
        <v>45409</v>
      </c>
      <c r="C33" s="16"/>
      <c r="D33" s="16"/>
      <c r="E33" s="16"/>
      <c r="F33" s="17">
        <f t="shared" si="1"/>
        <v>0</v>
      </c>
      <c r="G33" s="12">
        <f t="shared" si="6"/>
        <v>0</v>
      </c>
      <c r="H33" s="13" t="str">
        <f t="shared" si="2"/>
        <v/>
      </c>
      <c r="I33" s="25" t="str">
        <f t="shared" si="3"/>
        <v/>
      </c>
      <c r="J33" s="29" t="str">
        <f t="shared" si="4"/>
        <v/>
      </c>
    </row>
    <row r="34" spans="1:10" x14ac:dyDescent="0.25">
      <c r="A34" s="14" t="str">
        <f t="shared" si="0"/>
        <v>dim</v>
      </c>
      <c r="B34" s="15">
        <f t="shared" si="5"/>
        <v>45410</v>
      </c>
      <c r="C34" s="16"/>
      <c r="D34" s="16"/>
      <c r="E34" s="16"/>
      <c r="F34" s="17">
        <f t="shared" si="1"/>
        <v>0</v>
      </c>
      <c r="G34" s="12">
        <f t="shared" si="6"/>
        <v>0</v>
      </c>
      <c r="H34" s="13">
        <f t="shared" si="2"/>
        <v>0</v>
      </c>
      <c r="I34" s="25" t="str">
        <f t="shared" si="3"/>
        <v/>
      </c>
      <c r="J34" s="29" t="str">
        <f t="shared" si="4"/>
        <v/>
      </c>
    </row>
    <row r="35" spans="1:10" x14ac:dyDescent="0.25">
      <c r="A35" s="14" t="str">
        <f t="shared" si="0"/>
        <v>lun</v>
      </c>
      <c r="B35" s="15">
        <f t="shared" si="5"/>
        <v>45411</v>
      </c>
      <c r="C35" s="16"/>
      <c r="D35" s="16"/>
      <c r="E35" s="16"/>
      <c r="F35" s="17">
        <f t="shared" si="1"/>
        <v>0</v>
      </c>
      <c r="G35" s="12">
        <f t="shared" si="6"/>
        <v>0</v>
      </c>
      <c r="H35" s="13" t="str">
        <f t="shared" si="2"/>
        <v/>
      </c>
      <c r="I35" s="25" t="str">
        <f t="shared" si="3"/>
        <v/>
      </c>
      <c r="J35" s="29" t="str">
        <f t="shared" si="4"/>
        <v/>
      </c>
    </row>
    <row r="36" spans="1:10" x14ac:dyDescent="0.25">
      <c r="A36" s="14" t="str">
        <f t="shared" si="0"/>
        <v>mar</v>
      </c>
      <c r="B36" s="15">
        <f t="shared" si="5"/>
        <v>45412</v>
      </c>
      <c r="C36" s="16"/>
      <c r="D36" s="16"/>
      <c r="E36" s="16"/>
      <c r="F36" s="17">
        <f t="shared" si="1"/>
        <v>0</v>
      </c>
      <c r="G36" s="12">
        <f t="shared" si="6"/>
        <v>0</v>
      </c>
      <c r="H36" s="13" t="str">
        <f t="shared" si="2"/>
        <v/>
      </c>
      <c r="I36" s="25" t="str">
        <f t="shared" si="3"/>
        <v/>
      </c>
      <c r="J36" s="29" t="str">
        <f t="shared" si="4"/>
        <v/>
      </c>
    </row>
    <row r="37" spans="1:10" ht="15.75" thickBot="1" x14ac:dyDescent="0.3">
      <c r="A37" s="18" t="str">
        <f t="shared" si="0"/>
        <v>mer</v>
      </c>
      <c r="B37" s="19">
        <f t="shared" si="5"/>
        <v>45413</v>
      </c>
      <c r="C37" s="20"/>
      <c r="D37" s="20"/>
      <c r="E37" s="20"/>
      <c r="F37" s="21">
        <f t="shared" si="1"/>
        <v>0</v>
      </c>
      <c r="G37" s="12">
        <f t="shared" si="6"/>
        <v>0</v>
      </c>
      <c r="H37" s="13">
        <f>G37</f>
        <v>0</v>
      </c>
      <c r="I37" s="26" t="str">
        <f t="shared" si="3"/>
        <v/>
      </c>
      <c r="J37" s="30" t="str">
        <f t="shared" si="4"/>
        <v/>
      </c>
    </row>
    <row r="38" spans="1:10" x14ac:dyDescent="0.25">
      <c r="B38" s="15"/>
    </row>
    <row r="39" spans="1:10" ht="14.25" customHeight="1" x14ac:dyDescent="0.25">
      <c r="B39" s="15"/>
      <c r="F39" s="22"/>
      <c r="G39" s="22"/>
      <c r="H39" s="22"/>
    </row>
    <row r="40" spans="1:10" x14ac:dyDescent="0.25">
      <c r="B40" s="15"/>
    </row>
    <row r="41" spans="1:10" x14ac:dyDescent="0.25">
      <c r="B41" s="15"/>
    </row>
    <row r="42" spans="1:10" x14ac:dyDescent="0.25">
      <c r="B42" s="15"/>
    </row>
    <row r="43" spans="1:10" x14ac:dyDescent="0.25">
      <c r="B43" s="15"/>
    </row>
    <row r="44" spans="1:10" x14ac:dyDescent="0.25">
      <c r="B44" s="15"/>
    </row>
    <row r="45" spans="1:10" x14ac:dyDescent="0.25">
      <c r="B45" s="15"/>
    </row>
    <row r="46" spans="1:10" x14ac:dyDescent="0.25">
      <c r="B46" s="15"/>
    </row>
    <row r="47" spans="1:10" x14ac:dyDescent="0.25">
      <c r="B47" s="15"/>
    </row>
    <row r="48" spans="1:10" x14ac:dyDescent="0.25">
      <c r="B48" s="15"/>
    </row>
    <row r="49" spans="2:2" x14ac:dyDescent="0.25">
      <c r="B49" s="15"/>
    </row>
    <row r="50" spans="2:2" x14ac:dyDescent="0.25">
      <c r="B50" s="15"/>
    </row>
    <row r="51" spans="2:2" x14ac:dyDescent="0.25">
      <c r="B51" s="15"/>
    </row>
    <row r="52" spans="2:2" x14ac:dyDescent="0.25">
      <c r="B52" s="15"/>
    </row>
    <row r="53" spans="2:2" x14ac:dyDescent="0.25">
      <c r="B53" s="15"/>
    </row>
    <row r="54" spans="2:2" x14ac:dyDescent="0.25">
      <c r="B54" s="15"/>
    </row>
    <row r="55" spans="2:2" x14ac:dyDescent="0.25">
      <c r="B55" s="15"/>
    </row>
    <row r="56" spans="2:2" x14ac:dyDescent="0.25">
      <c r="B56" s="15"/>
    </row>
    <row r="57" spans="2:2" x14ac:dyDescent="0.25">
      <c r="B57" s="15"/>
    </row>
    <row r="58" spans="2:2" x14ac:dyDescent="0.25">
      <c r="B58" s="15"/>
    </row>
    <row r="59" spans="2:2" x14ac:dyDescent="0.25">
      <c r="B59" s="15"/>
    </row>
    <row r="60" spans="2:2" x14ac:dyDescent="0.25">
      <c r="B60" s="15"/>
    </row>
    <row r="61" spans="2:2" x14ac:dyDescent="0.25">
      <c r="B61" s="15"/>
    </row>
    <row r="62" spans="2:2" x14ac:dyDescent="0.25">
      <c r="B62" s="15"/>
    </row>
    <row r="63" spans="2:2" x14ac:dyDescent="0.25">
      <c r="B63" s="15"/>
    </row>
    <row r="64" spans="2:2" x14ac:dyDescent="0.25">
      <c r="B64" s="15"/>
    </row>
    <row r="65" spans="2:2" x14ac:dyDescent="0.25">
      <c r="B65" s="15"/>
    </row>
    <row r="66" spans="2:2" x14ac:dyDescent="0.25">
      <c r="B66" s="15"/>
    </row>
    <row r="67" spans="2:2" x14ac:dyDescent="0.25">
      <c r="B67" s="15"/>
    </row>
    <row r="68" spans="2:2" x14ac:dyDescent="0.25">
      <c r="B68" s="15"/>
    </row>
    <row r="69" spans="2:2" x14ac:dyDescent="0.25">
      <c r="B69" s="15"/>
    </row>
    <row r="70" spans="2:2" x14ac:dyDescent="0.25">
      <c r="B70" s="15"/>
    </row>
    <row r="71" spans="2:2" x14ac:dyDescent="0.25">
      <c r="B71" s="15"/>
    </row>
    <row r="72" spans="2:2" x14ac:dyDescent="0.25">
      <c r="B72" s="15"/>
    </row>
    <row r="73" spans="2:2" x14ac:dyDescent="0.25">
      <c r="B73" s="15"/>
    </row>
    <row r="74" spans="2:2" x14ac:dyDescent="0.25">
      <c r="B74" s="15"/>
    </row>
    <row r="75" spans="2:2" x14ac:dyDescent="0.25">
      <c r="B75" s="15"/>
    </row>
    <row r="76" spans="2:2" x14ac:dyDescent="0.25">
      <c r="B76" s="15"/>
    </row>
    <row r="77" spans="2:2" x14ac:dyDescent="0.25">
      <c r="B77" s="15"/>
    </row>
    <row r="78" spans="2:2" x14ac:dyDescent="0.25">
      <c r="B78" s="15"/>
    </row>
    <row r="79" spans="2:2" x14ac:dyDescent="0.25">
      <c r="B79" s="15"/>
    </row>
    <row r="80" spans="2:2" x14ac:dyDescent="0.25">
      <c r="B80" s="15"/>
    </row>
    <row r="81" spans="2:2" x14ac:dyDescent="0.25">
      <c r="B81" s="15"/>
    </row>
    <row r="82" spans="2:2" x14ac:dyDescent="0.25">
      <c r="B82" s="15"/>
    </row>
    <row r="83" spans="2:2" x14ac:dyDescent="0.25">
      <c r="B83" s="15"/>
    </row>
    <row r="84" spans="2:2" x14ac:dyDescent="0.25">
      <c r="B84" s="15"/>
    </row>
    <row r="85" spans="2:2" x14ac:dyDescent="0.25">
      <c r="B85" s="15"/>
    </row>
    <row r="86" spans="2:2" x14ac:dyDescent="0.25">
      <c r="B86" s="15"/>
    </row>
    <row r="87" spans="2:2" x14ac:dyDescent="0.25">
      <c r="B87" s="15"/>
    </row>
    <row r="88" spans="2:2" x14ac:dyDescent="0.25">
      <c r="B88" s="15"/>
    </row>
    <row r="89" spans="2:2" x14ac:dyDescent="0.25">
      <c r="B89" s="15"/>
    </row>
  </sheetData>
  <mergeCells count="1">
    <mergeCell ref="A1:G1"/>
  </mergeCells>
  <conditionalFormatting sqref="A7:F37">
    <cfRule type="expression" dxfId="43" priority="11">
      <formula>($A7="ven")</formula>
    </cfRule>
    <cfRule type="expression" dxfId="42" priority="14">
      <formula>($A7="dim")</formula>
    </cfRule>
    <cfRule type="expression" dxfId="41" priority="15">
      <formula>($A7="sam")</formula>
    </cfRule>
  </conditionalFormatting>
  <conditionalFormatting sqref="C14:E14">
    <cfRule type="expression" dxfId="40" priority="9">
      <formula>($A14="dim")</formula>
    </cfRule>
    <cfRule type="expression" dxfId="39" priority="10">
      <formula>($A14="sam")</formula>
    </cfRule>
  </conditionalFormatting>
  <conditionalFormatting sqref="I7:I37">
    <cfRule type="expression" dxfId="38" priority="8">
      <formula>A7="ven"</formula>
    </cfRule>
    <cfRule type="expression" dxfId="37" priority="12">
      <formula>($A7="dim")</formula>
    </cfRule>
    <cfRule type="expression" dxfId="36" priority="13">
      <formula>($A7="sam")</formula>
    </cfRule>
  </conditionalFormatting>
  <conditionalFormatting sqref="J7:J37">
    <cfRule type="expression" dxfId="35" priority="5">
      <formula>A7="sam"</formula>
    </cfRule>
    <cfRule type="expression" dxfId="34" priority="6">
      <formula>A7="dim"</formula>
    </cfRule>
    <cfRule type="expression" dxfId="33" priority="7">
      <formula>A7="ven"</formula>
    </cfRule>
  </conditionalFormatting>
  <conditionalFormatting sqref="J2">
    <cfRule type="expression" dxfId="32" priority="4">
      <formula>$I$5&lt;$J$5</formula>
    </cfRule>
    <cfRule type="expression" dxfId="31" priority="3">
      <formula>$I$5&gt;$J$5</formula>
    </cfRule>
  </conditionalFormatting>
  <conditionalFormatting sqref="M2">
    <cfRule type="expression" dxfId="30" priority="1">
      <formula>L5&gt;M5</formula>
    </cfRule>
    <cfRule type="expression" dxfId="29" priority="2">
      <formula>L5&lt;M5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I1:M8"/>
  <sheetViews>
    <sheetView workbookViewId="0">
      <selection activeCell="O14" sqref="O14"/>
    </sheetView>
  </sheetViews>
  <sheetFormatPr baseColWidth="10" defaultRowHeight="15" x14ac:dyDescent="0.25"/>
  <cols>
    <col min="9" max="13" width="15.5703125" customWidth="1"/>
  </cols>
  <sheetData>
    <row r="1" spans="9:13" ht="15.75" thickBot="1" x14ac:dyDescent="0.3"/>
    <row r="2" spans="9:13" ht="15.75" thickBot="1" x14ac:dyDescent="0.3">
      <c r="I2" s="2" t="s">
        <v>9</v>
      </c>
      <c r="J2" s="27">
        <f>ABS(I5-J5)</f>
        <v>4.1666666666666671E-2</v>
      </c>
      <c r="L2" s="2" t="s">
        <v>11</v>
      </c>
      <c r="M2" s="27">
        <f>ABS(L5-M5)</f>
        <v>6.2500000000000278E-2</v>
      </c>
    </row>
    <row r="3" spans="9:13" ht="15.75" thickBot="1" x14ac:dyDescent="0.3"/>
    <row r="4" spans="9:13" ht="15.75" thickBot="1" x14ac:dyDescent="0.3">
      <c r="I4" s="2" t="s">
        <v>9</v>
      </c>
      <c r="J4" s="2" t="s">
        <v>9</v>
      </c>
      <c r="L4" s="2" t="s">
        <v>11</v>
      </c>
      <c r="M4" s="2" t="s">
        <v>11</v>
      </c>
    </row>
    <row r="5" spans="9:13" ht="15.75" thickBot="1" x14ac:dyDescent="0.3">
      <c r="I5" s="31">
        <f>SUM(I7:I37)</f>
        <v>6.25E-2</v>
      </c>
      <c r="J5" s="32">
        <f>SUM(J7:J37)</f>
        <v>0.10416666666666667</v>
      </c>
      <c r="L5" s="31">
        <f>I5+Fév!L5</f>
        <v>0.3125</v>
      </c>
      <c r="M5" s="32">
        <f>J5+Fév!M5</f>
        <v>0.24999999999999972</v>
      </c>
    </row>
    <row r="6" spans="9:13" ht="15.75" thickBot="1" x14ac:dyDescent="0.3">
      <c r="I6" s="7" t="s">
        <v>10</v>
      </c>
      <c r="J6" s="7" t="s">
        <v>10</v>
      </c>
      <c r="M6" s="23"/>
    </row>
    <row r="7" spans="9:13" x14ac:dyDescent="0.25">
      <c r="I7" s="25">
        <v>6.25E-2</v>
      </c>
      <c r="J7" s="28" t="str">
        <f>IF(COUNTBLANK(C7:E7)=0,IF(F7&lt;IF(A7="ven",$B$4,$B$3),ABS(F7-IF(A7="ven",$B$4,$B$3)),""),"")</f>
        <v/>
      </c>
      <c r="M7" s="1"/>
    </row>
    <row r="8" spans="9:13" ht="15.75" thickBot="1" x14ac:dyDescent="0.3">
      <c r="I8" s="26" t="str">
        <f t="shared" ref="I8" si="0">IF(COUNTBLANK(C8:E8)=0,IF(F8&gt;IF(A8="ven",$B$4,$B$3),F8-IF(A8="ven",$B$4,$B$3),""),"")</f>
        <v/>
      </c>
      <c r="J8" s="30">
        <v>0.10416666666666667</v>
      </c>
      <c r="M8" s="23"/>
    </row>
  </sheetData>
  <conditionalFormatting sqref="I7:I8">
    <cfRule type="expression" dxfId="9" priority="8">
      <formula>A7="ven"</formula>
    </cfRule>
    <cfRule type="expression" dxfId="8" priority="9">
      <formula>($A7="dim")</formula>
    </cfRule>
    <cfRule type="expression" dxfId="7" priority="10">
      <formula>($A7="sam")</formula>
    </cfRule>
  </conditionalFormatting>
  <conditionalFormatting sqref="J7:J8">
    <cfRule type="expression" dxfId="6" priority="5">
      <formula>A7="sam"</formula>
    </cfRule>
    <cfRule type="expression" dxfId="5" priority="6">
      <formula>A7="dim"</formula>
    </cfRule>
    <cfRule type="expression" dxfId="4" priority="7">
      <formula>A7="ven"</formula>
    </cfRule>
  </conditionalFormatting>
  <conditionalFormatting sqref="J2">
    <cfRule type="expression" dxfId="3" priority="3">
      <formula>$I$5&gt;$J$5</formula>
    </cfRule>
    <cfRule type="expression" dxfId="2" priority="4">
      <formula>$I$5&lt;$J$5</formula>
    </cfRule>
  </conditionalFormatting>
  <conditionalFormatting sqref="M2">
    <cfRule type="expression" dxfId="1" priority="1">
      <formula>L5&gt;M5</formula>
    </cfRule>
    <cfRule type="expression" dxfId="0" priority="2">
      <formula>L5&lt;M5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</vt:lpstr>
      <vt:lpstr>Fév</vt:lpstr>
      <vt:lpstr>Mars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Nadège LECLAIR</dc:creator>
  <cp:lastModifiedBy>Dynaublue</cp:lastModifiedBy>
  <dcterms:created xsi:type="dcterms:W3CDTF">2024-03-18T10:30:13Z</dcterms:created>
  <dcterms:modified xsi:type="dcterms:W3CDTF">2024-03-19T21:17:04Z</dcterms:modified>
</cp:coreProperties>
</file>