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ave\Forterra\"/>
    </mc:Choice>
  </mc:AlternateContent>
  <xr:revisionPtr revIDLastSave="0" documentId="13_ncr:1_{91E9CDFA-D3F0-4B4B-9500-1DD54C981129}" xr6:coauthVersionLast="47" xr6:coauthVersionMax="47" xr10:uidLastSave="{00000000-0000-0000-0000-000000000000}"/>
  <bookViews>
    <workbookView xWindow="-110" yWindow="-110" windowWidth="38620" windowHeight="21220" xr2:uid="{756FC254-09B9-4C94-9ED4-F6FF05CE6B9A}"/>
  </bookViews>
  <sheets>
    <sheet name="Feuil1" sheetId="1" r:id="rId1"/>
  </sheets>
  <definedNames>
    <definedName name="commande">Tableau2[]</definedName>
    <definedName name="couche">Tableau1[[#All],[qty2]:[couche]]</definedName>
    <definedName name="database">Tableau1[]</definedName>
    <definedName name="gasket">Tableau1[[#All],[qty]:[gasket]]</definedName>
    <definedName name="joint">Tableau1[[#All],[joint]]</definedName>
    <definedName name="segment">Tableau1[[#All],[qty3]:[segment]]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0" i="1" l="1"/>
  <c r="Q11" i="1"/>
  <c r="Q12" i="1"/>
  <c r="Q13" i="1"/>
  <c r="Q14" i="1"/>
  <c r="Q15" i="1"/>
  <c r="Q16" i="1"/>
  <c r="Q17" i="1"/>
  <c r="Q18" i="1"/>
  <c r="Q19" i="1"/>
  <c r="Q20" i="1"/>
  <c r="Q21" i="1"/>
  <c r="Q22" i="1"/>
  <c r="N17" i="1"/>
  <c r="K2" i="1"/>
  <c r="L2" i="1" s="1"/>
  <c r="K3" i="1"/>
  <c r="L3" i="1" s="1"/>
  <c r="K4" i="1"/>
  <c r="L4" i="1" s="1"/>
  <c r="K5" i="1"/>
  <c r="L5" i="1" s="1"/>
  <c r="K6" i="1"/>
  <c r="L6" i="1" s="1"/>
  <c r="K7" i="1"/>
  <c r="L7" i="1" s="1"/>
  <c r="K8" i="1"/>
  <c r="L8" i="1" s="1"/>
  <c r="K9" i="1"/>
  <c r="L9" i="1" s="1"/>
  <c r="K10" i="1"/>
  <c r="L10" i="1" s="1"/>
  <c r="K11" i="1"/>
  <c r="L11" i="1" s="1"/>
  <c r="K12" i="1"/>
  <c r="L12" i="1" s="1"/>
  <c r="K13" i="1"/>
  <c r="L13" i="1" s="1"/>
  <c r="K14" i="1"/>
  <c r="L14" i="1" s="1"/>
  <c r="K15" i="1"/>
  <c r="L15" i="1" s="1"/>
  <c r="K16" i="1"/>
  <c r="L16" i="1" s="1"/>
  <c r="K17" i="1"/>
  <c r="L17" i="1" s="1"/>
  <c r="K18" i="1"/>
  <c r="L18" i="1" s="1"/>
  <c r="K19" i="1"/>
  <c r="L19" i="1" s="1"/>
  <c r="K20" i="1"/>
  <c r="L20" i="1" s="1"/>
  <c r="K21" i="1"/>
  <c r="L21" i="1" s="1"/>
  <c r="K22" i="1"/>
  <c r="L22" i="1" s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R2" i="1"/>
  <c r="Q2" i="1" s="1"/>
  <c r="R3" i="1"/>
  <c r="Q3" i="1" s="1"/>
  <c r="R4" i="1"/>
  <c r="Q4" i="1" s="1"/>
  <c r="R5" i="1"/>
  <c r="Q5" i="1" s="1"/>
  <c r="R6" i="1"/>
  <c r="Q6" i="1" s="1"/>
  <c r="R7" i="1"/>
  <c r="Q7" i="1" s="1"/>
  <c r="R8" i="1"/>
  <c r="Q8" i="1" s="1"/>
  <c r="R9" i="1"/>
  <c r="Q9" i="1" s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O2" i="1"/>
  <c r="N2" i="1" s="1"/>
  <c r="O3" i="1"/>
  <c r="N3" i="1" s="1"/>
  <c r="O4" i="1"/>
  <c r="N4" i="1" s="1"/>
  <c r="O5" i="1"/>
  <c r="N5" i="1" s="1"/>
  <c r="O6" i="1"/>
  <c r="N6" i="1" s="1"/>
  <c r="O7" i="1"/>
  <c r="N7" i="1" s="1"/>
  <c r="O8" i="1"/>
  <c r="N8" i="1" s="1"/>
  <c r="O9" i="1"/>
  <c r="N9" i="1" s="1"/>
  <c r="O10" i="1"/>
  <c r="N10" i="1" s="1"/>
  <c r="O11" i="1"/>
  <c r="N11" i="1" s="1"/>
  <c r="O12" i="1"/>
  <c r="N12" i="1" s="1"/>
  <c r="O13" i="1"/>
  <c r="N13" i="1" s="1"/>
  <c r="O14" i="1"/>
  <c r="N14" i="1" s="1"/>
  <c r="O15" i="1"/>
  <c r="N15" i="1" s="1"/>
  <c r="O16" i="1"/>
  <c r="N16" i="1" s="1"/>
  <c r="O17" i="1"/>
  <c r="O18" i="1"/>
  <c r="N18" i="1" s="1"/>
  <c r="O19" i="1"/>
  <c r="N19" i="1" s="1"/>
  <c r="O20" i="1"/>
  <c r="N20" i="1" s="1"/>
  <c r="O21" i="1"/>
  <c r="N21" i="1" s="1"/>
  <c r="O22" i="1"/>
  <c r="N22" i="1" s="1"/>
</calcChain>
</file>

<file path=xl/sharedStrings.xml><?xml version="1.0" encoding="utf-8"?>
<sst xmlns="http://schemas.openxmlformats.org/spreadsheetml/2006/main" count="42" uniqueCount="26">
  <si>
    <t>h500</t>
  </si>
  <si>
    <t>h700</t>
  </si>
  <si>
    <t>h950</t>
  </si>
  <si>
    <t>h1200</t>
  </si>
  <si>
    <t>joint</t>
  </si>
  <si>
    <t>gasket</t>
  </si>
  <si>
    <t>couche</t>
  </si>
  <si>
    <t>segment</t>
  </si>
  <si>
    <t>gas500</t>
  </si>
  <si>
    <t>gas700</t>
  </si>
  <si>
    <t>gas950</t>
  </si>
  <si>
    <t>gas1200</t>
  </si>
  <si>
    <t>cou500</t>
  </si>
  <si>
    <t>cou700</t>
  </si>
  <si>
    <t>cou950</t>
  </si>
  <si>
    <t>cou1200</t>
  </si>
  <si>
    <t>seg500</t>
  </si>
  <si>
    <t>seg700</t>
  </si>
  <si>
    <t>seg950</t>
  </si>
  <si>
    <t>seg1200</t>
  </si>
  <si>
    <t>qty</t>
  </si>
  <si>
    <t>qty2</t>
  </si>
  <si>
    <t>qty3</t>
  </si>
  <si>
    <t>Gasket2</t>
  </si>
  <si>
    <t>Couche2</t>
  </si>
  <si>
    <t>Segments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</si>
</sst>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23"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theme="1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CD2F5B-87F8-4F06-9F03-69B4A01A52EC}" name="Tableau1" displayName="Tableau1" ref="A1:G5" totalsRowShown="0" headerRowDxfId="22" dataDxfId="21">
  <autoFilter ref="A1:G5" xr:uid="{67CD2F5B-87F8-4F06-9F03-69B4A01A52EC}"/>
  <tableColumns count="7">
    <tableColumn id="1" xr3:uid="{46AD9EE0-FD1C-4DBB-B3E4-FBEB6622479D}" name="joint" dataDxfId="20"/>
    <tableColumn id="2" xr3:uid="{AFB54630-9C92-440C-A8D9-14E8FC15BFAB}" name="qty" dataDxfId="19"/>
    <tableColumn id="3" xr3:uid="{08593DC8-46A7-4D7D-8453-E94731AA2B82}" name="gasket" dataDxfId="18"/>
    <tableColumn id="4" xr3:uid="{1330670D-61FE-45C9-99AE-1D7A31AC68A7}" name="qty2" dataDxfId="17"/>
    <tableColumn id="5" xr3:uid="{8B096A1C-BBCC-480C-9D22-A1490325A234}" name="couche" dataDxfId="16"/>
    <tableColumn id="6" xr3:uid="{801B5361-DD46-4B68-9AC7-57DA9FE64EB1}" name="qty3" dataDxfId="15"/>
    <tableColumn id="7" xr3:uid="{9B3B6678-3AAB-4169-8549-A4A895EF3DA6}" name="segment" dataDxfId="14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F1879E-01A1-4BD1-BBFB-F565C5FCBDD8}" name="Tableau2" displayName="Tableau2" ref="J1:S22" totalsRowShown="0" headerRowDxfId="13" dataDxfId="11" headerRowBorderDxfId="12" tableBorderDxfId="10">
  <autoFilter ref="J1:S22" xr:uid="{00F1879E-01A1-4BD1-BBFB-F565C5FCBDD8}"/>
  <tableColumns count="10">
    <tableColumn id="1" xr3:uid="{EA3688D1-07A8-457C-82F8-096B8877E486}" name="joint" dataDxfId="0"/>
    <tableColumn id="3" xr3:uid="{7B6EED23-198B-4F7F-90C3-6CFA0920BC8E}" name="gasket" dataDxfId="1">
      <calculatedColumnFormula>VLOOKUP(Tableau2[[#This Row],[joint]],Tableau1[],4,FALSE)</calculatedColumnFormula>
    </tableColumn>
    <tableColumn id="9" xr3:uid="{4529C008-3DD4-4988-ADD8-80782106F763}" name="qty" dataDxfId="9">
      <calculatedColumnFormula>Tableau2[[#This Row],[gasket]]*I2</calculatedColumnFormula>
    </tableColumn>
    <tableColumn id="6" xr3:uid="{26FEE343-49A7-4D46-950B-C3CC6BEB7301}" name="Gasket2" dataDxfId="8">
      <calculatedColumnFormula>VLOOKUP(Tableau2[[#This Row],[joint]],Tableau1[],3,FALSE)</calculatedColumnFormula>
    </tableColumn>
    <tableColumn id="10" xr3:uid="{89C28A02-021E-49E3-99DE-219AA78A5CC3}" name="qty3" dataDxfId="7">
      <calculatedColumnFormula>Tableau2[[#This Row],[couche]]*I2</calculatedColumnFormula>
    </tableColumn>
    <tableColumn id="4" xr3:uid="{0D85064A-0F31-4450-9654-0E16813E06DA}" name="couche" dataDxfId="6">
      <calculatedColumnFormula>VLOOKUP(Tableau2[[#This Row],[joint]],Tableau1[],4,FALSE)</calculatedColumnFormula>
    </tableColumn>
    <tableColumn id="7" xr3:uid="{D9C65BBB-BA35-43E9-B33C-D8CBD7D44944}" name="Couche2" dataDxfId="5">
      <calculatedColumnFormula>VLOOKUP(Tableau2[[#This Row],[joint]],Tableau1[],5,FALSE)</calculatedColumnFormula>
    </tableColumn>
    <tableColumn id="11" xr3:uid="{F27CDF90-8CA2-4BBD-A4E9-401BCB57CC87}" name="qty2" dataDxfId="4">
      <calculatedColumnFormula>Tableau2[[#This Row],[segment]]*I2</calculatedColumnFormula>
    </tableColumn>
    <tableColumn id="5" xr3:uid="{F1AED46B-EBAD-40AB-AC8F-21839A287963}" name="segment" dataDxfId="3">
      <calculatedColumnFormula>VLOOKUP(Tableau2[[#This Row],[joint]],Tableau1[],6,FALSE)</calculatedColumnFormula>
    </tableColumn>
    <tableColumn id="8" xr3:uid="{E312CE7E-3A10-441F-8615-B42B6C5F4BFE}" name="Segments" dataDxfId="2">
      <calculatedColumnFormula>VLOOKUP(Tableau2[[#This Row],[joint]],Tableau1[],7,FALSE)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E026E-B6A7-4C07-9232-E380C9A4F000}">
  <dimension ref="A1:S37"/>
  <sheetViews>
    <sheetView tabSelected="1" workbookViewId="0">
      <selection activeCell="J29" sqref="J29:M29"/>
    </sheetView>
  </sheetViews>
  <sheetFormatPr baseColWidth="10" defaultRowHeight="14.5" x14ac:dyDescent="0.35"/>
  <cols>
    <col min="1" max="1" width="11.08984375" style="2" bestFit="1" customWidth="1"/>
    <col min="2" max="2" width="9.453125" style="2" bestFit="1" customWidth="1"/>
    <col min="3" max="3" width="13.36328125" style="2" bestFit="1" customWidth="1"/>
    <col min="4" max="4" width="10.90625" style="2" bestFit="1" customWidth="1"/>
    <col min="5" max="5" width="14" style="2" bestFit="1" customWidth="1"/>
    <col min="6" max="6" width="10.90625" style="2" bestFit="1" customWidth="1"/>
    <col min="7" max="7" width="15.90625" style="2" bestFit="1" customWidth="1"/>
    <col min="8" max="8" width="1.90625" customWidth="1"/>
    <col min="10" max="10" width="11.08984375" customWidth="1"/>
    <col min="11" max="11" width="13.36328125" hidden="1" customWidth="1"/>
    <col min="12" max="12" width="13.36328125" customWidth="1"/>
    <col min="13" max="13" width="14.54296875" bestFit="1" customWidth="1"/>
    <col min="14" max="14" width="14.54296875" customWidth="1"/>
    <col min="15" max="15" width="14" hidden="1" customWidth="1"/>
    <col min="16" max="16" width="16" bestFit="1" customWidth="1"/>
    <col min="17" max="17" width="15.81640625" customWidth="1"/>
    <col min="18" max="18" width="15.90625" hidden="1" customWidth="1"/>
    <col min="19" max="19" width="16" bestFit="1" customWidth="1"/>
  </cols>
  <sheetData>
    <row r="1" spans="1:19" ht="21" x14ac:dyDescent="0.5">
      <c r="A1" s="1" t="s">
        <v>4</v>
      </c>
      <c r="B1" s="1" t="s">
        <v>20</v>
      </c>
      <c r="C1" s="1" t="s">
        <v>5</v>
      </c>
      <c r="D1" s="1" t="s">
        <v>21</v>
      </c>
      <c r="E1" s="1" t="s">
        <v>6</v>
      </c>
      <c r="F1" s="1" t="s">
        <v>22</v>
      </c>
      <c r="G1" s="1" t="s">
        <v>7</v>
      </c>
      <c r="I1" t="s">
        <v>20</v>
      </c>
      <c r="J1" s="3" t="s">
        <v>4</v>
      </c>
      <c r="K1" s="4" t="s">
        <v>5</v>
      </c>
      <c r="L1" s="4" t="s">
        <v>20</v>
      </c>
      <c r="M1" s="4" t="s">
        <v>23</v>
      </c>
      <c r="N1" s="4" t="s">
        <v>22</v>
      </c>
      <c r="O1" s="4" t="s">
        <v>6</v>
      </c>
      <c r="P1" s="4" t="s">
        <v>24</v>
      </c>
      <c r="Q1" s="4" t="s">
        <v>21</v>
      </c>
      <c r="R1" s="5" t="s">
        <v>7</v>
      </c>
      <c r="S1" s="4" t="s">
        <v>25</v>
      </c>
    </row>
    <row r="2" spans="1:19" ht="21" x14ac:dyDescent="0.5">
      <c r="A2" s="1" t="s">
        <v>0</v>
      </c>
      <c r="B2" s="1">
        <v>1</v>
      </c>
      <c r="C2" s="1" t="s">
        <v>8</v>
      </c>
      <c r="D2" s="1">
        <v>1</v>
      </c>
      <c r="E2" s="1" t="s">
        <v>12</v>
      </c>
      <c r="F2" s="1">
        <v>2</v>
      </c>
      <c r="G2" s="1" t="s">
        <v>16</v>
      </c>
      <c r="I2" s="7">
        <v>4</v>
      </c>
      <c r="J2" s="8" t="s">
        <v>3</v>
      </c>
      <c r="K2" s="2">
        <f>VLOOKUP(Tableau2[[#This Row],[joint]],Tableau1[],4,FALSE)</f>
        <v>1</v>
      </c>
      <c r="L2" s="2">
        <f>Tableau2[[#This Row],[gasket]]*I2</f>
        <v>4</v>
      </c>
      <c r="M2" s="2" t="str">
        <f>VLOOKUP(Tableau2[[#This Row],[joint]],Tableau1[],3,FALSE)</f>
        <v>gas1200</v>
      </c>
      <c r="N2" s="2">
        <f>Tableau2[[#This Row],[couche]]*I2</f>
        <v>4</v>
      </c>
      <c r="O2" s="2">
        <f>VLOOKUP(Tableau2[[#This Row],[joint]],Tableau1[],4,FALSE)</f>
        <v>1</v>
      </c>
      <c r="P2" s="2" t="str">
        <f>VLOOKUP(Tableau2[[#This Row],[joint]],Tableau1[],5,FALSE)</f>
        <v>cou1200</v>
      </c>
      <c r="Q2" s="2">
        <f>Tableau2[[#This Row],[segment]]*I2</f>
        <v>16</v>
      </c>
      <c r="R2" s="2">
        <f>VLOOKUP(Tableau2[[#This Row],[joint]],Tableau1[],6,FALSE)</f>
        <v>4</v>
      </c>
      <c r="S2" s="2" t="str">
        <f>VLOOKUP(Tableau2[[#This Row],[joint]],Tableau1[],7,FALSE)</f>
        <v>seg1200</v>
      </c>
    </row>
    <row r="3" spans="1:19" ht="21" x14ac:dyDescent="0.5">
      <c r="A3" s="1" t="s">
        <v>1</v>
      </c>
      <c r="B3" s="1">
        <v>1</v>
      </c>
      <c r="C3" s="1" t="s">
        <v>9</v>
      </c>
      <c r="D3" s="1">
        <v>1</v>
      </c>
      <c r="E3" s="1" t="s">
        <v>13</v>
      </c>
      <c r="F3" s="1">
        <v>2</v>
      </c>
      <c r="G3" s="1" t="s">
        <v>17</v>
      </c>
      <c r="I3" s="7">
        <v>1</v>
      </c>
      <c r="J3" s="8" t="s">
        <v>2</v>
      </c>
      <c r="K3" s="2">
        <f>VLOOKUP(Tableau2[[#This Row],[joint]],Tableau1[],4,FALSE)</f>
        <v>1</v>
      </c>
      <c r="L3" s="2">
        <f>Tableau2[[#This Row],[gasket]]*I3</f>
        <v>1</v>
      </c>
      <c r="M3" s="2" t="str">
        <f>VLOOKUP(Tableau2[[#This Row],[joint]],Tableau1[],3,FALSE)</f>
        <v>gas950</v>
      </c>
      <c r="N3" s="2">
        <f>Tableau2[[#This Row],[couche]]*I3</f>
        <v>1</v>
      </c>
      <c r="O3" s="2">
        <f>VLOOKUP(Tableau2[[#This Row],[joint]],Tableau1[],4,FALSE)</f>
        <v>1</v>
      </c>
      <c r="P3" s="2" t="str">
        <f>VLOOKUP(Tableau2[[#This Row],[joint]],Tableau1[],5,FALSE)</f>
        <v>cou950</v>
      </c>
      <c r="Q3" s="2">
        <f>Tableau2[[#This Row],[segment]]*I3</f>
        <v>4</v>
      </c>
      <c r="R3" s="2">
        <f>VLOOKUP(Tableau2[[#This Row],[joint]],Tableau1[],6,FALSE)</f>
        <v>4</v>
      </c>
      <c r="S3" s="6" t="str">
        <f>VLOOKUP(Tableau2[[#This Row],[joint]],Tableau1[],7,FALSE)</f>
        <v>seg950</v>
      </c>
    </row>
    <row r="4" spans="1:19" ht="21" x14ac:dyDescent="0.5">
      <c r="A4" s="1" t="s">
        <v>2</v>
      </c>
      <c r="B4" s="1">
        <v>1</v>
      </c>
      <c r="C4" s="1" t="s">
        <v>10</v>
      </c>
      <c r="D4" s="1">
        <v>1</v>
      </c>
      <c r="E4" s="1" t="s">
        <v>14</v>
      </c>
      <c r="F4" s="1">
        <v>4</v>
      </c>
      <c r="G4" s="1" t="s">
        <v>18</v>
      </c>
      <c r="I4" s="7">
        <v>1</v>
      </c>
      <c r="J4" s="8" t="s">
        <v>3</v>
      </c>
      <c r="K4" s="2">
        <f>VLOOKUP(Tableau2[[#This Row],[joint]],Tableau1[],4,FALSE)</f>
        <v>1</v>
      </c>
      <c r="L4" s="2">
        <f>Tableau2[[#This Row],[gasket]]*I4</f>
        <v>1</v>
      </c>
      <c r="M4" s="2" t="str">
        <f>VLOOKUP(Tableau2[[#This Row],[joint]],Tableau1[],3,FALSE)</f>
        <v>gas1200</v>
      </c>
      <c r="N4" s="2">
        <f>Tableau2[[#This Row],[couche]]*I4</f>
        <v>1</v>
      </c>
      <c r="O4" s="2">
        <f>VLOOKUP(Tableau2[[#This Row],[joint]],Tableau1[],4,FALSE)</f>
        <v>1</v>
      </c>
      <c r="P4" s="2" t="str">
        <f>VLOOKUP(Tableau2[[#This Row],[joint]],Tableau1[],5,FALSE)</f>
        <v>cou1200</v>
      </c>
      <c r="Q4" s="2">
        <f>Tableau2[[#This Row],[segment]]*I4</f>
        <v>4</v>
      </c>
      <c r="R4" s="2">
        <f>VLOOKUP(Tableau2[[#This Row],[joint]],Tableau1[],6,FALSE)</f>
        <v>4</v>
      </c>
      <c r="S4" s="6" t="str">
        <f>VLOOKUP(Tableau2[[#This Row],[joint]],Tableau1[],7,FALSE)</f>
        <v>seg1200</v>
      </c>
    </row>
    <row r="5" spans="1:19" ht="21" x14ac:dyDescent="0.5">
      <c r="A5" s="1" t="s">
        <v>3</v>
      </c>
      <c r="B5" s="1">
        <v>1</v>
      </c>
      <c r="C5" s="1" t="s">
        <v>11</v>
      </c>
      <c r="D5" s="1">
        <v>1</v>
      </c>
      <c r="E5" s="1" t="s">
        <v>15</v>
      </c>
      <c r="F5" s="1">
        <v>4</v>
      </c>
      <c r="G5" s="1" t="s">
        <v>19</v>
      </c>
      <c r="I5" s="7">
        <v>1</v>
      </c>
      <c r="J5" s="8" t="s">
        <v>3</v>
      </c>
      <c r="K5" s="2">
        <f>VLOOKUP(Tableau2[[#This Row],[joint]],Tableau1[],4,FALSE)</f>
        <v>1</v>
      </c>
      <c r="L5" s="2">
        <f>Tableau2[[#This Row],[gasket]]*I5</f>
        <v>1</v>
      </c>
      <c r="M5" s="2" t="str">
        <f>VLOOKUP(Tableau2[[#This Row],[joint]],Tableau1[],3,FALSE)</f>
        <v>gas1200</v>
      </c>
      <c r="N5" s="2">
        <f>Tableau2[[#This Row],[couche]]*I5</f>
        <v>1</v>
      </c>
      <c r="O5" s="2">
        <f>VLOOKUP(Tableau2[[#This Row],[joint]],Tableau1[],4,FALSE)</f>
        <v>1</v>
      </c>
      <c r="P5" s="2" t="str">
        <f>VLOOKUP(Tableau2[[#This Row],[joint]],Tableau1[],5,FALSE)</f>
        <v>cou1200</v>
      </c>
      <c r="Q5" s="2">
        <f>Tableau2[[#This Row],[segment]]*I5</f>
        <v>4</v>
      </c>
      <c r="R5" s="2">
        <f>VLOOKUP(Tableau2[[#This Row],[joint]],Tableau1[],6,FALSE)</f>
        <v>4</v>
      </c>
      <c r="S5" s="6" t="str">
        <f>VLOOKUP(Tableau2[[#This Row],[joint]],Tableau1[],7,FALSE)</f>
        <v>seg1200</v>
      </c>
    </row>
    <row r="6" spans="1:19" x14ac:dyDescent="0.35">
      <c r="I6" s="7">
        <v>1</v>
      </c>
      <c r="J6" s="8" t="s">
        <v>3</v>
      </c>
      <c r="K6" s="2">
        <f>VLOOKUP(Tableau2[[#This Row],[joint]],Tableau1[],4,FALSE)</f>
        <v>1</v>
      </c>
      <c r="L6" s="2">
        <f>Tableau2[[#This Row],[gasket]]*I6</f>
        <v>1</v>
      </c>
      <c r="M6" s="2" t="str">
        <f>VLOOKUP(Tableau2[[#This Row],[joint]],Tableau1[],3,FALSE)</f>
        <v>gas1200</v>
      </c>
      <c r="N6" s="2">
        <f>Tableau2[[#This Row],[couche]]*I6</f>
        <v>1</v>
      </c>
      <c r="O6" s="2">
        <f>VLOOKUP(Tableau2[[#This Row],[joint]],Tableau1[],4,FALSE)</f>
        <v>1</v>
      </c>
      <c r="P6" s="2" t="str">
        <f>VLOOKUP(Tableau2[[#This Row],[joint]],Tableau1[],5,FALSE)</f>
        <v>cou1200</v>
      </c>
      <c r="Q6" s="2">
        <f>Tableau2[[#This Row],[segment]]*I6</f>
        <v>4</v>
      </c>
      <c r="R6" s="2">
        <f>VLOOKUP(Tableau2[[#This Row],[joint]],Tableau1[],6,FALSE)</f>
        <v>4</v>
      </c>
      <c r="S6" s="6" t="str">
        <f>VLOOKUP(Tableau2[[#This Row],[joint]],Tableau1[],7,FALSE)</f>
        <v>seg1200</v>
      </c>
    </row>
    <row r="7" spans="1:19" x14ac:dyDescent="0.35">
      <c r="I7" s="7">
        <v>5</v>
      </c>
      <c r="J7" s="8" t="s">
        <v>3</v>
      </c>
      <c r="K7" s="2">
        <f>VLOOKUP(Tableau2[[#This Row],[joint]],Tableau1[],4,FALSE)</f>
        <v>1</v>
      </c>
      <c r="L7" s="2">
        <f>Tableau2[[#This Row],[gasket]]*I7</f>
        <v>5</v>
      </c>
      <c r="M7" s="2" t="str">
        <f>VLOOKUP(Tableau2[[#This Row],[joint]],Tableau1[],3,FALSE)</f>
        <v>gas1200</v>
      </c>
      <c r="N7" s="2">
        <f>Tableau2[[#This Row],[couche]]*I7</f>
        <v>5</v>
      </c>
      <c r="O7" s="2">
        <f>VLOOKUP(Tableau2[[#This Row],[joint]],Tableau1[],4,FALSE)</f>
        <v>1</v>
      </c>
      <c r="P7" s="2" t="str">
        <f>VLOOKUP(Tableau2[[#This Row],[joint]],Tableau1[],5,FALSE)</f>
        <v>cou1200</v>
      </c>
      <c r="Q7" s="2">
        <f>Tableau2[[#This Row],[segment]]*I7</f>
        <v>20</v>
      </c>
      <c r="R7" s="2">
        <f>VLOOKUP(Tableau2[[#This Row],[joint]],Tableau1[],6,FALSE)</f>
        <v>4</v>
      </c>
      <c r="S7" s="6" t="str">
        <f>VLOOKUP(Tableau2[[#This Row],[joint]],Tableau1[],7,FALSE)</f>
        <v>seg1200</v>
      </c>
    </row>
    <row r="8" spans="1:19" x14ac:dyDescent="0.35">
      <c r="I8" s="7">
        <v>5</v>
      </c>
      <c r="J8" s="8" t="s">
        <v>3</v>
      </c>
      <c r="K8" s="2">
        <f>VLOOKUP(Tableau2[[#This Row],[joint]],Tableau1[],4,FALSE)</f>
        <v>1</v>
      </c>
      <c r="L8" s="2">
        <f>Tableau2[[#This Row],[gasket]]*I8</f>
        <v>5</v>
      </c>
      <c r="M8" s="2" t="str">
        <f>VLOOKUP(Tableau2[[#This Row],[joint]],Tableau1[],3,FALSE)</f>
        <v>gas1200</v>
      </c>
      <c r="N8" s="2">
        <f>Tableau2[[#This Row],[couche]]*I8</f>
        <v>5</v>
      </c>
      <c r="O8" s="2">
        <f>VLOOKUP(Tableau2[[#This Row],[joint]],Tableau1[],4,FALSE)</f>
        <v>1</v>
      </c>
      <c r="P8" s="2" t="str">
        <f>VLOOKUP(Tableau2[[#This Row],[joint]],Tableau1[],5,FALSE)</f>
        <v>cou1200</v>
      </c>
      <c r="Q8" s="2">
        <f>Tableau2[[#This Row],[segment]]*I8</f>
        <v>20</v>
      </c>
      <c r="R8" s="2">
        <f>VLOOKUP(Tableau2[[#This Row],[joint]],Tableau1[],6,FALSE)</f>
        <v>4</v>
      </c>
      <c r="S8" s="6" t="str">
        <f>VLOOKUP(Tableau2[[#This Row],[joint]],Tableau1[],7,FALSE)</f>
        <v>seg1200</v>
      </c>
    </row>
    <row r="9" spans="1:19" x14ac:dyDescent="0.35">
      <c r="I9" s="7">
        <v>4</v>
      </c>
      <c r="J9" s="8" t="s">
        <v>0</v>
      </c>
      <c r="K9" s="2">
        <f>VLOOKUP(Tableau2[[#This Row],[joint]],Tableau1[],4,FALSE)</f>
        <v>1</v>
      </c>
      <c r="L9" s="2">
        <f>Tableau2[[#This Row],[gasket]]*I9</f>
        <v>4</v>
      </c>
      <c r="M9" s="2" t="str">
        <f>VLOOKUP(Tableau2[[#This Row],[joint]],Tableau1[],3,FALSE)</f>
        <v>gas500</v>
      </c>
      <c r="N9" s="2">
        <f>Tableau2[[#This Row],[couche]]*I9</f>
        <v>4</v>
      </c>
      <c r="O9" s="2">
        <f>VLOOKUP(Tableau2[[#This Row],[joint]],Tableau1[],4,FALSE)</f>
        <v>1</v>
      </c>
      <c r="P9" s="2" t="str">
        <f>VLOOKUP(Tableau2[[#This Row],[joint]],Tableau1[],5,FALSE)</f>
        <v>cou500</v>
      </c>
      <c r="Q9" s="2">
        <f>Tableau2[[#This Row],[segment]]*I9</f>
        <v>8</v>
      </c>
      <c r="R9" s="2">
        <f>VLOOKUP(Tableau2[[#This Row],[joint]],Tableau1[],6,FALSE)</f>
        <v>2</v>
      </c>
      <c r="S9" s="6" t="str">
        <f>VLOOKUP(Tableau2[[#This Row],[joint]],Tableau1[],7,FALSE)</f>
        <v>seg500</v>
      </c>
    </row>
    <row r="10" spans="1:19" x14ac:dyDescent="0.35">
      <c r="I10" s="7"/>
      <c r="J10" s="8"/>
      <c r="K10" s="2" t="e">
        <f>VLOOKUP(Tableau2[[#This Row],[joint]],Tableau1[],4,FALSE)</f>
        <v>#N/A</v>
      </c>
      <c r="L10" s="2" t="e">
        <f>Tableau2[[#This Row],[gasket]]*I10</f>
        <v>#N/A</v>
      </c>
      <c r="M10" s="2" t="e">
        <f>VLOOKUP(Tableau2[[#This Row],[joint]],Tableau1[],3,FALSE)</f>
        <v>#N/A</v>
      </c>
      <c r="N10" s="2" t="e">
        <f>Tableau2[[#This Row],[couche]]*I10</f>
        <v>#N/A</v>
      </c>
      <c r="O10" s="2" t="e">
        <f>VLOOKUP(Tableau2[[#This Row],[joint]],Tableau1[],4,FALSE)</f>
        <v>#N/A</v>
      </c>
      <c r="P10" s="2" t="e">
        <f>VLOOKUP(Tableau2[[#This Row],[joint]],Tableau1[],5,FALSE)</f>
        <v>#N/A</v>
      </c>
      <c r="Q10" s="2" t="e">
        <f>Tableau2[[#This Row],[segment]]*I10</f>
        <v>#N/A</v>
      </c>
      <c r="R10" s="2" t="e">
        <f>VLOOKUP(Tableau2[[#This Row],[joint]],Tableau1[],6,FALSE)</f>
        <v>#N/A</v>
      </c>
      <c r="S10" s="6" t="e">
        <f>VLOOKUP(Tableau2[[#This Row],[joint]],Tableau1[],7,FALSE)</f>
        <v>#N/A</v>
      </c>
    </row>
    <row r="11" spans="1:19" x14ac:dyDescent="0.35">
      <c r="I11" s="7"/>
      <c r="J11" s="8"/>
      <c r="K11" s="2" t="e">
        <f>VLOOKUP(Tableau2[[#This Row],[joint]],Tableau1[],4,FALSE)</f>
        <v>#N/A</v>
      </c>
      <c r="L11" s="2" t="e">
        <f>Tableau2[[#This Row],[gasket]]*I11</f>
        <v>#N/A</v>
      </c>
      <c r="M11" s="2" t="e">
        <f>VLOOKUP(Tableau2[[#This Row],[joint]],Tableau1[],3,FALSE)</f>
        <v>#N/A</v>
      </c>
      <c r="N11" s="2" t="e">
        <f>Tableau2[[#This Row],[couche]]*I11</f>
        <v>#N/A</v>
      </c>
      <c r="O11" s="2" t="e">
        <f>VLOOKUP(Tableau2[[#This Row],[joint]],Tableau1[],4,FALSE)</f>
        <v>#N/A</v>
      </c>
      <c r="P11" s="2" t="e">
        <f>VLOOKUP(Tableau2[[#This Row],[joint]],Tableau1[],5,FALSE)</f>
        <v>#N/A</v>
      </c>
      <c r="Q11" s="2" t="e">
        <f>Tableau2[[#This Row],[segment]]*I11</f>
        <v>#N/A</v>
      </c>
      <c r="R11" s="2" t="e">
        <f>VLOOKUP(Tableau2[[#This Row],[joint]],Tableau1[],6,FALSE)</f>
        <v>#N/A</v>
      </c>
      <c r="S11" s="6" t="e">
        <f>VLOOKUP(Tableau2[[#This Row],[joint]],Tableau1[],7,FALSE)</f>
        <v>#N/A</v>
      </c>
    </row>
    <row r="12" spans="1:19" x14ac:dyDescent="0.35">
      <c r="I12" s="7"/>
      <c r="J12" s="8"/>
      <c r="K12" s="2" t="e">
        <f>VLOOKUP(Tableau2[[#This Row],[joint]],Tableau1[],4,FALSE)</f>
        <v>#N/A</v>
      </c>
      <c r="L12" s="2" t="e">
        <f>Tableau2[[#This Row],[gasket]]*I12</f>
        <v>#N/A</v>
      </c>
      <c r="M12" s="2" t="e">
        <f>VLOOKUP(Tableau2[[#This Row],[joint]],Tableau1[],3,FALSE)</f>
        <v>#N/A</v>
      </c>
      <c r="N12" s="2" t="e">
        <f>Tableau2[[#This Row],[couche]]*I12</f>
        <v>#N/A</v>
      </c>
      <c r="O12" s="2" t="e">
        <f>VLOOKUP(Tableau2[[#This Row],[joint]],Tableau1[],4,FALSE)</f>
        <v>#N/A</v>
      </c>
      <c r="P12" s="2" t="e">
        <f>VLOOKUP(Tableau2[[#This Row],[joint]],Tableau1[],5,FALSE)</f>
        <v>#N/A</v>
      </c>
      <c r="Q12" s="2" t="e">
        <f>Tableau2[[#This Row],[segment]]*I12</f>
        <v>#N/A</v>
      </c>
      <c r="R12" s="2" t="e">
        <f>VLOOKUP(Tableau2[[#This Row],[joint]],Tableau1[],6,FALSE)</f>
        <v>#N/A</v>
      </c>
      <c r="S12" s="6" t="e">
        <f>VLOOKUP(Tableau2[[#This Row],[joint]],Tableau1[],7,FALSE)</f>
        <v>#N/A</v>
      </c>
    </row>
    <row r="13" spans="1:19" x14ac:dyDescent="0.35">
      <c r="I13" s="7"/>
      <c r="J13" s="8"/>
      <c r="K13" s="2" t="e">
        <f>VLOOKUP(Tableau2[[#This Row],[joint]],Tableau1[],4,FALSE)</f>
        <v>#N/A</v>
      </c>
      <c r="L13" s="2" t="e">
        <f>Tableau2[[#This Row],[gasket]]*I13</f>
        <v>#N/A</v>
      </c>
      <c r="M13" s="2" t="e">
        <f>VLOOKUP(Tableau2[[#This Row],[joint]],Tableau1[],3,FALSE)</f>
        <v>#N/A</v>
      </c>
      <c r="N13" s="2" t="e">
        <f>Tableau2[[#This Row],[couche]]*I13</f>
        <v>#N/A</v>
      </c>
      <c r="O13" s="2" t="e">
        <f>VLOOKUP(Tableau2[[#This Row],[joint]],Tableau1[],4,FALSE)</f>
        <v>#N/A</v>
      </c>
      <c r="P13" s="2" t="e">
        <f>VLOOKUP(Tableau2[[#This Row],[joint]],Tableau1[],5,FALSE)</f>
        <v>#N/A</v>
      </c>
      <c r="Q13" s="2" t="e">
        <f>Tableau2[[#This Row],[segment]]*I13</f>
        <v>#N/A</v>
      </c>
      <c r="R13" s="2" t="e">
        <f>VLOOKUP(Tableau2[[#This Row],[joint]],Tableau1[],6,FALSE)</f>
        <v>#N/A</v>
      </c>
      <c r="S13" s="6" t="e">
        <f>VLOOKUP(Tableau2[[#This Row],[joint]],Tableau1[],7,FALSE)</f>
        <v>#N/A</v>
      </c>
    </row>
    <row r="14" spans="1:19" x14ac:dyDescent="0.35">
      <c r="I14" s="7"/>
      <c r="J14" s="8"/>
      <c r="K14" s="2" t="e">
        <f>VLOOKUP(Tableau2[[#This Row],[joint]],Tableau1[],4,FALSE)</f>
        <v>#N/A</v>
      </c>
      <c r="L14" s="2" t="e">
        <f>Tableau2[[#This Row],[gasket]]*I14</f>
        <v>#N/A</v>
      </c>
      <c r="M14" s="2" t="e">
        <f>VLOOKUP(Tableau2[[#This Row],[joint]],Tableau1[],3,FALSE)</f>
        <v>#N/A</v>
      </c>
      <c r="N14" s="2" t="e">
        <f>Tableau2[[#This Row],[couche]]*I14</f>
        <v>#N/A</v>
      </c>
      <c r="O14" s="2" t="e">
        <f>VLOOKUP(Tableau2[[#This Row],[joint]],Tableau1[],4,FALSE)</f>
        <v>#N/A</v>
      </c>
      <c r="P14" s="2" t="e">
        <f>VLOOKUP(Tableau2[[#This Row],[joint]],Tableau1[],5,FALSE)</f>
        <v>#N/A</v>
      </c>
      <c r="Q14" s="2" t="e">
        <f>Tableau2[[#This Row],[segment]]*I14</f>
        <v>#N/A</v>
      </c>
      <c r="R14" s="2" t="e">
        <f>VLOOKUP(Tableau2[[#This Row],[joint]],Tableau1[],6,FALSE)</f>
        <v>#N/A</v>
      </c>
      <c r="S14" s="6" t="e">
        <f>VLOOKUP(Tableau2[[#This Row],[joint]],Tableau1[],7,FALSE)</f>
        <v>#N/A</v>
      </c>
    </row>
    <row r="15" spans="1:19" x14ac:dyDescent="0.35">
      <c r="I15" s="7"/>
      <c r="J15" s="8"/>
      <c r="K15" s="2" t="e">
        <f>VLOOKUP(Tableau2[[#This Row],[joint]],Tableau1[],4,FALSE)</f>
        <v>#N/A</v>
      </c>
      <c r="L15" s="2" t="e">
        <f>Tableau2[[#This Row],[gasket]]*I15</f>
        <v>#N/A</v>
      </c>
      <c r="M15" s="2" t="e">
        <f>VLOOKUP(Tableau2[[#This Row],[joint]],Tableau1[],3,FALSE)</f>
        <v>#N/A</v>
      </c>
      <c r="N15" s="2" t="e">
        <f>Tableau2[[#This Row],[couche]]*I15</f>
        <v>#N/A</v>
      </c>
      <c r="O15" s="2" t="e">
        <f>VLOOKUP(Tableau2[[#This Row],[joint]],Tableau1[],4,FALSE)</f>
        <v>#N/A</v>
      </c>
      <c r="P15" s="2" t="e">
        <f>VLOOKUP(Tableau2[[#This Row],[joint]],Tableau1[],5,FALSE)</f>
        <v>#N/A</v>
      </c>
      <c r="Q15" s="2" t="e">
        <f>Tableau2[[#This Row],[segment]]*I15</f>
        <v>#N/A</v>
      </c>
      <c r="R15" s="2" t="e">
        <f>VLOOKUP(Tableau2[[#This Row],[joint]],Tableau1[],6,FALSE)</f>
        <v>#N/A</v>
      </c>
      <c r="S15" s="6" t="e">
        <f>VLOOKUP(Tableau2[[#This Row],[joint]],Tableau1[],7,FALSE)</f>
        <v>#N/A</v>
      </c>
    </row>
    <row r="16" spans="1:19" x14ac:dyDescent="0.35">
      <c r="I16" s="7"/>
      <c r="J16" s="8"/>
      <c r="K16" s="2" t="e">
        <f>VLOOKUP(Tableau2[[#This Row],[joint]],Tableau1[],4,FALSE)</f>
        <v>#N/A</v>
      </c>
      <c r="L16" s="2" t="e">
        <f>Tableau2[[#This Row],[gasket]]*I16</f>
        <v>#N/A</v>
      </c>
      <c r="M16" s="2" t="e">
        <f>VLOOKUP(Tableau2[[#This Row],[joint]],Tableau1[],3,FALSE)</f>
        <v>#N/A</v>
      </c>
      <c r="N16" s="2" t="e">
        <f>Tableau2[[#This Row],[couche]]*I16</f>
        <v>#N/A</v>
      </c>
      <c r="O16" s="2" t="e">
        <f>VLOOKUP(Tableau2[[#This Row],[joint]],Tableau1[],4,FALSE)</f>
        <v>#N/A</v>
      </c>
      <c r="P16" s="2" t="e">
        <f>VLOOKUP(Tableau2[[#This Row],[joint]],Tableau1[],5,FALSE)</f>
        <v>#N/A</v>
      </c>
      <c r="Q16" s="2" t="e">
        <f>Tableau2[[#This Row],[segment]]*I16</f>
        <v>#N/A</v>
      </c>
      <c r="R16" s="2" t="e">
        <f>VLOOKUP(Tableau2[[#This Row],[joint]],Tableau1[],6,FALSE)</f>
        <v>#N/A</v>
      </c>
      <c r="S16" s="6" t="e">
        <f>VLOOKUP(Tableau2[[#This Row],[joint]],Tableau1[],7,FALSE)</f>
        <v>#N/A</v>
      </c>
    </row>
    <row r="17" spans="9:19" x14ac:dyDescent="0.35">
      <c r="I17" s="7"/>
      <c r="J17" s="8"/>
      <c r="K17" s="2" t="e">
        <f>VLOOKUP(Tableau2[[#This Row],[joint]],Tableau1[],4,FALSE)</f>
        <v>#N/A</v>
      </c>
      <c r="L17" s="2" t="e">
        <f>Tableau2[[#This Row],[gasket]]*I17</f>
        <v>#N/A</v>
      </c>
      <c r="M17" s="2" t="e">
        <f>VLOOKUP(Tableau2[[#This Row],[joint]],Tableau1[],3,FALSE)</f>
        <v>#N/A</v>
      </c>
      <c r="N17" s="2" t="e">
        <f>Tableau2[[#This Row],[couche]]*I17</f>
        <v>#N/A</v>
      </c>
      <c r="O17" s="2" t="e">
        <f>VLOOKUP(Tableau2[[#This Row],[joint]],Tableau1[],4,FALSE)</f>
        <v>#N/A</v>
      </c>
      <c r="P17" s="2" t="e">
        <f>VLOOKUP(Tableau2[[#This Row],[joint]],Tableau1[],5,FALSE)</f>
        <v>#N/A</v>
      </c>
      <c r="Q17" s="2" t="e">
        <f>Tableau2[[#This Row],[segment]]*I17</f>
        <v>#N/A</v>
      </c>
      <c r="R17" s="2" t="e">
        <f>VLOOKUP(Tableau2[[#This Row],[joint]],Tableau1[],6,FALSE)</f>
        <v>#N/A</v>
      </c>
      <c r="S17" s="6" t="e">
        <f>VLOOKUP(Tableau2[[#This Row],[joint]],Tableau1[],7,FALSE)</f>
        <v>#N/A</v>
      </c>
    </row>
    <row r="18" spans="9:19" x14ac:dyDescent="0.35">
      <c r="I18" s="7"/>
      <c r="J18" s="8"/>
      <c r="K18" s="2" t="e">
        <f>VLOOKUP(Tableau2[[#This Row],[joint]],Tableau1[],4,FALSE)</f>
        <v>#N/A</v>
      </c>
      <c r="L18" s="2" t="e">
        <f>Tableau2[[#This Row],[gasket]]*I18</f>
        <v>#N/A</v>
      </c>
      <c r="M18" s="2" t="e">
        <f>VLOOKUP(Tableau2[[#This Row],[joint]],Tableau1[],3,FALSE)</f>
        <v>#N/A</v>
      </c>
      <c r="N18" s="2" t="e">
        <f>Tableau2[[#This Row],[couche]]*I18</f>
        <v>#N/A</v>
      </c>
      <c r="O18" s="2" t="e">
        <f>VLOOKUP(Tableau2[[#This Row],[joint]],Tableau1[],4,FALSE)</f>
        <v>#N/A</v>
      </c>
      <c r="P18" s="2" t="e">
        <f>VLOOKUP(Tableau2[[#This Row],[joint]],Tableau1[],5,FALSE)</f>
        <v>#N/A</v>
      </c>
      <c r="Q18" s="2" t="e">
        <f>Tableau2[[#This Row],[segment]]*I18</f>
        <v>#N/A</v>
      </c>
      <c r="R18" s="2" t="e">
        <f>VLOOKUP(Tableau2[[#This Row],[joint]],Tableau1[],6,FALSE)</f>
        <v>#N/A</v>
      </c>
      <c r="S18" s="6" t="e">
        <f>VLOOKUP(Tableau2[[#This Row],[joint]],Tableau1[],7,FALSE)</f>
        <v>#N/A</v>
      </c>
    </row>
    <row r="19" spans="9:19" x14ac:dyDescent="0.35">
      <c r="I19" s="7"/>
      <c r="J19" s="8"/>
      <c r="K19" s="2" t="e">
        <f>VLOOKUP(Tableau2[[#This Row],[joint]],Tableau1[],4,FALSE)</f>
        <v>#N/A</v>
      </c>
      <c r="L19" s="2" t="e">
        <f>Tableau2[[#This Row],[gasket]]*I19</f>
        <v>#N/A</v>
      </c>
      <c r="M19" s="2" t="e">
        <f>VLOOKUP(Tableau2[[#This Row],[joint]],Tableau1[],3,FALSE)</f>
        <v>#N/A</v>
      </c>
      <c r="N19" s="2" t="e">
        <f>Tableau2[[#This Row],[couche]]*I19</f>
        <v>#N/A</v>
      </c>
      <c r="O19" s="2" t="e">
        <f>VLOOKUP(Tableau2[[#This Row],[joint]],Tableau1[],4,FALSE)</f>
        <v>#N/A</v>
      </c>
      <c r="P19" s="2" t="e">
        <f>VLOOKUP(Tableau2[[#This Row],[joint]],Tableau1[],5,FALSE)</f>
        <v>#N/A</v>
      </c>
      <c r="Q19" s="2" t="e">
        <f>Tableau2[[#This Row],[segment]]*I19</f>
        <v>#N/A</v>
      </c>
      <c r="R19" s="2" t="e">
        <f>VLOOKUP(Tableau2[[#This Row],[joint]],Tableau1[],6,FALSE)</f>
        <v>#N/A</v>
      </c>
      <c r="S19" s="6" t="e">
        <f>VLOOKUP(Tableau2[[#This Row],[joint]],Tableau1[],7,FALSE)</f>
        <v>#N/A</v>
      </c>
    </row>
    <row r="20" spans="9:19" x14ac:dyDescent="0.35">
      <c r="I20" s="7"/>
      <c r="J20" s="8"/>
      <c r="K20" s="2" t="e">
        <f>VLOOKUP(Tableau2[[#This Row],[joint]],Tableau1[],4,FALSE)</f>
        <v>#N/A</v>
      </c>
      <c r="L20" s="2" t="e">
        <f>Tableau2[[#This Row],[gasket]]*I20</f>
        <v>#N/A</v>
      </c>
      <c r="M20" s="2" t="e">
        <f>VLOOKUP(Tableau2[[#This Row],[joint]],Tableau1[],3,FALSE)</f>
        <v>#N/A</v>
      </c>
      <c r="N20" s="2" t="e">
        <f>Tableau2[[#This Row],[couche]]*I20</f>
        <v>#N/A</v>
      </c>
      <c r="O20" s="2" t="e">
        <f>VLOOKUP(Tableau2[[#This Row],[joint]],Tableau1[],4,FALSE)</f>
        <v>#N/A</v>
      </c>
      <c r="P20" s="2" t="e">
        <f>VLOOKUP(Tableau2[[#This Row],[joint]],Tableau1[],5,FALSE)</f>
        <v>#N/A</v>
      </c>
      <c r="Q20" s="2" t="e">
        <f>Tableau2[[#This Row],[segment]]*I20</f>
        <v>#N/A</v>
      </c>
      <c r="R20" s="2" t="e">
        <f>VLOOKUP(Tableau2[[#This Row],[joint]],Tableau1[],6,FALSE)</f>
        <v>#N/A</v>
      </c>
      <c r="S20" s="6" t="e">
        <f>VLOOKUP(Tableau2[[#This Row],[joint]],Tableau1[],7,FALSE)</f>
        <v>#N/A</v>
      </c>
    </row>
    <row r="21" spans="9:19" x14ac:dyDescent="0.35">
      <c r="I21" s="7"/>
      <c r="J21" s="8"/>
      <c r="K21" s="2" t="e">
        <f>VLOOKUP(Tableau2[[#This Row],[joint]],Tableau1[],4,FALSE)</f>
        <v>#N/A</v>
      </c>
      <c r="L21" s="2" t="e">
        <f>Tableau2[[#This Row],[gasket]]*I21</f>
        <v>#N/A</v>
      </c>
      <c r="M21" s="2" t="e">
        <f>VLOOKUP(Tableau2[[#This Row],[joint]],Tableau1[],3,FALSE)</f>
        <v>#N/A</v>
      </c>
      <c r="N21" s="2" t="e">
        <f>Tableau2[[#This Row],[couche]]*I21</f>
        <v>#N/A</v>
      </c>
      <c r="O21" s="2" t="e">
        <f>VLOOKUP(Tableau2[[#This Row],[joint]],Tableau1[],4,FALSE)</f>
        <v>#N/A</v>
      </c>
      <c r="P21" s="2" t="e">
        <f>VLOOKUP(Tableau2[[#This Row],[joint]],Tableau1[],5,FALSE)</f>
        <v>#N/A</v>
      </c>
      <c r="Q21" s="2" t="e">
        <f>Tableau2[[#This Row],[segment]]*I21</f>
        <v>#N/A</v>
      </c>
      <c r="R21" s="2" t="e">
        <f>VLOOKUP(Tableau2[[#This Row],[joint]],Tableau1[],6,FALSE)</f>
        <v>#N/A</v>
      </c>
      <c r="S21" s="6" t="e">
        <f>VLOOKUP(Tableau2[[#This Row],[joint]],Tableau1[],7,FALSE)</f>
        <v>#N/A</v>
      </c>
    </row>
    <row r="22" spans="9:19" x14ac:dyDescent="0.35">
      <c r="I22" s="7"/>
      <c r="J22" s="8"/>
      <c r="K22" s="2" t="e">
        <f>VLOOKUP(Tableau2[[#This Row],[joint]],Tableau1[],4,FALSE)</f>
        <v>#N/A</v>
      </c>
      <c r="L22" s="2" t="e">
        <f>Tableau2[[#This Row],[gasket]]*I22</f>
        <v>#N/A</v>
      </c>
      <c r="M22" s="2" t="e">
        <f>VLOOKUP(Tableau2[[#This Row],[joint]],Tableau1[],3,FALSE)</f>
        <v>#N/A</v>
      </c>
      <c r="N22" s="2" t="e">
        <f>Tableau2[[#This Row],[couche]]*I22</f>
        <v>#N/A</v>
      </c>
      <c r="O22" s="2" t="e">
        <f>VLOOKUP(Tableau2[[#This Row],[joint]],Tableau1[],4,FALSE)</f>
        <v>#N/A</v>
      </c>
      <c r="P22" s="2" t="e">
        <f>VLOOKUP(Tableau2[[#This Row],[joint]],Tableau1[],5,FALSE)</f>
        <v>#N/A</v>
      </c>
      <c r="Q22" s="2" t="e">
        <f>Tableau2[[#This Row],[segment]]*I22</f>
        <v>#N/A</v>
      </c>
      <c r="R22" s="2" t="e">
        <f>VLOOKUP(Tableau2[[#This Row],[joint]],Tableau1[],6,FALSE)</f>
        <v>#N/A</v>
      </c>
      <c r="S22" s="6" t="e">
        <f>VLOOKUP(Tableau2[[#This Row],[joint]],Tableau1[],7,FALSE)</f>
        <v>#N/A</v>
      </c>
    </row>
    <row r="29" spans="9:19" x14ac:dyDescent="0.35">
      <c r="K29" s="2"/>
      <c r="L29" s="2"/>
    </row>
    <row r="30" spans="9:19" x14ac:dyDescent="0.35">
      <c r="K30" s="2"/>
      <c r="L30" s="2"/>
    </row>
    <row r="31" spans="9:19" x14ac:dyDescent="0.35">
      <c r="K31" s="2"/>
      <c r="L31" s="2"/>
    </row>
    <row r="32" spans="9:19" x14ac:dyDescent="0.35">
      <c r="K32" s="2"/>
      <c r="L32" s="2"/>
    </row>
    <row r="33" spans="12:12" x14ac:dyDescent="0.35">
      <c r="L33" s="2"/>
    </row>
    <row r="34" spans="12:12" x14ac:dyDescent="0.35">
      <c r="L34" s="2"/>
    </row>
    <row r="35" spans="12:12" x14ac:dyDescent="0.35">
      <c r="L35" s="2"/>
    </row>
    <row r="36" spans="12:12" x14ac:dyDescent="0.35">
      <c r="L36" s="2"/>
    </row>
    <row r="37" spans="12:12" x14ac:dyDescent="0.35">
      <c r="L37" s="2"/>
    </row>
  </sheetData>
  <phoneticPr fontId="3" type="noConversion"/>
  <dataValidations count="1">
    <dataValidation type="list" allowBlank="1" showInputMessage="1" showErrorMessage="1" sqref="J2:J22" xr:uid="{7FA1442A-0932-4383-B02D-54C669DCB647}">
      <formula1>$A$2:$A$5</formula1>
    </dataValidation>
  </dataValidations>
  <pageMargins left="0.7" right="0.7" top="0.75" bottom="0.75" header="0.3" footer="0.3"/>
  <pageSetup orientation="portrait" horizontalDpi="4294967293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A8DE453-6BA0-43D0-82DE-08CFDEB82C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commande</vt:lpstr>
      <vt:lpstr>couche</vt:lpstr>
      <vt:lpstr>database</vt:lpstr>
      <vt:lpstr>gasket</vt:lpstr>
      <vt:lpstr>joint</vt:lpstr>
      <vt:lpstr>segment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Dave Gaudreault</dc:creator>
  <cp:lastModifiedBy>Dave Gaudreault</cp:lastModifiedBy>
  <dcterms:created xsi:type="dcterms:W3CDTF">2024-01-28T00:38:29Z</dcterms:created>
  <dcterms:modified xsi:type="dcterms:W3CDTF">2024-01-28T13:52:49Z</dcterms:modified>
</cp:coreProperties>
</file>