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f.amice/Desktop/"/>
    </mc:Choice>
  </mc:AlternateContent>
  <xr:revisionPtr revIDLastSave="0" documentId="13_ncr:1_{A0243A44-BB3C-1D4A-9C5C-F9B981956A2F}" xr6:coauthVersionLast="47" xr6:coauthVersionMax="47" xr10:uidLastSave="{00000000-0000-0000-0000-000000000000}"/>
  <bookViews>
    <workbookView xWindow="0" yWindow="740" windowWidth="29400" windowHeight="18380" activeTab="1" xr2:uid="{00000000-000D-0000-FFFF-FFFF00000000}"/>
  </bookViews>
  <sheets>
    <sheet name="Liste" sheetId="2" r:id="rId1"/>
    <sheet name="Feuille Domicil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Q3" i="1"/>
  <c r="N41" i="1"/>
  <c r="A41" i="1"/>
  <c r="E37" i="1"/>
  <c r="E34" i="1"/>
  <c r="E31" i="1"/>
  <c r="E28" i="1"/>
  <c r="E25" i="1"/>
  <c r="E22" i="1"/>
  <c r="E19" i="1"/>
  <c r="E16" i="1"/>
  <c r="E13" i="1"/>
  <c r="E10" i="1"/>
  <c r="E7" i="1"/>
  <c r="K16" i="1"/>
  <c r="K38" i="1"/>
  <c r="K36" i="1"/>
  <c r="K34" i="1"/>
  <c r="K32" i="1"/>
  <c r="K30" i="1"/>
  <c r="K28" i="1"/>
  <c r="L28" i="1" s="1"/>
  <c r="K20" i="1"/>
  <c r="K18" i="1"/>
  <c r="K26" i="1"/>
  <c r="K24" i="1"/>
  <c r="K22" i="1"/>
  <c r="K15" i="1"/>
  <c r="K7" i="1"/>
  <c r="K8" i="1"/>
  <c r="K9" i="1"/>
  <c r="K10" i="1"/>
  <c r="K11" i="1"/>
  <c r="K12" i="1"/>
  <c r="K13" i="1"/>
  <c r="K14" i="1"/>
  <c r="H36" i="1"/>
  <c r="H30" i="1"/>
  <c r="G28" i="1" s="1"/>
  <c r="H24" i="1"/>
  <c r="H18" i="1"/>
  <c r="H38" i="1"/>
  <c r="H34" i="1"/>
  <c r="H32" i="1"/>
  <c r="H28" i="1"/>
  <c r="H26" i="1"/>
  <c r="H22" i="1"/>
  <c r="J40" i="1"/>
  <c r="I40" i="1"/>
  <c r="H20" i="1"/>
  <c r="H16" i="1"/>
  <c r="H15" i="1"/>
  <c r="H14" i="1"/>
  <c r="H13" i="1"/>
  <c r="H12" i="1"/>
  <c r="H11" i="1"/>
  <c r="H10" i="1"/>
  <c r="H9" i="1"/>
  <c r="H8" i="1"/>
  <c r="H7" i="1"/>
  <c r="L34" i="1" l="1"/>
  <c r="L22" i="1"/>
  <c r="L16" i="1"/>
  <c r="G34" i="1"/>
  <c r="G22" i="1"/>
  <c r="G16" i="1"/>
  <c r="G13" i="1"/>
  <c r="H40" i="1"/>
  <c r="G10" i="1"/>
  <c r="G7" i="1"/>
  <c r="G40" i="1" l="1"/>
  <c r="L13" i="1" l="1"/>
  <c r="K40" i="1"/>
  <c r="L10" i="1"/>
  <c r="L7" i="1"/>
  <c r="L4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<sst xmlns="http://schemas.openxmlformats.org/spreadsheetml/2006/main" count="106" uniqueCount="82">
  <si>
    <t>CHAMPIONNAT  INTERCLUBS  35  SENIORS</t>
  </si>
  <si>
    <t>Divsion</t>
  </si>
  <si>
    <t>Poule</t>
  </si>
  <si>
    <t>Journée</t>
  </si>
  <si>
    <t>Date rencontre</t>
  </si>
  <si>
    <t>Heure début</t>
  </si>
  <si>
    <t>Heure fin</t>
  </si>
  <si>
    <t>Equipe à domicile</t>
  </si>
  <si>
    <t>Sigle:</t>
  </si>
  <si>
    <t>Equipe à l'extérieur</t>
  </si>
  <si>
    <t>Joueurs</t>
  </si>
  <si>
    <t>Résultats</t>
  </si>
  <si>
    <t>Nom et prénom</t>
  </si>
  <si>
    <t>N° Licence</t>
  </si>
  <si>
    <t>Class.</t>
  </si>
  <si>
    <t>Matchs</t>
  </si>
  <si>
    <t>Sets</t>
  </si>
  <si>
    <t>Points</t>
  </si>
  <si>
    <t>S.H.1</t>
  </si>
  <si>
    <t>S.H.2</t>
  </si>
  <si>
    <t>S.D.1</t>
  </si>
  <si>
    <t>D.H.</t>
  </si>
  <si>
    <t>D.D.</t>
  </si>
  <si>
    <t>D.M. 1</t>
  </si>
  <si>
    <t>D.M. 2</t>
  </si>
  <si>
    <t>Nom du Capitaine et signature</t>
  </si>
  <si>
    <t>Totaux</t>
  </si>
  <si>
    <t>à retourner par mail sous 48 heures à Olivier EVAIN : oevain@gmail.com</t>
  </si>
  <si>
    <t>CAPITAINE</t>
  </si>
  <si>
    <t>JOUEURS</t>
  </si>
  <si>
    <t>LICENCE</t>
  </si>
  <si>
    <t>EQUIPE</t>
  </si>
  <si>
    <t>GEVEZE 3</t>
  </si>
  <si>
    <t>SENS DE BRETAGNE 3</t>
  </si>
  <si>
    <t>ROMILLE 1</t>
  </si>
  <si>
    <t>MONTREUIL SUR ILLE 2</t>
  </si>
  <si>
    <t>MONTAUBAN DE BRETAGNE 4</t>
  </si>
  <si>
    <t>REC 6</t>
  </si>
  <si>
    <t>JA ST SERVAN 3</t>
  </si>
  <si>
    <t>FIB CHAVAGNE 4</t>
  </si>
  <si>
    <t>LA MEZIERE 1</t>
  </si>
  <si>
    <t>ST GILLES 3</t>
  </si>
  <si>
    <t>ST AUBIN 4</t>
  </si>
  <si>
    <t>Sylvain GICQUEL</t>
  </si>
  <si>
    <t>Guillaume SIMON</t>
  </si>
  <si>
    <t>Tony LEMEUNIER</t>
  </si>
  <si>
    <t>Elise ESNAULT</t>
  </si>
  <si>
    <t>GUIGNEN 4</t>
  </si>
  <si>
    <t>Michel MORIN</t>
  </si>
  <si>
    <t>Thierry SERMANT</t>
  </si>
  <si>
    <t>Fanny SIMON</t>
  </si>
  <si>
    <t>Franck AMICE</t>
  </si>
  <si>
    <t>Mickael GIRARD</t>
  </si>
  <si>
    <t>Guillaume MONTAGNE</t>
  </si>
  <si>
    <t>Mickael CHAPON</t>
  </si>
  <si>
    <t>Marc LOQUEN</t>
  </si>
  <si>
    <t>AMICE Franck</t>
  </si>
  <si>
    <t>AUZENAT Charlotte</t>
  </si>
  <si>
    <t>DELATOUCHE Martin</t>
  </si>
  <si>
    <t>GAY Mallaury</t>
  </si>
  <si>
    <t>LEFAUCONNIER Mattéo</t>
  </si>
  <si>
    <t>LEJOSNE Clara</t>
  </si>
  <si>
    <t>LHOTELLIER Allan</t>
  </si>
  <si>
    <t>LINDERER Catherine</t>
  </si>
  <si>
    <t>ROUSSEL Yael</t>
  </si>
  <si>
    <t>SCHUTZ Guillaume</t>
  </si>
  <si>
    <t>TO VIET Thiem</t>
  </si>
  <si>
    <t>SIGLE</t>
  </si>
  <si>
    <t>BIC-3</t>
  </si>
  <si>
    <t>ASG-3</t>
  </si>
  <si>
    <t>ASR-1</t>
  </si>
  <si>
    <t>USGBAD-4</t>
  </si>
  <si>
    <t>BBI-2</t>
  </si>
  <si>
    <t>OCM-4</t>
  </si>
  <si>
    <t>REC-6</t>
  </si>
  <si>
    <t>JASS-3</t>
  </si>
  <si>
    <t>FIB Chavagne-4</t>
  </si>
  <si>
    <t>TBLM-1</t>
  </si>
  <si>
    <t>USSGBAD-3</t>
  </si>
  <si>
    <t>B2CV-4</t>
  </si>
  <si>
    <t>Saison 2023/2024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</si>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</sst>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34">
    <font>
      <sz val="11"/>
      <color rgb="FF000000"/>
      <name val="Arial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sz val="10"/>
      <color rgb="FF000000"/>
      <name val="Arial1"/>
    </font>
    <font>
      <sz val="11"/>
      <color rgb="FF333399"/>
      <name val="Calibri"/>
      <family val="2"/>
    </font>
    <font>
      <b/>
      <i/>
      <sz val="16"/>
      <color rgb="FF000000"/>
      <name val="Arial1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b/>
      <i/>
      <u/>
      <sz val="11"/>
      <color rgb="FF000000"/>
      <name val="Arial1"/>
    </font>
    <font>
      <sz val="11"/>
      <color rgb="FF008000"/>
      <name val="Calibri"/>
      <family val="2"/>
    </font>
    <font>
      <b/>
      <sz val="11"/>
      <color rgb="FF333333"/>
      <name val="Calibri"/>
      <family val="2"/>
    </font>
    <font>
      <i/>
      <sz val="11"/>
      <color rgb="FF80808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16"/>
      <color rgb="FF000000"/>
      <name val="Arial2"/>
    </font>
    <font>
      <b/>
      <sz val="9"/>
      <color rgb="FF000000"/>
      <name val="Arial2"/>
    </font>
    <font>
      <b/>
      <sz val="12"/>
      <color rgb="FF000000"/>
      <name val="Bookman Old Style"/>
      <family val="1"/>
    </font>
    <font>
      <sz val="10"/>
      <color rgb="FF000000"/>
      <name val="Arial2"/>
    </font>
    <font>
      <sz val="12"/>
      <color rgb="FF000000"/>
      <name val="Bookman Old Style"/>
      <family val="1"/>
    </font>
    <font>
      <sz val="10"/>
      <color rgb="FF000000"/>
      <name val="Bookman Old Style"/>
      <family val="1"/>
    </font>
    <font>
      <sz val="12"/>
      <color rgb="FF000000"/>
      <name val="Arial2"/>
    </font>
    <font>
      <b/>
      <sz val="11"/>
      <color rgb="FF000000"/>
      <name val="Bookman Old Style"/>
      <family val="1"/>
    </font>
    <font>
      <b/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sz val="14"/>
      <color rgb="FF000000"/>
      <name val="Arial2"/>
    </font>
    <font>
      <sz val="11"/>
      <color rgb="FF000000"/>
      <name val="Arial2"/>
    </font>
    <font>
      <b/>
      <sz val="14"/>
      <color rgb="FF000000"/>
      <name val="Bookman Old Style"/>
      <family val="1"/>
    </font>
    <font>
      <sz val="11"/>
      <color rgb="FF0000FF"/>
      <name val="Bookman Old Style"/>
      <family val="1"/>
    </font>
  </fonts>
  <fills count="27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969696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double">
        <color rgb="FF000000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5" fillId="0" borderId="5" applyNumberFormat="0" applyProtection="0"/>
    <xf numFmtId="0" fontId="16" fillId="0" borderId="6" applyNumberFormat="0" applyProtection="0"/>
    <xf numFmtId="0" fontId="17" fillId="0" borderId="7" applyNumberFormat="0" applyProtection="0"/>
    <xf numFmtId="0" fontId="17" fillId="0" borderId="0" applyNumberFormat="0" applyBorder="0" applyProtection="0"/>
    <xf numFmtId="0" fontId="12" fillId="4" borderId="0" applyNumberFormat="0" applyBorder="0" applyProtection="0"/>
    <xf numFmtId="0" fontId="9" fillId="3" borderId="0" applyNumberFormat="0" applyBorder="0" applyProtection="0"/>
    <xf numFmtId="0" fontId="10" fillId="22" borderId="0" applyNumberFormat="0" applyBorder="0" applyProtection="0"/>
    <xf numFmtId="0" fontId="7" fillId="7" borderId="1" applyNumberFormat="0" applyProtection="0"/>
    <xf numFmtId="0" fontId="13" fillId="20" borderId="4" applyNumberFormat="0" applyProtection="0"/>
    <xf numFmtId="0" fontId="4" fillId="20" borderId="1" applyNumberFormat="0" applyProtection="0"/>
    <xf numFmtId="0" fontId="5" fillId="0" borderId="2" applyNumberFormat="0" applyProtection="0"/>
    <xf numFmtId="0" fontId="19" fillId="23" borderId="9" applyNumberFormat="0" applyProtection="0"/>
    <xf numFmtId="0" fontId="3" fillId="0" borderId="0" applyNumberFormat="0" applyBorder="0" applyProtection="0"/>
    <xf numFmtId="0" fontId="6" fillId="21" borderId="3" applyNumberFormat="0" applyProtection="0"/>
    <xf numFmtId="0" fontId="14" fillId="0" borderId="0" applyNumberFormat="0" applyBorder="0" applyProtection="0"/>
    <xf numFmtId="0" fontId="18" fillId="0" borderId="8" applyNumberFormat="0" applyProtection="0"/>
    <xf numFmtId="0" fontId="2" fillId="16" borderId="0" applyNumberFormat="0" applyBorder="0" applyProtection="0"/>
    <xf numFmtId="0" fontId="1" fillId="2" borderId="0" applyNumberFormat="0" applyBorder="0" applyProtection="0"/>
    <xf numFmtId="0" fontId="1" fillId="8" borderId="0" applyNumberFormat="0" applyBorder="0" applyProtection="0"/>
    <xf numFmtId="0" fontId="2" fillId="12" borderId="0" applyNumberFormat="0" applyBorder="0" applyProtection="0"/>
    <xf numFmtId="0" fontId="2" fillId="17" borderId="0" applyNumberFormat="0" applyBorder="0" applyProtection="0"/>
    <xf numFmtId="0" fontId="1" fillId="3" borderId="0" applyNumberFormat="0" applyBorder="0" applyProtection="0"/>
    <xf numFmtId="0" fontId="1" fillId="9" borderId="0" applyNumberFormat="0" applyBorder="0" applyProtection="0"/>
    <xf numFmtId="0" fontId="2" fillId="9" borderId="0" applyNumberFormat="0" applyBorder="0" applyProtection="0"/>
    <xf numFmtId="0" fontId="2" fillId="18" borderId="0" applyNumberFormat="0" applyBorder="0" applyProtection="0"/>
    <xf numFmtId="0" fontId="1" fillId="4" borderId="0" applyNumberFormat="0" applyBorder="0" applyProtection="0"/>
    <xf numFmtId="0" fontId="1" fillId="10" borderId="0" applyNumberForma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Border="0" applyProtection="0"/>
    <xf numFmtId="0" fontId="1" fillId="5" borderId="0" applyNumberForma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Border="0" applyProtection="0"/>
    <xf numFmtId="0" fontId="1" fillId="8" borderId="0" applyNumberFormat="0" applyBorder="0" applyProtection="0"/>
    <xf numFmtId="0" fontId="2" fillId="14" borderId="0" applyNumberFormat="0" applyBorder="0" applyProtection="0"/>
    <xf numFmtId="0" fontId="2" fillId="19" borderId="0" applyNumberFormat="0" applyBorder="0" applyProtection="0"/>
    <xf numFmtId="0" fontId="1" fillId="7" borderId="0" applyNumberFormat="0" applyBorder="0" applyProtection="0"/>
    <xf numFmtId="0" fontId="1" fillId="11" borderId="0" applyNumberFormat="0" applyBorder="0" applyProtection="0"/>
    <xf numFmtId="0" fontId="2" fillId="15" borderId="0" applyNumberFormat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11" fillId="0" borderId="0" applyNumberFormat="0" applyBorder="0" applyProtection="0"/>
    <xf numFmtId="164" fontId="11" fillId="0" borderId="0" applyBorder="0" applyProtection="0"/>
  </cellStyleXfs>
  <cellXfs count="86">
    <xf numFmtId="0" fontId="0" fillId="0" borderId="0" xfId="0"/>
    <xf numFmtId="0" fontId="21" fillId="10" borderId="11" xfId="0" applyFont="1" applyFill="1" applyBorder="1" applyAlignment="1">
      <alignment horizontal="center" vertical="center"/>
    </xf>
    <xf numFmtId="0" fontId="21" fillId="10" borderId="1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6" fillId="0" borderId="0" xfId="0" applyFont="1"/>
    <xf numFmtId="0" fontId="29" fillId="10" borderId="24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30" fillId="0" borderId="0" xfId="0" applyFont="1"/>
    <xf numFmtId="0" fontId="31" fillId="0" borderId="24" xfId="0" applyFont="1" applyBorder="1" applyAlignment="1">
      <alignment horizontal="center" vertical="center"/>
    </xf>
    <xf numFmtId="0" fontId="29" fillId="0" borderId="0" xfId="0" applyFont="1"/>
    <xf numFmtId="0" fontId="24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25" borderId="28" xfId="0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10" borderId="20" xfId="0" applyFont="1" applyFill="1" applyBorder="1" applyAlignment="1">
      <alignment horizontal="center" vertical="center"/>
    </xf>
    <xf numFmtId="0" fontId="27" fillId="10" borderId="21" xfId="0" applyFont="1" applyFill="1" applyBorder="1" applyAlignment="1">
      <alignment horizontal="center" vertical="center"/>
    </xf>
    <xf numFmtId="0" fontId="27" fillId="10" borderId="25" xfId="0" applyFont="1" applyFill="1" applyBorder="1" applyAlignment="1">
      <alignment horizontal="center" vertical="center"/>
    </xf>
    <xf numFmtId="0" fontId="28" fillId="10" borderId="24" xfId="0" applyFont="1" applyFill="1" applyBorder="1" applyAlignment="1">
      <alignment horizontal="center" vertical="center"/>
    </xf>
    <xf numFmtId="0" fontId="28" fillId="10" borderId="25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26" borderId="54" xfId="0" applyFont="1" applyFill="1" applyBorder="1" applyAlignment="1">
      <alignment horizontal="center"/>
    </xf>
    <xf numFmtId="0" fontId="24" fillId="26" borderId="53" xfId="0" applyFont="1" applyFill="1" applyBorder="1"/>
    <xf numFmtId="0" fontId="0" fillId="0" borderId="28" xfId="0" applyBorder="1" applyAlignment="1">
      <alignment horizontal="center" vertical="center"/>
    </xf>
    <xf numFmtId="0" fontId="25" fillId="10" borderId="24" xfId="0" applyFont="1" applyFill="1" applyBorder="1" applyAlignment="1">
      <alignment horizontal="center" vertical="center"/>
    </xf>
    <xf numFmtId="0" fontId="29" fillId="10" borderId="2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33" fillId="10" borderId="24" xfId="0" applyFont="1" applyFill="1" applyBorder="1" applyAlignment="1">
      <alignment horizontal="center" wrapText="1"/>
    </xf>
    <xf numFmtId="0" fontId="31" fillId="0" borderId="24" xfId="0" applyFont="1" applyBorder="1" applyAlignment="1">
      <alignment horizontal="center" vertical="center"/>
    </xf>
    <xf numFmtId="0" fontId="32" fillId="24" borderId="12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9" fillId="10" borderId="44" xfId="0" applyFont="1" applyFill="1" applyBorder="1" applyAlignment="1">
      <alignment horizontal="center" vertical="center"/>
    </xf>
    <xf numFmtId="0" fontId="29" fillId="10" borderId="45" xfId="0" applyFont="1" applyFill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1" fillId="10" borderId="12" xfId="0" applyFont="1" applyFill="1" applyBorder="1" applyAlignment="1">
      <alignment horizontal="center" vertical="center"/>
    </xf>
    <xf numFmtId="0" fontId="21" fillId="10" borderId="13" xfId="0" applyFont="1" applyFill="1" applyBorder="1" applyAlignment="1">
      <alignment horizontal="center" vertical="center"/>
    </xf>
    <xf numFmtId="0" fontId="22" fillId="17" borderId="4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8" fillId="10" borderId="24" xfId="0" applyFont="1" applyFill="1" applyBorder="1" applyAlignment="1">
      <alignment horizontal="center" vertical="center"/>
    </xf>
    <xf numFmtId="0" fontId="0" fillId="17" borderId="19" xfId="0" applyFill="1" applyBorder="1"/>
    <xf numFmtId="0" fontId="25" fillId="24" borderId="41" xfId="0" applyFont="1" applyFill="1" applyBorder="1" applyAlignment="1">
      <alignment horizontal="center" vertical="center"/>
    </xf>
    <xf numFmtId="0" fontId="25" fillId="24" borderId="42" xfId="0" applyFont="1" applyFill="1" applyBorder="1" applyAlignment="1">
      <alignment horizontal="center" vertical="center"/>
    </xf>
    <xf numFmtId="0" fontId="25" fillId="24" borderId="20" xfId="0" applyFont="1" applyFill="1" applyBorder="1" applyAlignment="1">
      <alignment horizontal="center" vertical="center"/>
    </xf>
    <xf numFmtId="0" fontId="25" fillId="24" borderId="26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2" fillId="10" borderId="43" xfId="0" applyFont="1" applyFill="1" applyBorder="1" applyAlignment="1">
      <alignment horizontal="center" vertical="center"/>
    </xf>
    <xf numFmtId="0" fontId="22" fillId="10" borderId="21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5" fillId="24" borderId="22" xfId="0" applyFont="1" applyFill="1" applyBorder="1" applyAlignment="1">
      <alignment horizontal="center" vertical="center"/>
    </xf>
    <xf numFmtId="0" fontId="25" fillId="24" borderId="27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2" fillId="10" borderId="34" xfId="0" applyFont="1" applyFill="1" applyBorder="1" applyAlignment="1">
      <alignment horizontal="center" vertical="center"/>
    </xf>
    <xf numFmtId="0" fontId="22" fillId="10" borderId="29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</cellXfs>
  <cellStyles count="45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Entrée" xfId="8" builtinId="20" customBuiltin="1"/>
    <cellStyle name="Heading" xfId="41" xr:uid="{00000000-0005-0000-0000-00001D000000}"/>
    <cellStyle name="Heading1" xfId="42" xr:uid="{00000000-0005-0000-0000-00001E000000}"/>
    <cellStyle name="Insatisfaisant" xfId="6" builtinId="27" customBuiltin="1"/>
    <cellStyle name="Neutre" xfId="7" builtinId="28" customBuiltin="1"/>
    <cellStyle name="Normal" xfId="0" builtinId="0" customBuiltin="1"/>
    <cellStyle name="Note" xfId="14" builtinId="10" customBuiltin="1"/>
    <cellStyle name="Result" xfId="43" xr:uid="{00000000-0005-0000-0000-000022000000}"/>
    <cellStyle name="Result2" xfId="44" xr:uid="{00000000-0005-0000-0000-000023000000}"/>
    <cellStyle name="Satisfaisant" xfId="5" builtinId="26" customBuiltin="1"/>
    <cellStyle name="Sortie" xfId="9" builtinId="21" customBuiltin="1"/>
    <cellStyle name="Texte explicatif" xfId="15" builtinId="53" customBuiltin="1"/>
    <cellStyle name="Titre 1" xfId="1" xr:uid="{00000000-0005-0000-0000-000027000000}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249977111117893"/>
  </sheetPr>
  <dimension ref="B2:F14"/>
  <sheetViews>
    <sheetView workbookViewId="0">
      <selection activeCell="C19" sqref="C19"/>
    </sheetView>
  </sheetViews>
  <sheetFormatPr baseColWidth="10" defaultRowHeight="15"/>
  <cols>
    <col min="1" max="1" width="10.1640625" customWidth="1"/>
    <col min="2" max="2" width="28.5" style="14" bestFit="1" customWidth="1"/>
    <col min="3" max="3" width="17.1640625" style="24" customWidth="1"/>
    <col min="4" max="4" width="20.5" style="14" bestFit="1" customWidth="1"/>
    <col min="5" max="5" width="21" style="14" bestFit="1" customWidth="1"/>
    <col min="6" max="6" width="9" style="14" bestFit="1" customWidth="1"/>
    <col min="7" max="1019" width="10.1640625" customWidth="1"/>
    <col min="1020" max="1020" width="11" customWidth="1"/>
  </cols>
  <sheetData>
    <row r="2" spans="2:6" s="13" customFormat="1" ht="25" customHeight="1">
      <c r="B2" s="16" t="s">
        <v>31</v>
      </c>
      <c r="C2" s="16" t="s">
        <v>67</v>
      </c>
      <c r="D2" s="16" t="s">
        <v>28</v>
      </c>
      <c r="E2" s="16" t="s">
        <v>29</v>
      </c>
      <c r="F2" s="16" t="s">
        <v>30</v>
      </c>
    </row>
    <row r="3" spans="2:6">
      <c r="B3" s="15" t="s">
        <v>33</v>
      </c>
      <c r="C3" s="27" t="s">
        <v>68</v>
      </c>
      <c r="D3" s="15" t="s">
        <v>43</v>
      </c>
      <c r="E3" s="15" t="s">
        <v>56</v>
      </c>
      <c r="F3" s="15">
        <v>7493723</v>
      </c>
    </row>
    <row r="4" spans="2:6">
      <c r="B4" s="15" t="s">
        <v>32</v>
      </c>
      <c r="C4" s="27" t="s">
        <v>69</v>
      </c>
      <c r="D4" s="15" t="s">
        <v>44</v>
      </c>
      <c r="E4" s="15" t="s">
        <v>57</v>
      </c>
      <c r="F4" s="15">
        <v>6752703</v>
      </c>
    </row>
    <row r="5" spans="2:6">
      <c r="B5" s="15" t="s">
        <v>34</v>
      </c>
      <c r="C5" s="27" t="s">
        <v>70</v>
      </c>
      <c r="D5" s="15" t="s">
        <v>45</v>
      </c>
      <c r="E5" s="15" t="s">
        <v>58</v>
      </c>
      <c r="F5" s="15">
        <v>7543379</v>
      </c>
    </row>
    <row r="6" spans="2:6">
      <c r="B6" s="15" t="s">
        <v>47</v>
      </c>
      <c r="C6" s="27" t="s">
        <v>71</v>
      </c>
      <c r="D6" s="15" t="s">
        <v>46</v>
      </c>
      <c r="E6" s="15" t="s">
        <v>59</v>
      </c>
      <c r="F6" s="15">
        <v>7286928</v>
      </c>
    </row>
    <row r="7" spans="2:6">
      <c r="B7" s="15" t="s">
        <v>35</v>
      </c>
      <c r="C7" s="27" t="s">
        <v>72</v>
      </c>
      <c r="D7" s="15" t="s">
        <v>48</v>
      </c>
      <c r="E7" s="15" t="s">
        <v>60</v>
      </c>
      <c r="F7" s="15">
        <v>7188068</v>
      </c>
    </row>
    <row r="8" spans="2:6">
      <c r="B8" s="15" t="s">
        <v>36</v>
      </c>
      <c r="C8" s="27" t="s">
        <v>73</v>
      </c>
      <c r="D8" s="15" t="s">
        <v>49</v>
      </c>
      <c r="E8" s="15" t="s">
        <v>61</v>
      </c>
      <c r="F8" s="15">
        <v>6577260</v>
      </c>
    </row>
    <row r="9" spans="2:6">
      <c r="B9" s="15" t="s">
        <v>37</v>
      </c>
      <c r="C9" s="27" t="s">
        <v>74</v>
      </c>
      <c r="D9" s="15" t="s">
        <v>50</v>
      </c>
      <c r="E9" s="15" t="s">
        <v>62</v>
      </c>
      <c r="F9" s="15">
        <v>379587</v>
      </c>
    </row>
    <row r="10" spans="2:6">
      <c r="B10" s="15" t="s">
        <v>38</v>
      </c>
      <c r="C10" s="27" t="s">
        <v>75</v>
      </c>
      <c r="D10" s="15" t="s">
        <v>51</v>
      </c>
      <c r="E10" s="15" t="s">
        <v>63</v>
      </c>
      <c r="F10" s="15">
        <v>211510</v>
      </c>
    </row>
    <row r="11" spans="2:6">
      <c r="B11" s="15" t="s">
        <v>39</v>
      </c>
      <c r="C11" s="27" t="s">
        <v>76</v>
      </c>
      <c r="D11" s="15" t="s">
        <v>52</v>
      </c>
      <c r="E11" s="15" t="s">
        <v>64</v>
      </c>
      <c r="F11" s="15">
        <v>6958931</v>
      </c>
    </row>
    <row r="12" spans="2:6">
      <c r="B12" s="15" t="s">
        <v>40</v>
      </c>
      <c r="C12" s="27" t="s">
        <v>77</v>
      </c>
      <c r="D12" s="15" t="s">
        <v>53</v>
      </c>
      <c r="E12" s="15" t="s">
        <v>65</v>
      </c>
      <c r="F12" s="15">
        <v>203181</v>
      </c>
    </row>
    <row r="13" spans="2:6">
      <c r="B13" s="15" t="s">
        <v>41</v>
      </c>
      <c r="C13" s="27" t="s">
        <v>78</v>
      </c>
      <c r="D13" s="15" t="s">
        <v>54</v>
      </c>
      <c r="E13" s="15" t="s">
        <v>66</v>
      </c>
      <c r="F13" s="15">
        <v>7205911</v>
      </c>
    </row>
    <row r="14" spans="2:6">
      <c r="B14" s="15" t="s">
        <v>42</v>
      </c>
      <c r="C14" s="27" t="s">
        <v>79</v>
      </c>
      <c r="D14" s="15" t="s">
        <v>55</v>
      </c>
      <c r="E14" s="15"/>
      <c r="F14" s="15"/>
    </row>
  </sheetData>
  <pageMargins left="0.78740157480314998" right="0.78740157480314998" top="1.2795275590551181" bottom="1.2795275590551181" header="0.98385826771653495" footer="0.98385826771653495"/>
  <pageSetup paperSize="0" fitToWidth="0" fitToHeight="0" pageOrder="overThenDown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R49"/>
  <sheetViews>
    <sheetView tabSelected="1" workbookViewId="0">
      <selection activeCell="J26" sqref="J26:J27"/>
    </sheetView>
  </sheetViews>
  <sheetFormatPr baseColWidth="10" defaultRowHeight="15"/>
  <cols>
    <col min="1" max="1" width="8.1640625" customWidth="1"/>
    <col min="2" max="2" width="9.6640625" customWidth="1"/>
    <col min="3" max="3" width="8.1640625" customWidth="1"/>
    <col min="4" max="4" width="8.5" customWidth="1"/>
    <col min="5" max="5" width="12.1640625" customWidth="1"/>
    <col min="6" max="6" width="6.83203125" customWidth="1"/>
    <col min="7" max="7" width="7.1640625" customWidth="1"/>
    <col min="8" max="8" width="4.83203125" customWidth="1"/>
    <col min="9" max="9" width="7" customWidth="1"/>
    <col min="10" max="10" width="7.1640625" customWidth="1"/>
    <col min="11" max="11" width="4.83203125" customWidth="1"/>
    <col min="12" max="12" width="7.1640625" customWidth="1"/>
    <col min="13" max="13" width="6.83203125" customWidth="1"/>
    <col min="14" max="14" width="10.1640625" customWidth="1"/>
    <col min="15" max="15" width="10" customWidth="1"/>
    <col min="16" max="16" width="7" customWidth="1"/>
    <col min="17" max="17" width="3.83203125" customWidth="1"/>
    <col min="18" max="18" width="8" customWidth="1"/>
    <col min="19" max="1024" width="10.1640625" customWidth="1"/>
    <col min="1025" max="1025" width="11" customWidth="1"/>
  </cols>
  <sheetData>
    <row r="1" spans="1:18" ht="30" customHeight="1" thickTop="1">
      <c r="A1" s="50" t="s">
        <v>0</v>
      </c>
      <c r="B1" s="50"/>
      <c r="C1" s="50"/>
      <c r="D1" s="50"/>
      <c r="E1" s="50"/>
      <c r="F1" s="50"/>
      <c r="G1" s="50"/>
      <c r="H1" s="50"/>
      <c r="I1" s="1" t="s">
        <v>1</v>
      </c>
      <c r="J1" s="2" t="s">
        <v>2</v>
      </c>
      <c r="K1" s="51" t="s">
        <v>3</v>
      </c>
      <c r="L1" s="51"/>
      <c r="M1" s="51" t="s">
        <v>4</v>
      </c>
      <c r="N1" s="51"/>
      <c r="O1" s="2" t="s">
        <v>5</v>
      </c>
      <c r="P1" s="52" t="s">
        <v>6</v>
      </c>
      <c r="Q1" s="52"/>
      <c r="R1" s="25"/>
    </row>
    <row r="2" spans="1:18" ht="25" customHeight="1" thickBot="1">
      <c r="A2" s="53" t="s">
        <v>80</v>
      </c>
      <c r="B2" s="53"/>
      <c r="C2" s="53"/>
      <c r="D2" s="53"/>
      <c r="E2" s="53"/>
      <c r="F2" s="53"/>
      <c r="G2" s="53"/>
      <c r="H2" s="53"/>
      <c r="I2" s="3">
        <v>5</v>
      </c>
      <c r="J2" s="4" t="s">
        <v>81</v>
      </c>
      <c r="K2" s="54"/>
      <c r="L2" s="54"/>
      <c r="M2" s="54"/>
      <c r="N2" s="54"/>
      <c r="O2" s="4"/>
      <c r="P2" s="55"/>
      <c r="Q2" s="55"/>
      <c r="R2" s="26"/>
    </row>
    <row r="3" spans="1:18" s="5" customFormat="1" ht="16" customHeight="1" thickTop="1" thickBot="1">
      <c r="A3" s="57"/>
      <c r="B3" s="58" t="s">
        <v>7</v>
      </c>
      <c r="C3" s="59"/>
      <c r="D3" s="62" t="s">
        <v>38</v>
      </c>
      <c r="E3" s="47"/>
      <c r="F3" s="63"/>
      <c r="G3" s="67" t="s">
        <v>8</v>
      </c>
      <c r="H3" s="69" t="e" cm="1">
        <f t="array" ref="H3">VLOOKUP(D3,Liste!B3:B14,Liste!C3:C14)</f>
        <v>#N/A</v>
      </c>
      <c r="I3" s="48"/>
      <c r="J3" s="70" t="s">
        <v>9</v>
      </c>
      <c r="K3" s="70"/>
      <c r="L3" s="71"/>
      <c r="M3" s="72" t="s">
        <v>33</v>
      </c>
      <c r="N3" s="73"/>
      <c r="O3" s="74"/>
      <c r="P3" s="75" t="s">
        <v>8</v>
      </c>
      <c r="Q3" s="62" t="str">
        <f>LOOKUP(M3,Liste!B3:B14,Liste!C3:C14)</f>
        <v>TBLM-1</v>
      </c>
      <c r="R3" s="77"/>
    </row>
    <row r="4" spans="1:18" ht="11.25" customHeight="1" thickTop="1">
      <c r="A4" s="57"/>
      <c r="B4" s="60"/>
      <c r="C4" s="61"/>
      <c r="D4" s="64"/>
      <c r="E4" s="65"/>
      <c r="F4" s="66"/>
      <c r="G4" s="68"/>
      <c r="H4" s="69"/>
      <c r="I4" s="48"/>
      <c r="J4" s="70"/>
      <c r="K4" s="70"/>
      <c r="L4" s="71"/>
      <c r="M4" s="64"/>
      <c r="N4" s="65"/>
      <c r="O4" s="66"/>
      <c r="P4" s="76"/>
      <c r="Q4" s="62"/>
      <c r="R4" s="63"/>
    </row>
    <row r="5" spans="1:18" s="13" customFormat="1" ht="20" customHeight="1">
      <c r="A5" s="57"/>
      <c r="B5" s="33" t="s">
        <v>10</v>
      </c>
      <c r="C5" s="33"/>
      <c r="D5" s="33"/>
      <c r="E5" s="33"/>
      <c r="F5" s="33"/>
      <c r="G5" s="18"/>
      <c r="H5" s="19" t="s">
        <v>11</v>
      </c>
      <c r="I5" s="20"/>
      <c r="J5" s="19"/>
      <c r="K5" s="19" t="s">
        <v>11</v>
      </c>
      <c r="L5" s="20"/>
      <c r="M5" s="33" t="s">
        <v>10</v>
      </c>
      <c r="N5" s="33"/>
      <c r="O5" s="33"/>
      <c r="P5" s="33"/>
      <c r="Q5" s="33"/>
      <c r="R5" s="33"/>
    </row>
    <row r="6" spans="1:18" s="23" customFormat="1" ht="20" customHeight="1">
      <c r="A6" s="57"/>
      <c r="B6" s="56" t="s">
        <v>12</v>
      </c>
      <c r="C6" s="56"/>
      <c r="D6" s="56"/>
      <c r="E6" s="21" t="s">
        <v>13</v>
      </c>
      <c r="F6" s="21" t="s">
        <v>14</v>
      </c>
      <c r="G6" s="21" t="s">
        <v>15</v>
      </c>
      <c r="H6" s="21" t="s">
        <v>16</v>
      </c>
      <c r="I6" s="21" t="s">
        <v>17</v>
      </c>
      <c r="J6" s="22" t="s">
        <v>17</v>
      </c>
      <c r="K6" s="21" t="s">
        <v>16</v>
      </c>
      <c r="L6" s="21" t="s">
        <v>15</v>
      </c>
      <c r="M6" s="21" t="s">
        <v>14</v>
      </c>
      <c r="N6" s="21" t="s">
        <v>13</v>
      </c>
      <c r="O6" s="56" t="s">
        <v>12</v>
      </c>
      <c r="P6" s="56"/>
      <c r="Q6" s="56"/>
      <c r="R6" s="56"/>
    </row>
    <row r="7" spans="1:18" s="8" customFormat="1" ht="20" customHeight="1">
      <c r="A7" s="28" t="s">
        <v>18</v>
      </c>
      <c r="B7" s="49" t="s">
        <v>66</v>
      </c>
      <c r="C7" s="49"/>
      <c r="D7" s="49"/>
      <c r="E7" s="49">
        <f>LOOKUP(B7,Liste!$E$3:$E$14,Liste!$F$3:$F$14)</f>
        <v>7205911</v>
      </c>
      <c r="F7" s="49"/>
      <c r="G7" s="29">
        <f>IF((H7+H8+H9)=2,1,0)</f>
        <v>0</v>
      </c>
      <c r="H7" s="6" t="str">
        <f t="shared" ref="H7:H30" si="0">IF((I7-J7)&lt;=0,"0",1)</f>
        <v>0</v>
      </c>
      <c r="I7" s="7"/>
      <c r="J7" s="7"/>
      <c r="K7" s="6" t="str">
        <f t="shared" ref="K7:K14" si="1">IF((J7-I7)&lt;=0,"0",1)</f>
        <v>0</v>
      </c>
      <c r="L7" s="29">
        <f>IF((K7+K8+K9)=2,1,0)</f>
        <v>0</v>
      </c>
      <c r="M7" s="49"/>
      <c r="N7" s="49"/>
      <c r="O7" s="49"/>
      <c r="P7" s="49"/>
      <c r="Q7" s="49"/>
      <c r="R7" s="49"/>
    </row>
    <row r="8" spans="1:18" s="8" customFormat="1" ht="20" customHeight="1">
      <c r="A8" s="28"/>
      <c r="B8" s="49"/>
      <c r="C8" s="49"/>
      <c r="D8" s="49"/>
      <c r="E8" s="49"/>
      <c r="F8" s="49"/>
      <c r="G8" s="29"/>
      <c r="H8" s="6" t="str">
        <f t="shared" si="0"/>
        <v>0</v>
      </c>
      <c r="I8" s="9"/>
      <c r="J8" s="9"/>
      <c r="K8" s="6" t="str">
        <f t="shared" si="1"/>
        <v>0</v>
      </c>
      <c r="L8" s="29"/>
      <c r="M8" s="49"/>
      <c r="N8" s="49"/>
      <c r="O8" s="49"/>
      <c r="P8" s="49"/>
      <c r="Q8" s="49"/>
      <c r="R8" s="49"/>
    </row>
    <row r="9" spans="1:18" s="8" customFormat="1" ht="20" customHeight="1">
      <c r="A9" s="28"/>
      <c r="B9" s="49"/>
      <c r="C9" s="49"/>
      <c r="D9" s="49"/>
      <c r="E9" s="49"/>
      <c r="F9" s="49"/>
      <c r="G9" s="29"/>
      <c r="H9" s="6" t="str">
        <f t="shared" si="0"/>
        <v>0</v>
      </c>
      <c r="I9" s="9"/>
      <c r="J9" s="9"/>
      <c r="K9" s="6" t="str">
        <f t="shared" si="1"/>
        <v>0</v>
      </c>
      <c r="L9" s="29"/>
      <c r="M9" s="49"/>
      <c r="N9" s="49"/>
      <c r="O9" s="49"/>
      <c r="P9" s="49"/>
      <c r="Q9" s="49"/>
      <c r="R9" s="49"/>
    </row>
    <row r="10" spans="1:18" s="8" customFormat="1" ht="20" customHeight="1">
      <c r="A10" s="28" t="s">
        <v>19</v>
      </c>
      <c r="B10" s="49" t="s">
        <v>65</v>
      </c>
      <c r="C10" s="49"/>
      <c r="D10" s="49"/>
      <c r="E10" s="49">
        <f>LOOKUP(B10,Liste!$E$3:$E$14,Liste!$F$3:$F$14)</f>
        <v>203181</v>
      </c>
      <c r="F10" s="49"/>
      <c r="G10" s="29">
        <f>IF((H10+H11+H12)=2,1,0)</f>
        <v>0</v>
      </c>
      <c r="H10" s="6" t="str">
        <f t="shared" si="0"/>
        <v>0</v>
      </c>
      <c r="I10" s="7"/>
      <c r="J10" s="7"/>
      <c r="K10" s="6" t="str">
        <f t="shared" si="1"/>
        <v>0</v>
      </c>
      <c r="L10" s="29">
        <f>IF((K10+K11+K12)=2,1,0)</f>
        <v>0</v>
      </c>
      <c r="M10" s="49"/>
      <c r="N10" s="49"/>
      <c r="O10" s="49"/>
      <c r="P10" s="49"/>
      <c r="Q10" s="49"/>
      <c r="R10" s="49"/>
    </row>
    <row r="11" spans="1:18" s="8" customFormat="1" ht="20" customHeight="1">
      <c r="A11" s="28"/>
      <c r="B11" s="49"/>
      <c r="C11" s="49"/>
      <c r="D11" s="49"/>
      <c r="E11" s="49"/>
      <c r="F11" s="49"/>
      <c r="G11" s="29"/>
      <c r="H11" s="6" t="str">
        <f t="shared" si="0"/>
        <v>0</v>
      </c>
      <c r="I11" s="9"/>
      <c r="J11" s="9"/>
      <c r="K11" s="6" t="str">
        <f t="shared" si="1"/>
        <v>0</v>
      </c>
      <c r="L11" s="29"/>
      <c r="M11" s="49"/>
      <c r="N11" s="49"/>
      <c r="O11" s="49"/>
      <c r="P11" s="49"/>
      <c r="Q11" s="49"/>
      <c r="R11" s="49"/>
    </row>
    <row r="12" spans="1:18" s="8" customFormat="1" ht="20" customHeight="1">
      <c r="A12" s="28"/>
      <c r="B12" s="49"/>
      <c r="C12" s="49"/>
      <c r="D12" s="49"/>
      <c r="E12" s="49"/>
      <c r="F12" s="49"/>
      <c r="G12" s="29"/>
      <c r="H12" s="6" t="str">
        <f t="shared" si="0"/>
        <v>0</v>
      </c>
      <c r="I12" s="9"/>
      <c r="J12" s="9"/>
      <c r="K12" s="6" t="str">
        <f t="shared" si="1"/>
        <v>0</v>
      </c>
      <c r="L12" s="29"/>
      <c r="M12" s="49"/>
      <c r="N12" s="49"/>
      <c r="O12" s="49"/>
      <c r="P12" s="49"/>
      <c r="Q12" s="49"/>
      <c r="R12" s="49"/>
    </row>
    <row r="13" spans="1:18" s="8" customFormat="1" ht="20" customHeight="1">
      <c r="A13" s="28" t="s">
        <v>20</v>
      </c>
      <c r="B13" s="49" t="s">
        <v>61</v>
      </c>
      <c r="C13" s="49"/>
      <c r="D13" s="49"/>
      <c r="E13" s="49">
        <f>LOOKUP(B13,Liste!$E$3:$E$14,Liste!$F$3:$F$14)</f>
        <v>6577260</v>
      </c>
      <c r="F13" s="49"/>
      <c r="G13" s="29">
        <f>IF((H13+H14+H15)=2,1,0)</f>
        <v>0</v>
      </c>
      <c r="H13" s="6" t="str">
        <f t="shared" si="0"/>
        <v>0</v>
      </c>
      <c r="I13" s="7"/>
      <c r="J13" s="7"/>
      <c r="K13" s="6" t="str">
        <f t="shared" si="1"/>
        <v>0</v>
      </c>
      <c r="L13" s="29">
        <f>IF((K13+K14+K15)=2,1,0)</f>
        <v>0</v>
      </c>
      <c r="M13" s="49"/>
      <c r="N13" s="49"/>
      <c r="O13" s="49"/>
      <c r="P13" s="49"/>
      <c r="Q13" s="49"/>
      <c r="R13" s="49"/>
    </row>
    <row r="14" spans="1:18" s="8" customFormat="1" ht="20" customHeight="1">
      <c r="A14" s="28"/>
      <c r="B14" s="49"/>
      <c r="C14" s="49"/>
      <c r="D14" s="49"/>
      <c r="E14" s="49"/>
      <c r="F14" s="49"/>
      <c r="G14" s="29"/>
      <c r="H14" s="6" t="str">
        <f t="shared" si="0"/>
        <v>0</v>
      </c>
      <c r="I14" s="9"/>
      <c r="J14" s="9"/>
      <c r="K14" s="6" t="str">
        <f t="shared" si="1"/>
        <v>0</v>
      </c>
      <c r="L14" s="29"/>
      <c r="M14" s="49"/>
      <c r="N14" s="49"/>
      <c r="O14" s="49"/>
      <c r="P14" s="49"/>
      <c r="Q14" s="49"/>
      <c r="R14" s="49"/>
    </row>
    <row r="15" spans="1:18" s="8" customFormat="1" ht="20" customHeight="1">
      <c r="A15" s="28"/>
      <c r="B15" s="49"/>
      <c r="C15" s="49"/>
      <c r="D15" s="49"/>
      <c r="E15" s="49"/>
      <c r="F15" s="49"/>
      <c r="G15" s="29"/>
      <c r="H15" s="6" t="str">
        <f t="shared" si="0"/>
        <v>0</v>
      </c>
      <c r="I15" s="9"/>
      <c r="J15" s="9"/>
      <c r="K15" s="6" t="str">
        <f>IF((J15-I15)&lt;=0,"0",1)</f>
        <v>0</v>
      </c>
      <c r="L15" s="29"/>
      <c r="M15" s="49"/>
      <c r="N15" s="49"/>
      <c r="O15" s="49"/>
      <c r="P15" s="49"/>
      <c r="Q15" s="49"/>
      <c r="R15" s="49"/>
    </row>
    <row r="16" spans="1:18" s="8" customFormat="1" ht="10" customHeight="1">
      <c r="A16" s="28" t="s">
        <v>21</v>
      </c>
      <c r="B16" s="80" t="s">
        <v>65</v>
      </c>
      <c r="C16" s="81"/>
      <c r="D16" s="82"/>
      <c r="E16" s="30">
        <f>LOOKUP(B16,Liste!$E$3:$E$14,Liste!$F$3:$F$14)</f>
        <v>203181</v>
      </c>
      <c r="F16" s="30"/>
      <c r="G16" s="29">
        <f>IF((SUM(H16:H21))=2,1,0)</f>
        <v>0</v>
      </c>
      <c r="H16" s="39" t="str">
        <f t="shared" si="0"/>
        <v>0</v>
      </c>
      <c r="I16" s="41"/>
      <c r="J16" s="41"/>
      <c r="K16" s="39" t="str">
        <f>IF((J16-I16)&lt;=0,"0",1)</f>
        <v>0</v>
      </c>
      <c r="L16" s="29">
        <f>IF((SUM(K16:K21))=2,1,0)</f>
        <v>0</v>
      </c>
      <c r="M16" s="30"/>
      <c r="N16" s="30"/>
      <c r="O16" s="80"/>
      <c r="P16" s="81"/>
      <c r="Q16" s="81"/>
      <c r="R16" s="82"/>
    </row>
    <row r="17" spans="1:18" s="8" customFormat="1" ht="10" customHeight="1">
      <c r="A17" s="28"/>
      <c r="B17" s="43"/>
      <c r="C17" s="44"/>
      <c r="D17" s="45"/>
      <c r="E17" s="31"/>
      <c r="F17" s="31"/>
      <c r="G17" s="29"/>
      <c r="H17" s="40"/>
      <c r="I17" s="42"/>
      <c r="J17" s="42"/>
      <c r="K17" s="40"/>
      <c r="L17" s="29"/>
      <c r="M17" s="31"/>
      <c r="N17" s="31"/>
      <c r="O17" s="43"/>
      <c r="P17" s="44"/>
      <c r="Q17" s="44"/>
      <c r="R17" s="45"/>
    </row>
    <row r="18" spans="1:18" s="8" customFormat="1" ht="10" customHeight="1">
      <c r="A18" s="28"/>
      <c r="B18" s="83"/>
      <c r="C18" s="84"/>
      <c r="D18" s="85"/>
      <c r="E18" s="32"/>
      <c r="F18" s="32"/>
      <c r="G18" s="29"/>
      <c r="H18" s="39" t="str">
        <f t="shared" si="0"/>
        <v>0</v>
      </c>
      <c r="I18" s="41"/>
      <c r="J18" s="41"/>
      <c r="K18" s="39" t="str">
        <f>IF((J18-I18)&lt;=0,"0",1)</f>
        <v>0</v>
      </c>
      <c r="L18" s="29"/>
      <c r="M18" s="32"/>
      <c r="N18" s="32"/>
      <c r="O18" s="83"/>
      <c r="P18" s="84"/>
      <c r="Q18" s="84"/>
      <c r="R18" s="85"/>
    </row>
    <row r="19" spans="1:18" s="8" customFormat="1" ht="10" customHeight="1">
      <c r="A19" s="28"/>
      <c r="B19" s="43" t="s">
        <v>56</v>
      </c>
      <c r="C19" s="44"/>
      <c r="D19" s="45"/>
      <c r="E19" s="31">
        <f>LOOKUP(B19,Liste!$E$3:$E$14,Liste!$F$3:$F$14)</f>
        <v>7493723</v>
      </c>
      <c r="F19" s="31"/>
      <c r="G19" s="29"/>
      <c r="H19" s="40"/>
      <c r="I19" s="42"/>
      <c r="J19" s="42"/>
      <c r="K19" s="40"/>
      <c r="L19" s="29"/>
      <c r="M19" s="31"/>
      <c r="N19" s="31"/>
      <c r="O19" s="43"/>
      <c r="P19" s="44"/>
      <c r="Q19" s="44"/>
      <c r="R19" s="45"/>
    </row>
    <row r="20" spans="1:18" s="8" customFormat="1" ht="10" customHeight="1">
      <c r="A20" s="28"/>
      <c r="B20" s="43"/>
      <c r="C20" s="44"/>
      <c r="D20" s="45"/>
      <c r="E20" s="31"/>
      <c r="F20" s="31"/>
      <c r="G20" s="29"/>
      <c r="H20" s="39" t="str">
        <f t="shared" si="0"/>
        <v>0</v>
      </c>
      <c r="I20" s="78"/>
      <c r="J20" s="78"/>
      <c r="K20" s="39" t="str">
        <f>IF((J20-I20)&lt;=0,"0",1)</f>
        <v>0</v>
      </c>
      <c r="L20" s="29"/>
      <c r="M20" s="31"/>
      <c r="N20" s="31"/>
      <c r="O20" s="43"/>
      <c r="P20" s="44"/>
      <c r="Q20" s="44"/>
      <c r="R20" s="45"/>
    </row>
    <row r="21" spans="1:18" s="8" customFormat="1" ht="10" customHeight="1">
      <c r="A21" s="28"/>
      <c r="B21" s="46"/>
      <c r="C21" s="47"/>
      <c r="D21" s="48"/>
      <c r="E21" s="38"/>
      <c r="F21" s="38"/>
      <c r="G21" s="29"/>
      <c r="H21" s="40"/>
      <c r="I21" s="79"/>
      <c r="J21" s="79"/>
      <c r="K21" s="40"/>
      <c r="L21" s="29"/>
      <c r="M21" s="38"/>
      <c r="N21" s="38"/>
      <c r="O21" s="46"/>
      <c r="P21" s="47"/>
      <c r="Q21" s="47"/>
      <c r="R21" s="48"/>
    </row>
    <row r="22" spans="1:18" s="8" customFormat="1" ht="10" customHeight="1">
      <c r="A22" s="28" t="s">
        <v>22</v>
      </c>
      <c r="B22" s="80" t="s">
        <v>61</v>
      </c>
      <c r="C22" s="81"/>
      <c r="D22" s="82"/>
      <c r="E22" s="30">
        <f>LOOKUP(B22,Liste!$E$3:$E$14,Liste!$F$3:$F$14)</f>
        <v>6577260</v>
      </c>
      <c r="F22" s="30"/>
      <c r="G22" s="29">
        <f>IF((SUM(H22:H27))=2,1,0)</f>
        <v>0</v>
      </c>
      <c r="H22" s="39" t="str">
        <f t="shared" ref="H22" si="2">IF((I22-J22)&lt;=0,"0",1)</f>
        <v>0</v>
      </c>
      <c r="I22" s="41"/>
      <c r="J22" s="41"/>
      <c r="K22" s="39" t="str">
        <f>IF((J22-I22)&lt;=0,"0",1)</f>
        <v>0</v>
      </c>
      <c r="L22" s="29">
        <f>IF((SUM(K22:K27))=2,1,0)</f>
        <v>0</v>
      </c>
      <c r="M22" s="30"/>
      <c r="N22" s="30"/>
      <c r="O22" s="80"/>
      <c r="P22" s="81"/>
      <c r="Q22" s="81"/>
      <c r="R22" s="82"/>
    </row>
    <row r="23" spans="1:18" s="8" customFormat="1" ht="10" customHeight="1">
      <c r="A23" s="28"/>
      <c r="B23" s="43"/>
      <c r="C23" s="44"/>
      <c r="D23" s="45"/>
      <c r="E23" s="31"/>
      <c r="F23" s="31"/>
      <c r="G23" s="29"/>
      <c r="H23" s="40"/>
      <c r="I23" s="42"/>
      <c r="J23" s="42"/>
      <c r="K23" s="40"/>
      <c r="L23" s="29"/>
      <c r="M23" s="31"/>
      <c r="N23" s="31"/>
      <c r="O23" s="43"/>
      <c r="P23" s="44"/>
      <c r="Q23" s="44"/>
      <c r="R23" s="45"/>
    </row>
    <row r="24" spans="1:18" s="8" customFormat="1" ht="10" customHeight="1">
      <c r="A24" s="28"/>
      <c r="B24" s="83"/>
      <c r="C24" s="84"/>
      <c r="D24" s="85"/>
      <c r="E24" s="32"/>
      <c r="F24" s="32"/>
      <c r="G24" s="29"/>
      <c r="H24" s="39" t="str">
        <f t="shared" si="0"/>
        <v>0</v>
      </c>
      <c r="I24" s="41"/>
      <c r="J24" s="41"/>
      <c r="K24" s="39" t="str">
        <f>IF((J24-I24)&lt;=0,"0",1)</f>
        <v>0</v>
      </c>
      <c r="L24" s="29"/>
      <c r="M24" s="32"/>
      <c r="N24" s="32"/>
      <c r="O24" s="83"/>
      <c r="P24" s="84"/>
      <c r="Q24" s="84"/>
      <c r="R24" s="85"/>
    </row>
    <row r="25" spans="1:18" s="8" customFormat="1" ht="10" customHeight="1">
      <c r="A25" s="28"/>
      <c r="B25" s="43" t="s">
        <v>59</v>
      </c>
      <c r="C25" s="44"/>
      <c r="D25" s="45"/>
      <c r="E25" s="31">
        <f>LOOKUP(B25,Liste!$E$3:$E$14,Liste!$F$3:$F$14)</f>
        <v>7286928</v>
      </c>
      <c r="F25" s="31"/>
      <c r="G25" s="29"/>
      <c r="H25" s="40"/>
      <c r="I25" s="42"/>
      <c r="J25" s="42"/>
      <c r="K25" s="40"/>
      <c r="L25" s="29"/>
      <c r="M25" s="31"/>
      <c r="N25" s="31"/>
      <c r="O25" s="43"/>
      <c r="P25" s="44"/>
      <c r="Q25" s="44"/>
      <c r="R25" s="45"/>
    </row>
    <row r="26" spans="1:18" s="8" customFormat="1" ht="10" customHeight="1">
      <c r="A26" s="28"/>
      <c r="B26" s="43"/>
      <c r="C26" s="44"/>
      <c r="D26" s="45"/>
      <c r="E26" s="31"/>
      <c r="F26" s="31"/>
      <c r="G26" s="29"/>
      <c r="H26" s="39" t="str">
        <f t="shared" ref="H26" si="3">IF((I26-J26)&lt;=0,"0",1)</f>
        <v>0</v>
      </c>
      <c r="I26" s="78"/>
      <c r="J26" s="78"/>
      <c r="K26" s="39" t="str">
        <f>IF((J26-I26)&lt;=0,"0",1)</f>
        <v>0</v>
      </c>
      <c r="L26" s="29"/>
      <c r="M26" s="31"/>
      <c r="N26" s="31"/>
      <c r="O26" s="43"/>
      <c r="P26" s="44"/>
      <c r="Q26" s="44"/>
      <c r="R26" s="45"/>
    </row>
    <row r="27" spans="1:18" s="8" customFormat="1" ht="10" customHeight="1">
      <c r="A27" s="28"/>
      <c r="B27" s="46"/>
      <c r="C27" s="47"/>
      <c r="D27" s="48"/>
      <c r="E27" s="38"/>
      <c r="F27" s="38"/>
      <c r="G27" s="29"/>
      <c r="H27" s="40"/>
      <c r="I27" s="79"/>
      <c r="J27" s="79"/>
      <c r="K27" s="40"/>
      <c r="L27" s="29"/>
      <c r="M27" s="38"/>
      <c r="N27" s="38"/>
      <c r="O27" s="46"/>
      <c r="P27" s="47"/>
      <c r="Q27" s="47"/>
      <c r="R27" s="48"/>
    </row>
    <row r="28" spans="1:18" s="8" customFormat="1" ht="10" customHeight="1">
      <c r="A28" s="28" t="s">
        <v>23</v>
      </c>
      <c r="B28" s="80" t="s">
        <v>56</v>
      </c>
      <c r="C28" s="81"/>
      <c r="D28" s="82"/>
      <c r="E28" s="30">
        <f>LOOKUP(B28,Liste!$E$3:$E$14,Liste!$F$3:$F$14)</f>
        <v>7493723</v>
      </c>
      <c r="F28" s="30"/>
      <c r="G28" s="29">
        <f>IF((SUM(H28:H33))=2,1,0)</f>
        <v>0</v>
      </c>
      <c r="H28" s="39" t="str">
        <f t="shared" ref="H28" si="4">IF((I28-J28)&lt;=0,"0",1)</f>
        <v>0</v>
      </c>
      <c r="I28" s="41"/>
      <c r="J28" s="41"/>
      <c r="K28" s="39" t="str">
        <f>IF((J28-I28)&lt;=0,"0",1)</f>
        <v>0</v>
      </c>
      <c r="L28" s="29">
        <f>IF((SUM(K28:K33))=2,1,0)</f>
        <v>0</v>
      </c>
      <c r="M28" s="30"/>
      <c r="N28" s="30"/>
      <c r="O28" s="80"/>
      <c r="P28" s="81"/>
      <c r="Q28" s="81"/>
      <c r="R28" s="82"/>
    </row>
    <row r="29" spans="1:18" s="8" customFormat="1" ht="10" customHeight="1">
      <c r="A29" s="28"/>
      <c r="B29" s="43"/>
      <c r="C29" s="44"/>
      <c r="D29" s="45"/>
      <c r="E29" s="31"/>
      <c r="F29" s="31"/>
      <c r="G29" s="29"/>
      <c r="H29" s="40"/>
      <c r="I29" s="42"/>
      <c r="J29" s="42"/>
      <c r="K29" s="40"/>
      <c r="L29" s="29"/>
      <c r="M29" s="31"/>
      <c r="N29" s="31"/>
      <c r="O29" s="43"/>
      <c r="P29" s="44"/>
      <c r="Q29" s="44"/>
      <c r="R29" s="45"/>
    </row>
    <row r="30" spans="1:18" s="8" customFormat="1" ht="10" customHeight="1">
      <c r="A30" s="28"/>
      <c r="B30" s="83"/>
      <c r="C30" s="84"/>
      <c r="D30" s="85"/>
      <c r="E30" s="32"/>
      <c r="F30" s="32"/>
      <c r="G30" s="29"/>
      <c r="H30" s="39" t="str">
        <f t="shared" si="0"/>
        <v>0</v>
      </c>
      <c r="I30" s="41"/>
      <c r="J30" s="41"/>
      <c r="K30" s="39" t="str">
        <f>IF((J30-I30)&lt;=0,"0",1)</f>
        <v>0</v>
      </c>
      <c r="L30" s="29"/>
      <c r="M30" s="32"/>
      <c r="N30" s="32"/>
      <c r="O30" s="83"/>
      <c r="P30" s="84"/>
      <c r="Q30" s="84"/>
      <c r="R30" s="85"/>
    </row>
    <row r="31" spans="1:18" s="8" customFormat="1" ht="10" customHeight="1">
      <c r="A31" s="28"/>
      <c r="B31" s="43" t="s">
        <v>63</v>
      </c>
      <c r="C31" s="44"/>
      <c r="D31" s="45"/>
      <c r="E31" s="31">
        <f>LOOKUP(B31,Liste!$E$3:$E$14,Liste!$F$3:$F$14)</f>
        <v>211510</v>
      </c>
      <c r="F31" s="31"/>
      <c r="G31" s="29"/>
      <c r="H31" s="40"/>
      <c r="I31" s="42"/>
      <c r="J31" s="42"/>
      <c r="K31" s="40"/>
      <c r="L31" s="29"/>
      <c r="M31" s="31"/>
      <c r="N31" s="31"/>
      <c r="O31" s="43"/>
      <c r="P31" s="44"/>
      <c r="Q31" s="44"/>
      <c r="R31" s="45"/>
    </row>
    <row r="32" spans="1:18" s="8" customFormat="1" ht="10" customHeight="1">
      <c r="A32" s="28"/>
      <c r="B32" s="43"/>
      <c r="C32" s="44"/>
      <c r="D32" s="45"/>
      <c r="E32" s="31"/>
      <c r="F32" s="31"/>
      <c r="G32" s="29"/>
      <c r="H32" s="39" t="str">
        <f t="shared" ref="H32" si="5">IF((I32-J32)&lt;=0,"0",1)</f>
        <v>0</v>
      </c>
      <c r="I32" s="78"/>
      <c r="J32" s="78"/>
      <c r="K32" s="39" t="str">
        <f>IF((J32-I32)&lt;=0,"0",1)</f>
        <v>0</v>
      </c>
      <c r="L32" s="29"/>
      <c r="M32" s="31"/>
      <c r="N32" s="31"/>
      <c r="O32" s="43"/>
      <c r="P32" s="44"/>
      <c r="Q32" s="44"/>
      <c r="R32" s="45"/>
    </row>
    <row r="33" spans="1:18" s="8" customFormat="1" ht="10" customHeight="1">
      <c r="A33" s="28"/>
      <c r="B33" s="46"/>
      <c r="C33" s="47"/>
      <c r="D33" s="48"/>
      <c r="E33" s="38"/>
      <c r="F33" s="38"/>
      <c r="G33" s="29"/>
      <c r="H33" s="40"/>
      <c r="I33" s="79"/>
      <c r="J33" s="79"/>
      <c r="K33" s="40"/>
      <c r="L33" s="29"/>
      <c r="M33" s="38"/>
      <c r="N33" s="38"/>
      <c r="O33" s="46"/>
      <c r="P33" s="47"/>
      <c r="Q33" s="47"/>
      <c r="R33" s="48"/>
    </row>
    <row r="34" spans="1:18" s="8" customFormat="1" ht="10" customHeight="1">
      <c r="A34" s="28" t="s">
        <v>24</v>
      </c>
      <c r="B34" s="80" t="s">
        <v>65</v>
      </c>
      <c r="C34" s="81"/>
      <c r="D34" s="82"/>
      <c r="E34" s="30">
        <f>LOOKUP(B34,Liste!$E$3:$E$14,Liste!$F$3:$F$14)</f>
        <v>203181</v>
      </c>
      <c r="F34" s="30"/>
      <c r="G34" s="29">
        <f>IF((SUM(H34:H39))=2,1,0)</f>
        <v>0</v>
      </c>
      <c r="H34" s="39" t="str">
        <f t="shared" ref="H34" si="6">IF((I34-J34)&lt;=0,"0",1)</f>
        <v>0</v>
      </c>
      <c r="I34" s="41"/>
      <c r="J34" s="41"/>
      <c r="K34" s="39" t="str">
        <f>IF((J34-I34)&lt;=0,"0",1)</f>
        <v>0</v>
      </c>
      <c r="L34" s="29">
        <f>IF((SUM(K34:K39))=2,1,0)</f>
        <v>0</v>
      </c>
      <c r="M34" s="30"/>
      <c r="N34" s="30"/>
      <c r="O34" s="80"/>
      <c r="P34" s="81"/>
      <c r="Q34" s="81"/>
      <c r="R34" s="82"/>
    </row>
    <row r="35" spans="1:18" s="8" customFormat="1" ht="10" customHeight="1">
      <c r="A35" s="28"/>
      <c r="B35" s="43"/>
      <c r="C35" s="44"/>
      <c r="D35" s="45"/>
      <c r="E35" s="31"/>
      <c r="F35" s="31"/>
      <c r="G35" s="29"/>
      <c r="H35" s="40"/>
      <c r="I35" s="42"/>
      <c r="J35" s="42"/>
      <c r="K35" s="40"/>
      <c r="L35" s="29"/>
      <c r="M35" s="31"/>
      <c r="N35" s="31"/>
      <c r="O35" s="43"/>
      <c r="P35" s="44"/>
      <c r="Q35" s="44"/>
      <c r="R35" s="45"/>
    </row>
    <row r="36" spans="1:18" s="8" customFormat="1" ht="10" customHeight="1">
      <c r="A36" s="28"/>
      <c r="B36" s="83"/>
      <c r="C36" s="84"/>
      <c r="D36" s="85"/>
      <c r="E36" s="32"/>
      <c r="F36" s="32"/>
      <c r="G36" s="29"/>
      <c r="H36" s="39" t="str">
        <f>IF((I36-J36)&lt;=0,"0",1)</f>
        <v>0</v>
      </c>
      <c r="I36" s="41"/>
      <c r="J36" s="41"/>
      <c r="K36" s="39" t="str">
        <f>IF((J36-I36)&lt;=0,"0",1)</f>
        <v>0</v>
      </c>
      <c r="L36" s="29"/>
      <c r="M36" s="32"/>
      <c r="N36" s="32"/>
      <c r="O36" s="83"/>
      <c r="P36" s="84"/>
      <c r="Q36" s="84"/>
      <c r="R36" s="85"/>
    </row>
    <row r="37" spans="1:18" s="8" customFormat="1" ht="10" customHeight="1">
      <c r="A37" s="28"/>
      <c r="B37" s="43" t="s">
        <v>59</v>
      </c>
      <c r="C37" s="44"/>
      <c r="D37" s="45"/>
      <c r="E37" s="31">
        <f>LOOKUP(B37,Liste!$E$3:$E$14,Liste!$F$3:$F$14)</f>
        <v>7286928</v>
      </c>
      <c r="F37" s="31"/>
      <c r="G37" s="29"/>
      <c r="H37" s="40"/>
      <c r="I37" s="42"/>
      <c r="J37" s="42"/>
      <c r="K37" s="40"/>
      <c r="L37" s="29"/>
      <c r="M37" s="31"/>
      <c r="N37" s="31"/>
      <c r="O37" s="43"/>
      <c r="P37" s="44"/>
      <c r="Q37" s="44"/>
      <c r="R37" s="45"/>
    </row>
    <row r="38" spans="1:18" s="8" customFormat="1" ht="10" customHeight="1">
      <c r="A38" s="28"/>
      <c r="B38" s="43"/>
      <c r="C38" s="44"/>
      <c r="D38" s="45"/>
      <c r="E38" s="31"/>
      <c r="F38" s="31"/>
      <c r="G38" s="29"/>
      <c r="H38" s="39" t="str">
        <f t="shared" ref="H38" si="7">IF((I38-J38)&lt;=0,"0",1)</f>
        <v>0</v>
      </c>
      <c r="I38" s="78"/>
      <c r="J38" s="78"/>
      <c r="K38" s="39" t="str">
        <f>IF((J38-I38)&lt;=0,"0",1)</f>
        <v>0</v>
      </c>
      <c r="L38" s="29"/>
      <c r="M38" s="31"/>
      <c r="N38" s="31"/>
      <c r="O38" s="43"/>
      <c r="P38" s="44"/>
      <c r="Q38" s="44"/>
      <c r="R38" s="45"/>
    </row>
    <row r="39" spans="1:18" s="8" customFormat="1" ht="10" customHeight="1" thickBot="1">
      <c r="A39" s="28"/>
      <c r="B39" s="46"/>
      <c r="C39" s="47"/>
      <c r="D39" s="48"/>
      <c r="E39" s="38"/>
      <c r="F39" s="38"/>
      <c r="G39" s="29"/>
      <c r="H39" s="40"/>
      <c r="I39" s="79"/>
      <c r="J39" s="79"/>
      <c r="K39" s="40"/>
      <c r="L39" s="29"/>
      <c r="M39" s="38"/>
      <c r="N39" s="38"/>
      <c r="O39" s="46"/>
      <c r="P39" s="47"/>
      <c r="Q39" s="47"/>
      <c r="R39" s="48"/>
    </row>
    <row r="40" spans="1:18" s="17" customFormat="1" ht="20" customHeight="1" thickTop="1" thickBot="1">
      <c r="A40" s="33" t="s">
        <v>25</v>
      </c>
      <c r="B40" s="33"/>
      <c r="C40" s="33"/>
      <c r="D40" s="33"/>
      <c r="E40" s="33"/>
      <c r="F40" s="36" t="s">
        <v>26</v>
      </c>
      <c r="G40" s="37" t="str">
        <f t="shared" ref="G40:L40" si="8">IF(SUM(G7:G39)=0," ",SUM(G7:G39))</f>
        <v xml:space="preserve"> </v>
      </c>
      <c r="H40" s="37" t="str">
        <f t="shared" si="8"/>
        <v xml:space="preserve"> </v>
      </c>
      <c r="I40" s="37" t="str">
        <f t="shared" si="8"/>
        <v xml:space="preserve"> </v>
      </c>
      <c r="J40" s="37" t="str">
        <f t="shared" si="8"/>
        <v xml:space="preserve"> </v>
      </c>
      <c r="K40" s="37" t="str">
        <f t="shared" si="8"/>
        <v xml:space="preserve"> </v>
      </c>
      <c r="L40" s="37" t="str">
        <f t="shared" si="8"/>
        <v xml:space="preserve"> </v>
      </c>
      <c r="M40" s="36" t="s">
        <v>26</v>
      </c>
      <c r="N40" s="33" t="s">
        <v>25</v>
      </c>
      <c r="O40" s="33"/>
      <c r="P40" s="33"/>
      <c r="Q40" s="33"/>
      <c r="R40" s="33"/>
    </row>
    <row r="41" spans="1:18" s="5" customFormat="1" ht="14" customHeight="1" thickTop="1" thickBot="1">
      <c r="A41" s="34" t="e">
        <f>LOOKUP(D3,Liste!B3:B14,Liste!D3:D14)</f>
        <v>#N/A</v>
      </c>
      <c r="B41" s="34"/>
      <c r="C41" s="34"/>
      <c r="D41" s="34"/>
      <c r="E41" s="34"/>
      <c r="F41" s="36"/>
      <c r="G41" s="37"/>
      <c r="H41" s="37"/>
      <c r="I41" s="37"/>
      <c r="J41" s="37"/>
      <c r="K41" s="37"/>
      <c r="L41" s="37"/>
      <c r="M41" s="36"/>
      <c r="N41" s="34" t="str">
        <f>LOOKUP(M3,Liste!B3:B14,Liste!D3:D14)</f>
        <v>Guillaume MONTAGNE</v>
      </c>
      <c r="O41" s="34"/>
      <c r="P41" s="34"/>
      <c r="Q41" s="34"/>
      <c r="R41" s="34"/>
    </row>
    <row r="42" spans="1:18" s="5" customFormat="1" ht="14" customHeight="1" thickTop="1">
      <c r="A42" s="34"/>
      <c r="B42" s="34"/>
      <c r="C42" s="34"/>
      <c r="D42" s="34"/>
      <c r="E42" s="34"/>
      <c r="F42" s="36"/>
      <c r="G42" s="37"/>
      <c r="H42" s="37"/>
      <c r="I42" s="37"/>
      <c r="J42" s="37"/>
      <c r="K42" s="37"/>
      <c r="L42" s="37"/>
      <c r="M42" s="36"/>
      <c r="N42" s="34"/>
      <c r="O42" s="34"/>
      <c r="P42" s="34"/>
      <c r="Q42" s="34"/>
      <c r="R42" s="34"/>
    </row>
    <row r="43" spans="1:18" ht="30.75" customHeight="1">
      <c r="A43" s="35" t="s">
        <v>27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</row>
    <row r="44" spans="1:18">
      <c r="A44" s="10"/>
      <c r="B44" s="10"/>
      <c r="C44" s="10"/>
      <c r="D44" s="10"/>
      <c r="E44" s="10"/>
      <c r="F44" s="10"/>
      <c r="G44" s="10"/>
      <c r="H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>
      <c r="A45" s="10"/>
      <c r="B45" s="10"/>
      <c r="C45" s="10"/>
      <c r="D45" s="10"/>
      <c r="E45" s="10"/>
      <c r="F45" s="10"/>
      <c r="G45" s="10"/>
      <c r="H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>
      <c r="A46" s="10"/>
      <c r="B46" s="10"/>
      <c r="C46" s="10"/>
      <c r="D46" s="10"/>
      <c r="E46" s="10"/>
      <c r="F46" s="10"/>
      <c r="G46" s="10"/>
      <c r="H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>
      <c r="A47" s="10"/>
      <c r="B47" s="10"/>
      <c r="C47" s="10"/>
      <c r="D47" s="10"/>
      <c r="E47" s="10"/>
      <c r="F47" s="10"/>
      <c r="G47" s="10"/>
      <c r="H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18" ht="16">
      <c r="A49" s="11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</sheetData>
  <mergeCells count="169">
    <mergeCell ref="B34:D36"/>
    <mergeCell ref="B37:D39"/>
    <mergeCell ref="O16:R18"/>
    <mergeCell ref="O19:R21"/>
    <mergeCell ref="O22:R24"/>
    <mergeCell ref="O25:R27"/>
    <mergeCell ref="O28:R30"/>
    <mergeCell ref="O31:R33"/>
    <mergeCell ref="O34:R36"/>
    <mergeCell ref="O37:R39"/>
    <mergeCell ref="N16:N18"/>
    <mergeCell ref="N19:N21"/>
    <mergeCell ref="N22:N24"/>
    <mergeCell ref="N25:N27"/>
    <mergeCell ref="B16:D18"/>
    <mergeCell ref="B22:D24"/>
    <mergeCell ref="B25:D27"/>
    <mergeCell ref="B28:D30"/>
    <mergeCell ref="B31:D33"/>
    <mergeCell ref="K32:K33"/>
    <mergeCell ref="K34:K35"/>
    <mergeCell ref="K36:K37"/>
    <mergeCell ref="K38:K39"/>
    <mergeCell ref="K22:K23"/>
    <mergeCell ref="N37:N39"/>
    <mergeCell ref="M16:M18"/>
    <mergeCell ref="M19:M21"/>
    <mergeCell ref="H32:H33"/>
    <mergeCell ref="I32:I33"/>
    <mergeCell ref="J32:J33"/>
    <mergeCell ref="F28:F30"/>
    <mergeCell ref="H28:H29"/>
    <mergeCell ref="I28:I29"/>
    <mergeCell ref="J28:J29"/>
    <mergeCell ref="J24:J25"/>
    <mergeCell ref="M25:M27"/>
    <mergeCell ref="M28:M30"/>
    <mergeCell ref="M31:M33"/>
    <mergeCell ref="M34:M36"/>
    <mergeCell ref="M37:M39"/>
    <mergeCell ref="K24:K25"/>
    <mergeCell ref="K26:K27"/>
    <mergeCell ref="K28:K29"/>
    <mergeCell ref="K30:K31"/>
    <mergeCell ref="I16:I17"/>
    <mergeCell ref="I18:I19"/>
    <mergeCell ref="I20:I21"/>
    <mergeCell ref="E34:E36"/>
    <mergeCell ref="F34:F36"/>
    <mergeCell ref="H34:H35"/>
    <mergeCell ref="I34:I35"/>
    <mergeCell ref="J34:J35"/>
    <mergeCell ref="H36:H37"/>
    <mergeCell ref="I36:I37"/>
    <mergeCell ref="J36:J37"/>
    <mergeCell ref="E31:E33"/>
    <mergeCell ref="F31:F33"/>
    <mergeCell ref="H30:H31"/>
    <mergeCell ref="I30:I31"/>
    <mergeCell ref="J30:J31"/>
    <mergeCell ref="F37:F39"/>
    <mergeCell ref="H38:H39"/>
    <mergeCell ref="I38:I39"/>
    <mergeCell ref="J38:J39"/>
    <mergeCell ref="A1:H1"/>
    <mergeCell ref="K1:L1"/>
    <mergeCell ref="M1:N1"/>
    <mergeCell ref="P1:Q1"/>
    <mergeCell ref="A2:H2"/>
    <mergeCell ref="K2:L2"/>
    <mergeCell ref="M2:N2"/>
    <mergeCell ref="P2:Q2"/>
    <mergeCell ref="B6:D6"/>
    <mergeCell ref="O6:R6"/>
    <mergeCell ref="A3:A6"/>
    <mergeCell ref="B3:C4"/>
    <mergeCell ref="D3:F4"/>
    <mergeCell ref="G3:G4"/>
    <mergeCell ref="H3:I4"/>
    <mergeCell ref="J3:L4"/>
    <mergeCell ref="M3:O4"/>
    <mergeCell ref="P3:P4"/>
    <mergeCell ref="Q3:R4"/>
    <mergeCell ref="B5:F5"/>
    <mergeCell ref="M5:R5"/>
    <mergeCell ref="M7:M9"/>
    <mergeCell ref="N7:N9"/>
    <mergeCell ref="O7:R9"/>
    <mergeCell ref="A10:A12"/>
    <mergeCell ref="B10:D12"/>
    <mergeCell ref="E10:E12"/>
    <mergeCell ref="F10:F12"/>
    <mergeCell ref="G10:G12"/>
    <mergeCell ref="L10:L12"/>
    <mergeCell ref="M10:M12"/>
    <mergeCell ref="A7:A9"/>
    <mergeCell ref="B7:D9"/>
    <mergeCell ref="E7:E9"/>
    <mergeCell ref="F7:F9"/>
    <mergeCell ref="G7:G9"/>
    <mergeCell ref="L7:L9"/>
    <mergeCell ref="N10:N12"/>
    <mergeCell ref="O10:R12"/>
    <mergeCell ref="A13:A15"/>
    <mergeCell ref="B13:D15"/>
    <mergeCell ref="E13:E15"/>
    <mergeCell ref="F13:F15"/>
    <mergeCell ref="G13:G15"/>
    <mergeCell ref="L13:L15"/>
    <mergeCell ref="M13:M15"/>
    <mergeCell ref="N13:N15"/>
    <mergeCell ref="O13:R15"/>
    <mergeCell ref="A16:A21"/>
    <mergeCell ref="G16:G21"/>
    <mergeCell ref="E19:E21"/>
    <mergeCell ref="F19:F21"/>
    <mergeCell ref="E16:E18"/>
    <mergeCell ref="F16:F18"/>
    <mergeCell ref="B19:D21"/>
    <mergeCell ref="L16:L21"/>
    <mergeCell ref="M22:M24"/>
    <mergeCell ref="L22:L27"/>
    <mergeCell ref="E25:E27"/>
    <mergeCell ref="F25:F27"/>
    <mergeCell ref="H26:H27"/>
    <mergeCell ref="I26:I27"/>
    <mergeCell ref="J26:J27"/>
    <mergeCell ref="H20:H21"/>
    <mergeCell ref="H18:H19"/>
    <mergeCell ref="H16:H17"/>
    <mergeCell ref="K16:K17"/>
    <mergeCell ref="K18:K19"/>
    <mergeCell ref="K20:K21"/>
    <mergeCell ref="J16:J17"/>
    <mergeCell ref="J18:J19"/>
    <mergeCell ref="J20:J21"/>
    <mergeCell ref="E22:E24"/>
    <mergeCell ref="F22:F24"/>
    <mergeCell ref="H22:H23"/>
    <mergeCell ref="I22:I23"/>
    <mergeCell ref="J22:J23"/>
    <mergeCell ref="H24:H25"/>
    <mergeCell ref="I24:I25"/>
    <mergeCell ref="A22:A27"/>
    <mergeCell ref="G22:G27"/>
    <mergeCell ref="A34:A39"/>
    <mergeCell ref="G34:G39"/>
    <mergeCell ref="L34:L39"/>
    <mergeCell ref="L28:L33"/>
    <mergeCell ref="E28:E30"/>
    <mergeCell ref="N40:R40"/>
    <mergeCell ref="A41:E42"/>
    <mergeCell ref="N41:R42"/>
    <mergeCell ref="A43:R43"/>
    <mergeCell ref="A40:E40"/>
    <mergeCell ref="F40:F42"/>
    <mergeCell ref="G40:G42"/>
    <mergeCell ref="H40:H42"/>
    <mergeCell ref="I40:I42"/>
    <mergeCell ref="J40:J42"/>
    <mergeCell ref="K40:K42"/>
    <mergeCell ref="L40:L42"/>
    <mergeCell ref="M40:M42"/>
    <mergeCell ref="E37:E39"/>
    <mergeCell ref="A28:A33"/>
    <mergeCell ref="G28:G33"/>
    <mergeCell ref="N28:N30"/>
    <mergeCell ref="N31:N33"/>
    <mergeCell ref="N34:N36"/>
  </mergeCells>
  <printOptions horizontalCentered="1" verticalCentered="1"/>
  <pageMargins left="0" right="0" top="0.29566929133858305" bottom="0.29566929133858305" header="0" footer="0"/>
  <pageSetup paperSize="0" fitToWidth="0" fitToHeight="0" pageOrder="overThenDown" orientation="landscape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D9FDEE4-74E5-6848-8D50-06ACCC71CE37}">
          <x14:formula1>
            <xm:f>Liste!$B$3:$B$14</xm:f>
          </x14:formula1>
          <xm:sqref>M3:O4</xm:sqref>
        </x14:dataValidation>
        <x14:dataValidation type="list" allowBlank="1" showInputMessage="1" showErrorMessage="1" xr:uid="{214C928F-A6FA-B348-9EB8-4EDE34982C77}">
          <x14:formula1>
            <xm:f>Liste!$E$3:$E$14</xm:f>
          </x14:formula1>
          <xm:sqref>B7:D39</xm:sqref>
        </x14:dataValidation>
        <x14:dataValidation type="list" allowBlank="1" showInputMessage="1" showErrorMessage="1" xr:uid="{0FBD6FCA-4A5E-B34C-B27C-6C2B501EFD53}">
          <x14:formula1>
            <xm:f>Liste!$B$3:$B$15</xm:f>
          </x14:formula1>
          <xm:sqref>D3:F4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3126813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Feuille Domicile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AMICE Franck</cp:lastModifiedBy>
  <cp:revision>9</cp:revision>
  <cp:lastPrinted>2008-05-23T17:28:07Z</cp:lastPrinted>
  <dcterms:created xsi:type="dcterms:W3CDTF">2001-05-31T20:11:23Z</dcterms:created>
  <dcterms:modified xsi:type="dcterms:W3CDTF">2024-01-25T23:56:32Z</dcterms:modified>
</cp:coreProperties>
</file>