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F8D6703-FF57-4AFD-A112-80FD0B2B1D1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14" i="1"/>
  <c r="D13" i="1"/>
  <c r="D12" i="1"/>
  <c r="G3" i="1"/>
  <c r="G4" i="1"/>
  <c r="G6" i="1"/>
  <c r="E6" i="1"/>
  <c r="E4" i="1" l="1"/>
  <c r="E3" i="1"/>
  <c r="A15" i="1"/>
  <c r="A12" i="1"/>
  <c r="E5" i="1" l="1"/>
  <c r="F13" i="1"/>
  <c r="F14" i="1"/>
  <c r="G5" i="1" s="1"/>
  <c r="F15" i="1"/>
  <c r="F12" i="1"/>
</calcChain>
</file>

<file path=xl/sharedStrings.xml><?xml version="1.0" encoding="utf-8"?>
<sst xmlns="http://schemas.openxmlformats.org/spreadsheetml/2006/main" count="15" uniqueCount="15">
  <si>
    <t>Amortissement total:</t>
  </si>
  <si>
    <t>Durée en mois:</t>
  </si>
  <si>
    <t>Date d'achat:</t>
  </si>
  <si>
    <t>Amortissement journalier:</t>
  </si>
  <si>
    <t>Amortissement trimestriel:</t>
  </si>
  <si>
    <t>Trimestre 1:</t>
  </si>
  <si>
    <t>Trimestre 2:</t>
  </si>
  <si>
    <t>Trimestre 3:</t>
  </si>
  <si>
    <t>Trimestre 4:</t>
  </si>
  <si>
    <t>Date de fin présumée:</t>
  </si>
  <si>
    <t>Date de revente anticipée:</t>
  </si>
  <si>
    <t>Valeur résiduelle à la date de revente:</t>
  </si>
  <si>
    <t>Nombre de jours restants:</t>
  </si>
  <si>
    <t>Nombre de jours depuis le début du trimestre concerné:</t>
  </si>
  <si>
    <t>Année comptable: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</si>
</sst>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4" xfId="0" applyNumberFormat="1" applyBorder="1" applyAlignment="1">
      <alignment horizontal="center"/>
    </xf>
    <xf numFmtId="0" fontId="0" fillId="0" borderId="5" xfId="0" applyBorder="1"/>
    <xf numFmtId="0" fontId="0" fillId="0" borderId="0" xfId="0" applyAlignment="1">
      <alignment horizontal="left"/>
    </xf>
    <xf numFmtId="4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44" fontId="1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7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="145" zoomScaleNormal="145" workbookViewId="0">
      <selection activeCell="D15" sqref="D15"/>
    </sheetView>
  </sheetViews>
  <sheetFormatPr baseColWidth="10" defaultColWidth="8.88671875" defaultRowHeight="14.4" x14ac:dyDescent="0.3"/>
  <cols>
    <col min="1" max="1" width="24.88671875" customWidth="1"/>
    <col min="4" max="4" width="24.33203125" customWidth="1"/>
    <col min="5" max="5" width="12.33203125" bestFit="1" customWidth="1"/>
    <col min="6" max="6" width="25.109375" customWidth="1"/>
    <col min="7" max="7" width="32.44140625" bestFit="1" customWidth="1"/>
  </cols>
  <sheetData>
    <row r="1" spans="1:7" ht="21.6" customHeight="1" x14ac:dyDescent="0.3">
      <c r="A1" s="16" t="s">
        <v>14</v>
      </c>
      <c r="B1" s="17">
        <v>2024</v>
      </c>
    </row>
    <row r="2" spans="1:7" ht="15" thickBot="1" x14ac:dyDescent="0.35">
      <c r="A2" s="1" t="s">
        <v>0</v>
      </c>
      <c r="D2" s="2" t="s">
        <v>4</v>
      </c>
      <c r="E2" s="6"/>
      <c r="F2" s="2" t="s">
        <v>10</v>
      </c>
      <c r="G2" s="2" t="s">
        <v>11</v>
      </c>
    </row>
    <row r="3" spans="1:7" ht="24.75" customHeight="1" thickBot="1" x14ac:dyDescent="0.35">
      <c r="A3" s="8">
        <v>5400</v>
      </c>
      <c r="D3" s="3" t="s">
        <v>5</v>
      </c>
      <c r="E3" s="11">
        <f>IF(A$3="","",IF(F3="",A$3/A$6*3,A$12*D12))</f>
        <v>450</v>
      </c>
      <c r="F3" s="5"/>
      <c r="G3" s="13" t="str">
        <f t="shared" ref="G3:G6" si="0">IF(F3,A$12*F12,"")</f>
        <v/>
      </c>
    </row>
    <row r="4" spans="1:7" ht="24.75" customHeight="1" thickBot="1" x14ac:dyDescent="0.35">
      <c r="D4" s="4" t="s">
        <v>6</v>
      </c>
      <c r="E4" s="11">
        <f>IF(OR(A$3="",COUNTA(F$3:F3)&gt;=1),"",IF(F4="",A$3/A$6*3,A$12*D13))</f>
        <v>450</v>
      </c>
      <c r="F4" s="5"/>
      <c r="G4" s="13" t="str">
        <f t="shared" si="0"/>
        <v/>
      </c>
    </row>
    <row r="5" spans="1:7" ht="24.75" customHeight="1" thickBot="1" x14ac:dyDescent="0.35">
      <c r="A5" s="1" t="s">
        <v>1</v>
      </c>
      <c r="D5" s="4" t="s">
        <v>7</v>
      </c>
      <c r="E5" s="11">
        <f>IF(OR(A$3="",COUNTA(F$3:F4)&gt;=1),"",IF(F5="",A$3/A$6*3,A$12*D14))</f>
        <v>266.30136986301369</v>
      </c>
      <c r="F5" s="5">
        <v>45528</v>
      </c>
      <c r="G5" s="13">
        <f t="shared" si="0"/>
        <v>744.65753424657532</v>
      </c>
    </row>
    <row r="6" spans="1:7" ht="24.75" customHeight="1" thickBot="1" x14ac:dyDescent="0.35">
      <c r="A6" s="9">
        <v>36</v>
      </c>
      <c r="D6" s="4" t="s">
        <v>8</v>
      </c>
      <c r="E6" s="11" t="str">
        <f>IF(OR(A$3="",COUNTA(F$3:F5)&gt;=1),"",IF(F6="",A$3/A$6*3,A$12*D15))</f>
        <v/>
      </c>
      <c r="F6" s="5"/>
      <c r="G6" s="13" t="str">
        <f t="shared" si="0"/>
        <v/>
      </c>
    </row>
    <row r="7" spans="1:7" ht="24.75" customHeight="1" x14ac:dyDescent="0.3"/>
    <row r="8" spans="1:7" ht="24.75" customHeight="1" thickBot="1" x14ac:dyDescent="0.35">
      <c r="A8" s="1" t="s">
        <v>2</v>
      </c>
    </row>
    <row r="9" spans="1:7" ht="24.75" customHeight="1" thickBot="1" x14ac:dyDescent="0.35">
      <c r="A9" s="10">
        <v>44583</v>
      </c>
      <c r="D9" s="14" t="s">
        <v>13</v>
      </c>
      <c r="E9" s="1"/>
      <c r="F9" s="1"/>
    </row>
    <row r="10" spans="1:7" x14ac:dyDescent="0.3">
      <c r="D10" s="14"/>
      <c r="F10" s="15" t="s">
        <v>12</v>
      </c>
    </row>
    <row r="11" spans="1:7" ht="15" thickBot="1" x14ac:dyDescent="0.35">
      <c r="A11" s="1" t="s">
        <v>3</v>
      </c>
      <c r="D11" s="14"/>
      <c r="F11" s="15"/>
    </row>
    <row r="12" spans="1:7" ht="15" thickBot="1" x14ac:dyDescent="0.35">
      <c r="A12" s="8">
        <f>A3/3/365</f>
        <v>4.9315068493150687</v>
      </c>
      <c r="D12" s="18">
        <f>F3-DATE(B1,1,1)</f>
        <v>-45292</v>
      </c>
      <c r="E12" s="7"/>
      <c r="F12" s="12">
        <f>A$15-F3</f>
        <v>45679</v>
      </c>
    </row>
    <row r="13" spans="1:7" x14ac:dyDescent="0.3">
      <c r="D13" s="18">
        <f>F4-DATE(B1,4,1)</f>
        <v>-45383</v>
      </c>
      <c r="E13" s="7"/>
      <c r="F13" s="12">
        <f t="shared" ref="F13:F15" si="1">A$15-F4</f>
        <v>45679</v>
      </c>
    </row>
    <row r="14" spans="1:7" ht="15" thickBot="1" x14ac:dyDescent="0.35">
      <c r="A14" s="1" t="s">
        <v>9</v>
      </c>
      <c r="D14" s="18">
        <f>F5-DATE(B1,7,1)</f>
        <v>54</v>
      </c>
      <c r="E14" s="7"/>
      <c r="F14" s="12">
        <f t="shared" si="1"/>
        <v>151</v>
      </c>
    </row>
    <row r="15" spans="1:7" ht="15" thickBot="1" x14ac:dyDescent="0.35">
      <c r="A15" s="10">
        <f>EDATE(A9,A6)</f>
        <v>45679</v>
      </c>
      <c r="D15" s="18">
        <f>F6-DATE(B1,10,1)</f>
        <v>-45566</v>
      </c>
      <c r="E15" s="7"/>
      <c r="F15" s="12">
        <f t="shared" si="1"/>
        <v>45679</v>
      </c>
    </row>
  </sheetData>
  <mergeCells count="2">
    <mergeCell ref="D9:D11"/>
    <mergeCell ref="F10:F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Anthony Rigo</cp:lastModifiedBy>
  <dcterms:created xsi:type="dcterms:W3CDTF">2015-06-05T18:19:34Z</dcterms:created>
  <dcterms:modified xsi:type="dcterms:W3CDTF">2024-01-24T09:00:04Z</dcterms:modified>
</cp:coreProperties>
</file>