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filterPrivacy="1" codeName="ThisWorkbook"/>
  <xr:revisionPtr revIDLastSave="0" documentId="13_ncr:1_{8FD45C20-4E11-4FF9-89DC-7E43EA3CA03B}" xr6:coauthVersionLast="47" xr6:coauthVersionMax="47" xr10:uidLastSave="{00000000-0000-0000-0000-000000000000}"/>
  <bookViews>
    <workbookView xWindow="-120" yWindow="-120" windowWidth="29040" windowHeight="15840" xr2:uid="{00000000-000D-0000-FFFF-FFFF00000000}"/>
  </bookViews>
  <sheets>
    <sheet name="Activités" sheetId="6" r:id="rId1"/>
    <sheet name="Affichage mensuel" sheetId="3" r:id="rId2"/>
    <sheet name="Affichage hebdomadaire" sheetId="5" state="hidden" r:id="rId3"/>
  </sheets>
  <definedNames>
    <definedName name="DernierJour_Semaine">MAX('Affichage hebdomadaire'!$B$5:$H$10)</definedName>
    <definedName name="DernierJourDuMois_Semaine">DAY(EOMONTH(DATE('Affichage hebdomadaire'!$C$3,SeMoisNum,1),0))</definedName>
    <definedName name="_xlnm.Print_Titles" localSheetId="0">Activités!$3:$3</definedName>
    <definedName name="MoAnnée">'Affichage mensuel'!$C$3</definedName>
    <definedName name="MoMois">'Affichage mensuel'!$B$3</definedName>
    <definedName name="MoMoisNum">MONTH(DATEVALUE(MoMois&amp;" 1"))</definedName>
    <definedName name="MoSemaine2">'Affichage mensuel'!$B$8:$H$9</definedName>
    <definedName name="MoSemaine3">'Affichage mensuel'!$B$10:$H$11</definedName>
    <definedName name="MoSemaine4">'Affichage mensuel'!$B$12:$H$13</definedName>
    <definedName name="MoSemaine5">'Affichage mensuel'!$B$14:$H$15</definedName>
    <definedName name="SeAnnée" localSheetId="2">'Affichage hebdomadaire'!$C$3</definedName>
    <definedName name="SeMois" localSheetId="2">'Affichage hebdomadaire'!$B$3</definedName>
    <definedName name="SeMoisAffichage">'Affichage hebdomadaire'!$B$5:$H$10</definedName>
    <definedName name="SeMoisNum">MONTH(DATEVALUE('Affichage hebdomadaire'!SeMois&amp;" 1"))</definedName>
    <definedName name="SeSemaine">RIGHT('Affichage hebdomadaire'!$D$3,1)</definedName>
    <definedName name="TitreColonne1">Devoirs[[#Headers],[DESCRIPTION]]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6" l="1"/>
  <c r="C7" i="6"/>
  <c r="C6" i="6"/>
  <c r="C8" i="6" l="1"/>
  <c r="C4" i="6"/>
  <c r="C3" i="5"/>
  <c r="B5" i="5" l="1"/>
  <c r="C5" i="5" s="1"/>
  <c r="D5" i="5" s="1"/>
  <c r="E5" i="5" s="1"/>
  <c r="F5" i="5" s="1"/>
  <c r="G5" i="5" s="1"/>
  <c r="H5" i="5" s="1"/>
  <c r="C3" i="3"/>
  <c r="B6" i="3" l="1"/>
  <c r="B7" i="3" s="1"/>
  <c r="C6" i="3" l="1"/>
  <c r="C7" i="3" s="1"/>
  <c r="D6" i="3" l="1"/>
  <c r="D7" i="3" s="1"/>
  <c r="E6" i="3" l="1"/>
  <c r="E7" i="3" s="1"/>
  <c r="F6" i="3" l="1"/>
  <c r="F7" i="3" s="1"/>
  <c r="G6" i="3" l="1"/>
  <c r="G7" i="3" s="1"/>
  <c r="B6" i="5"/>
  <c r="H6" i="3" l="1"/>
  <c r="H7" i="3" s="1"/>
  <c r="C6" i="5"/>
  <c r="D6" i="5" l="1"/>
  <c r="E6" i="5" l="1"/>
  <c r="B8" i="3" l="1"/>
  <c r="B9" i="3" s="1"/>
  <c r="F6" i="5"/>
  <c r="C8" i="3" l="1"/>
  <c r="C9" i="3" s="1"/>
  <c r="G6" i="5"/>
  <c r="D8" i="3" l="1"/>
  <c r="D9" i="3" s="1"/>
  <c r="H6" i="5"/>
  <c r="E8" i="3" l="1"/>
  <c r="E9" i="3" s="1"/>
  <c r="B7" i="5"/>
  <c r="C7" i="5" l="1"/>
  <c r="F8" i="3"/>
  <c r="F9" i="3" s="1"/>
  <c r="D7" i="5" l="1"/>
  <c r="G8" i="3"/>
  <c r="G9" i="3" s="1"/>
  <c r="E7" i="5" l="1"/>
  <c r="H8" i="3"/>
  <c r="H9" i="3" s="1"/>
  <c r="F7" i="5" l="1"/>
  <c r="B10" i="3"/>
  <c r="B11" i="3" s="1"/>
  <c r="G7" i="5" l="1"/>
  <c r="C10" i="3"/>
  <c r="C11" i="3" s="1"/>
  <c r="H7" i="5" l="1"/>
  <c r="D10" i="3"/>
  <c r="D11" i="3" s="1"/>
  <c r="B8" i="5" l="1"/>
  <c r="E10" i="3"/>
  <c r="E11" i="3" s="1"/>
  <c r="C8" i="5" l="1"/>
  <c r="F10" i="3"/>
  <c r="F11" i="3" s="1"/>
  <c r="D8" i="5" l="1"/>
  <c r="G10" i="3"/>
  <c r="G11" i="3" s="1"/>
  <c r="E8" i="5" l="1"/>
  <c r="H10" i="3"/>
  <c r="H11" i="3" s="1"/>
  <c r="F8" i="5" l="1"/>
  <c r="B12" i="3"/>
  <c r="B13" i="3" s="1"/>
  <c r="G8" i="5" l="1"/>
  <c r="C12" i="3"/>
  <c r="C13" i="3" s="1"/>
  <c r="H8" i="5" l="1"/>
  <c r="D12" i="3"/>
  <c r="D13" i="3" s="1"/>
  <c r="B9" i="5" l="1"/>
  <c r="E12" i="3"/>
  <c r="E13" i="3" s="1"/>
  <c r="C9" i="5" l="1"/>
  <c r="F12" i="3"/>
  <c r="F13" i="3" s="1"/>
  <c r="D9" i="5" l="1"/>
  <c r="G12" i="3"/>
  <c r="G13" i="3" s="1"/>
  <c r="E9" i="5" l="1"/>
  <c r="H12" i="3"/>
  <c r="H13" i="3" s="1"/>
  <c r="F9" i="5" l="1"/>
  <c r="B14" i="3"/>
  <c r="B15" i="3" s="1"/>
  <c r="G9" i="5" l="1"/>
  <c r="C14" i="3"/>
  <c r="C15" i="3" s="1"/>
  <c r="H9" i="5" l="1"/>
  <c r="D14" i="3"/>
  <c r="D15" i="3" s="1"/>
  <c r="B10" i="5" l="1"/>
  <c r="E14" i="3"/>
  <c r="E15" i="3" s="1"/>
  <c r="C10" i="5" l="1"/>
  <c r="B14" i="5"/>
  <c r="B15" i="5" s="1"/>
  <c r="B12" i="5" l="1"/>
  <c r="B13" i="5" s="1"/>
  <c r="F14" i="3"/>
  <c r="F15" i="3" s="1"/>
  <c r="D10" i="5" l="1"/>
  <c r="C14" i="5"/>
  <c r="C15" i="5" s="1"/>
  <c r="G14" i="3"/>
  <c r="G15" i="3" s="1"/>
  <c r="E10" i="5" l="1"/>
  <c r="D14" i="5"/>
  <c r="D15" i="5" s="1"/>
  <c r="C12" i="5"/>
  <c r="C13" i="5" s="1"/>
  <c r="H14" i="3"/>
  <c r="H15" i="3" s="1"/>
  <c r="D12" i="5" l="1"/>
  <c r="D13" i="5" s="1"/>
  <c r="F10" i="5"/>
  <c r="E14" i="5"/>
  <c r="E15" i="5" s="1"/>
  <c r="B16" i="3"/>
  <c r="B17" i="3" s="1"/>
  <c r="G10" i="5" l="1"/>
  <c r="F14" i="5"/>
  <c r="F15" i="5" s="1"/>
  <c r="E12" i="5"/>
  <c r="E13" i="5" s="1"/>
  <c r="C16" i="3"/>
  <c r="C17" i="3" s="1"/>
  <c r="F12" i="5" l="1"/>
  <c r="F13" i="5" s="1"/>
  <c r="H10" i="5"/>
  <c r="G14" i="5"/>
  <c r="G15" i="5" s="1"/>
  <c r="D16" i="3"/>
  <c r="D17" i="3" s="1"/>
  <c r="H14" i="5" l="1"/>
  <c r="H15" i="5" s="1"/>
  <c r="G12" i="5"/>
  <c r="G13" i="5" s="1"/>
  <c r="E16" i="3"/>
  <c r="E17" i="3" s="1"/>
  <c r="B16" i="5" l="1" a="1"/>
  <c r="B16" i="5" s="1"/>
  <c r="B17" i="5" s="1"/>
  <c r="H12" i="5"/>
  <c r="H13" i="5" s="1"/>
  <c r="F16" i="3"/>
  <c r="F17" i="3" s="1"/>
  <c r="C16" i="5" l="1" a="1"/>
  <c r="C16" i="5" s="1"/>
  <c r="C17" i="5" s="1"/>
  <c r="G16" i="3"/>
  <c r="G17" i="3" s="1"/>
  <c r="D16" i="5" l="1" a="1"/>
  <c r="D16" i="5" s="1"/>
  <c r="D17" i="5" s="1"/>
  <c r="H16" i="3"/>
  <c r="H17" i="3" s="1"/>
  <c r="E16" i="5" l="1" a="1"/>
  <c r="E16" i="5" s="1"/>
  <c r="E17" i="5" s="1"/>
  <c r="F16" i="5" l="1" a="1"/>
  <c r="F16" i="5" s="1"/>
  <c r="F17" i="5" s="1"/>
  <c r="G16" i="5" l="1" a="1"/>
  <c r="G16" i="5" s="1"/>
  <c r="G17" i="5" s="1"/>
  <c r="H16" i="5" a="1"/>
  <c r="H16" i="5" s="1"/>
  <c r="H17" i="5" s="1"/>
</calcChain>
</file>

<file path=xl/sharedStrings.xml><?xml version="1.0" encoding="utf-8"?>
<sst xmlns="http://schemas.openxmlformats.org/spreadsheetml/2006/main" count="45" uniqueCount="29">
  <si>
    <t>AFFICHAGE MENSUEL</t>
  </si>
  <si>
    <t xml:space="preserve"> ACTIVITÉS</t>
  </si>
  <si>
    <t>DESCRIPTION</t>
  </si>
  <si>
    <t>AFFICHAGE HEBDOMADAIRE</t>
  </si>
  <si>
    <t>ÉCHÉANCE</t>
  </si>
  <si>
    <t>ACTIVITÉS</t>
  </si>
  <si>
    <t>Sélectionnez le mois :</t>
  </si>
  <si>
    <t xml:space="preserve"> AFFICHAGE MENSUEL</t>
  </si>
  <si>
    <t>LUNDI</t>
  </si>
  <si>
    <t>Entrez l’année :</t>
  </si>
  <si>
    <t>MARDI</t>
  </si>
  <si>
    <t>MERCREDI</t>
  </si>
  <si>
    <t>JEUDI</t>
  </si>
  <si>
    <t>VENDREDI</t>
  </si>
  <si>
    <t>SAMEDI</t>
  </si>
  <si>
    <t>DIMANCHE</t>
  </si>
  <si>
    <t xml:space="preserve"> AFFICHAGE HEBDOMADAIRE</t>
  </si>
  <si>
    <t>Semaine 1</t>
  </si>
  <si>
    <t>AFFICHAGE 
HEBDOMADAIRE</t>
  </si>
  <si>
    <t>AFFICHAGE 
MENSUEL</t>
  </si>
  <si>
    <t>Sélectionnez le 
numéro de semaine :</t>
  </si>
  <si>
    <t>Activité - A venir</t>
  </si>
  <si>
    <t>Février</t>
  </si>
  <si>
    <t>janvier</t>
  </si>
  <si>
    <t>DEADLINE 1</t>
  </si>
  <si>
    <t>DEADLINE 3</t>
  </si>
  <si>
    <t>DEADLINE 2</t>
  </si>
  <si>
    <t>DEADLINE 4</t>
  </si>
  <si>
    <t>DEADLINE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</si>
</sst>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 #,##0\ &quot;€&quot;_-;\-* #,##0\ &quot;€&quot;_-;_-* &quot;-&quot;\ &quot;€&quot;_-;_-@_-"/>
    <numFmt numFmtId="44" formatCode="_-* #,##0.00\ &quot;€&quot;_-;\-* #,##0.00\ &quot;€&quot;_-;_-* &quot;-&quot;??\ &quot;€&quot;_-;_-@_-"/>
    <numFmt numFmtId="164" formatCode="_(* #,##0_);_(* \(#,##0\);_(* &quot;-&quot;_);_(@_)"/>
    <numFmt numFmtId="165" formatCode="_(* #,##0.00_);_(* \(#,##0.00\);_(* &quot;-&quot;??_);_(@_)"/>
  </numFmts>
  <fonts count="27" x14ac:knownFonts="1">
    <font>
      <sz val="11"/>
      <color theme="1" tint="0.14993743705557422"/>
      <name val="Arial"/>
      <family val="2"/>
      <scheme val="minor"/>
    </font>
    <font>
      <sz val="11"/>
      <color theme="1"/>
      <name val="Arial"/>
      <family val="2"/>
      <scheme val="minor"/>
    </font>
    <font>
      <b/>
      <sz val="11"/>
      <color theme="3"/>
      <name val="Arial"/>
      <family val="2"/>
      <scheme val="minor"/>
    </font>
    <font>
      <sz val="11"/>
      <color theme="0"/>
      <name val="Arial"/>
      <family val="2"/>
      <scheme val="minor"/>
    </font>
    <font>
      <b/>
      <sz val="20"/>
      <color theme="0"/>
      <name val="Arial"/>
      <family val="2"/>
      <scheme val="major"/>
    </font>
    <font>
      <sz val="14"/>
      <color theme="0"/>
      <name val="Arial"/>
      <family val="2"/>
      <scheme val="minor"/>
    </font>
    <font>
      <sz val="14"/>
      <color theme="0"/>
      <name val="Arial"/>
      <family val="2"/>
      <scheme val="major"/>
    </font>
    <font>
      <sz val="11"/>
      <color theme="1" tint="0.14993743705557422"/>
      <name val="Arial"/>
      <family val="2"/>
      <scheme val="minor"/>
    </font>
    <font>
      <b/>
      <sz val="20"/>
      <color theme="0"/>
      <name val="Arial"/>
      <family val="2"/>
      <scheme val="minor"/>
    </font>
    <font>
      <sz val="11"/>
      <color theme="1" tint="0.14996795556505021"/>
      <name val="Arial"/>
      <family val="1"/>
      <scheme val="minor"/>
    </font>
    <font>
      <sz val="22"/>
      <color theme="4" tint="-0.24994659260841701"/>
      <name val="Arial"/>
      <family val="2"/>
      <scheme val="major"/>
    </font>
    <font>
      <sz val="22"/>
      <color theme="1" tint="0.499984740745262"/>
      <name val="Arial"/>
      <family val="2"/>
      <scheme val="major"/>
    </font>
    <font>
      <sz val="11"/>
      <color theme="1" tint="0.34998626667073579"/>
      <name val="Arial"/>
      <family val="1"/>
      <scheme val="minor"/>
    </font>
    <font>
      <b/>
      <sz val="20"/>
      <color theme="1"/>
      <name val="Arial"/>
      <family val="2"/>
      <scheme val="major"/>
    </font>
    <font>
      <u/>
      <sz val="11"/>
      <color theme="10"/>
      <name val="Arial"/>
      <family val="2"/>
      <scheme val="minor"/>
    </font>
    <font>
      <u/>
      <sz val="11"/>
      <color theme="11"/>
      <name val="Arial"/>
      <family val="2"/>
      <scheme val="minor"/>
    </font>
    <font>
      <sz val="11"/>
      <color rgb="FF006100"/>
      <name val="Arial"/>
      <family val="2"/>
      <scheme val="minor"/>
    </font>
    <font>
      <sz val="11"/>
      <color rgb="FF9C0006"/>
      <name val="Arial"/>
      <family val="2"/>
      <scheme val="minor"/>
    </font>
    <font>
      <sz val="11"/>
      <color rgb="FF9C5700"/>
      <name val="Arial"/>
      <family val="2"/>
      <scheme val="minor"/>
    </font>
    <font>
      <sz val="11"/>
      <color rgb="FF3F3F76"/>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i/>
      <sz val="11"/>
      <color rgb="FF7F7F7F"/>
      <name val="Arial"/>
      <family val="2"/>
      <scheme val="minor"/>
    </font>
    <font>
      <b/>
      <sz val="11"/>
      <color theme="1"/>
      <name val="Arial"/>
      <family val="2"/>
      <scheme val="minor"/>
    </font>
  </fonts>
  <fills count="41">
    <fill>
      <patternFill patternType="none"/>
    </fill>
    <fill>
      <patternFill patternType="gray125"/>
    </fill>
    <fill>
      <patternFill patternType="solid">
        <fgColor theme="0" tint="-4.9989318521683403E-2"/>
        <bgColor indexed="64"/>
      </patternFill>
    </fill>
    <fill>
      <patternFill patternType="solid">
        <fgColor theme="5"/>
        <bgColor indexed="64"/>
      </patternFill>
    </fill>
    <fill>
      <patternFill patternType="solid">
        <fgColor theme="5"/>
        <bgColor theme="4"/>
      </patternFill>
    </fill>
    <fill>
      <patternFill patternType="solid">
        <fgColor theme="9"/>
        <bgColor indexed="64"/>
      </patternFill>
    </fill>
    <fill>
      <patternFill patternType="solid">
        <fgColor theme="8" tint="-0.24994659260841701"/>
        <bgColor indexed="64"/>
      </patternFill>
    </fill>
    <fill>
      <patternFill patternType="solid">
        <fgColor theme="0" tint="-0.14996795556505021"/>
        <bgColor indexed="64"/>
      </patternFill>
    </fill>
    <fill>
      <patternFill patternType="solid">
        <fgColor theme="9" tint="-0.24994659260841701"/>
        <bgColor indexed="64"/>
      </patternFill>
    </fill>
    <fill>
      <patternFill patternType="solid">
        <fgColor theme="8"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style="thick">
        <color theme="0"/>
      </left>
      <right style="thick">
        <color theme="0"/>
      </right>
      <top style="thick">
        <color theme="0"/>
      </top>
      <bottom style="thick">
        <color theme="0"/>
      </bottom>
      <diagonal/>
    </border>
    <border>
      <left/>
      <right style="thin">
        <color theme="0"/>
      </right>
      <top style="thick">
        <color theme="0"/>
      </top>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bottom style="thin">
        <color theme="0" tint="-0.14996795556505021"/>
      </bottom>
      <diagonal/>
    </border>
    <border>
      <left/>
      <right style="thick">
        <color theme="0"/>
      </right>
      <top/>
      <bottom style="thick">
        <color theme="0"/>
      </bottom>
      <diagonal/>
    </border>
    <border>
      <left style="thick">
        <color theme="0"/>
      </left>
      <right/>
      <top/>
      <bottom style="thick">
        <color theme="0"/>
      </bottom>
      <diagonal/>
    </border>
    <border>
      <left/>
      <right/>
      <top style="thick">
        <color theme="0"/>
      </top>
      <bottom style="thick">
        <color theme="0"/>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2">
    <xf numFmtId="0" fontId="0" fillId="0" borderId="0"/>
    <xf numFmtId="0" fontId="2" fillId="7" borderId="0" applyNumberFormat="0" applyBorder="0" applyAlignment="0" applyProtection="0"/>
    <xf numFmtId="0" fontId="4" fillId="3" borderId="8" applyNumberFormat="0" applyAlignment="0" applyProtection="0"/>
    <xf numFmtId="0" fontId="4" fillId="5" borderId="8" applyNumberFormat="0" applyAlignment="0" applyProtection="0"/>
    <xf numFmtId="0" fontId="8" fillId="6" borderId="8" applyNumberFormat="0" applyAlignment="0" applyProtection="0"/>
    <xf numFmtId="0" fontId="13" fillId="0" borderId="0" applyNumberFormat="0" applyFill="0" applyBorder="0" applyAlignment="0" applyProtection="0"/>
    <xf numFmtId="0" fontId="6" fillId="4" borderId="6" applyNumberFormat="0" applyAlignment="0">
      <alignment horizontal="left" vertical="center"/>
    </xf>
    <xf numFmtId="0" fontId="5" fillId="8" borderId="6" applyNumberFormat="0" applyAlignment="0">
      <alignment horizontal="center" vertical="center"/>
    </xf>
    <xf numFmtId="0" fontId="5" fillId="9" borderId="7" applyNumberFormat="0" applyAlignment="0">
      <alignment horizontal="center" vertical="center"/>
    </xf>
    <xf numFmtId="14" fontId="7" fillId="0" borderId="0">
      <alignment horizontal="right" vertical="center" indent="2"/>
    </xf>
    <xf numFmtId="0" fontId="7" fillId="0" borderId="0">
      <alignment horizontal="left" vertical="center" wrapText="1" indent="1"/>
    </xf>
    <xf numFmtId="0" fontId="10" fillId="0" borderId="3">
      <alignment vertical="center"/>
    </xf>
    <xf numFmtId="0" fontId="9" fillId="0" borderId="4">
      <alignment horizontal="center" vertical="center"/>
    </xf>
    <xf numFmtId="0" fontId="9" fillId="2" borderId="4">
      <alignment horizontal="center" vertical="center"/>
    </xf>
    <xf numFmtId="0" fontId="10" fillId="2" borderId="3">
      <alignment vertical="center"/>
    </xf>
    <xf numFmtId="0" fontId="6" fillId="8" borderId="2">
      <alignment horizontal="left" vertical="center" indent="1"/>
    </xf>
    <xf numFmtId="0" fontId="6" fillId="9" borderId="2">
      <alignment horizontal="left" vertical="center" indent="1"/>
    </xf>
    <xf numFmtId="0" fontId="11" fillId="2" borderId="4">
      <alignment vertical="center"/>
    </xf>
    <xf numFmtId="0" fontId="12" fillId="2" borderId="5">
      <alignment horizontal="center" vertical="center"/>
    </xf>
    <xf numFmtId="0" fontId="14" fillId="0" borderId="0" applyNumberFormat="0" applyFill="0" applyBorder="0" applyAlignment="0" applyProtection="0"/>
    <xf numFmtId="0" fontId="15" fillId="0" borderId="0" applyNumberForma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16" fillId="10"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9" fillId="13" borderId="9" applyNumberFormat="0" applyAlignment="0" applyProtection="0"/>
    <xf numFmtId="0" fontId="20" fillId="14" borderId="10" applyNumberFormat="0" applyAlignment="0" applyProtection="0"/>
    <xf numFmtId="0" fontId="21" fillId="14" borderId="9" applyNumberFormat="0" applyAlignment="0" applyProtection="0"/>
    <xf numFmtId="0" fontId="22" fillId="0" borderId="11" applyNumberFormat="0" applyFill="0" applyAlignment="0" applyProtection="0"/>
    <xf numFmtId="0" fontId="23" fillId="15" borderId="12" applyNumberFormat="0" applyAlignment="0" applyProtection="0"/>
    <xf numFmtId="0" fontId="24" fillId="0" borderId="0" applyNumberFormat="0" applyFill="0" applyBorder="0" applyAlignment="0" applyProtection="0"/>
    <xf numFmtId="0" fontId="7" fillId="16" borderId="13" applyNumberFormat="0" applyFont="0" applyAlignment="0" applyProtection="0"/>
    <xf numFmtId="0" fontId="25" fillId="0" borderId="0" applyNumberFormat="0" applyFill="0" applyBorder="0" applyAlignment="0" applyProtection="0"/>
    <xf numFmtId="0" fontId="26" fillId="0" borderId="14" applyNumberFormat="0" applyFill="0" applyAlignment="0" applyProtection="0"/>
    <xf numFmtId="0" fontId="3"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3"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3"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3"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3"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3" fillId="37"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40" borderId="0" applyNumberFormat="0" applyBorder="0" applyAlignment="0" applyProtection="0"/>
  </cellStyleXfs>
  <cellXfs count="27">
    <xf numFmtId="0" fontId="0" fillId="0" borderId="0" xfId="0"/>
    <xf numFmtId="0" fontId="3" fillId="0" borderId="0" xfId="0" applyFont="1"/>
    <xf numFmtId="14" fontId="0" fillId="0" borderId="0" xfId="0" applyNumberFormat="1" applyAlignment="1">
      <alignment horizontal="right" vertical="center" indent="2"/>
    </xf>
    <xf numFmtId="0" fontId="5" fillId="8" borderId="6" xfId="7" applyAlignment="1">
      <alignment horizontal="center" vertical="center"/>
    </xf>
    <xf numFmtId="0" fontId="5" fillId="9" borderId="7" xfId="8" applyAlignment="1">
      <alignment horizontal="center" vertical="center"/>
    </xf>
    <xf numFmtId="0" fontId="6" fillId="4" borderId="6" xfId="6" applyAlignment="1">
      <alignment horizontal="center" vertical="center"/>
    </xf>
    <xf numFmtId="0" fontId="4" fillId="3" borderId="8" xfId="2" applyAlignment="1">
      <alignment horizontal="left" vertical="center"/>
    </xf>
    <xf numFmtId="14" fontId="4" fillId="3" borderId="8" xfId="2" applyNumberFormat="1" applyAlignment="1">
      <alignment vertical="center"/>
    </xf>
    <xf numFmtId="14" fontId="7" fillId="0" borderId="0" xfId="9">
      <alignment horizontal="right" vertical="center" indent="2"/>
    </xf>
    <xf numFmtId="0" fontId="7" fillId="0" borderId="0" xfId="10">
      <alignment horizontal="left" vertical="center" wrapText="1" indent="1"/>
    </xf>
    <xf numFmtId="0" fontId="10" fillId="0" borderId="3" xfId="11">
      <alignment vertical="center"/>
    </xf>
    <xf numFmtId="0" fontId="9" fillId="0" borderId="4" xfId="12">
      <alignment horizontal="center" vertical="center"/>
    </xf>
    <xf numFmtId="0" fontId="9" fillId="2" borderId="4" xfId="13">
      <alignment horizontal="center" vertical="center"/>
    </xf>
    <xf numFmtId="0" fontId="10" fillId="2" borderId="3" xfId="14">
      <alignment vertical="center"/>
    </xf>
    <xf numFmtId="0" fontId="2" fillId="7" borderId="1" xfId="1" applyBorder="1" applyAlignment="1">
      <alignment horizontal="left" vertical="center" indent="1"/>
    </xf>
    <xf numFmtId="0" fontId="6" fillId="8" borderId="2" xfId="15">
      <alignment horizontal="left" vertical="center" indent="1"/>
    </xf>
    <xf numFmtId="0" fontId="6" fillId="9" borderId="2" xfId="16">
      <alignment horizontal="left" vertical="center" indent="1"/>
    </xf>
    <xf numFmtId="0" fontId="11" fillId="2" borderId="4" xfId="17">
      <alignment vertical="center"/>
    </xf>
    <xf numFmtId="0" fontId="12" fillId="2" borderId="5" xfId="18">
      <alignment horizontal="center" vertical="center"/>
    </xf>
    <xf numFmtId="0" fontId="4" fillId="5" borderId="8" xfId="3" applyAlignment="1">
      <alignment horizontal="left" vertical="center"/>
    </xf>
    <xf numFmtId="0" fontId="8" fillId="6" borderId="8" xfId="4" applyAlignment="1">
      <alignment horizontal="left" vertical="center"/>
    </xf>
    <xf numFmtId="0" fontId="0" fillId="0" borderId="0" xfId="0" applyAlignment="1">
      <alignment vertical="center"/>
    </xf>
    <xf numFmtId="0" fontId="5" fillId="9" borderId="7" xfId="8" applyAlignment="1">
      <alignment horizontal="center" vertical="center" wrapText="1"/>
    </xf>
    <xf numFmtId="0" fontId="5" fillId="8" borderId="6" xfId="7" applyAlignment="1">
      <alignment horizontal="center" vertical="center" wrapText="1"/>
    </xf>
    <xf numFmtId="0" fontId="0" fillId="0" borderId="0" xfId="0" applyAlignment="1">
      <alignment wrapText="1"/>
    </xf>
    <xf numFmtId="0" fontId="7" fillId="0" borderId="0" xfId="10" applyFill="1">
      <alignment horizontal="left" vertical="center" wrapText="1" indent="1"/>
    </xf>
    <xf numFmtId="14" fontId="7" fillId="0" borderId="0" xfId="9" applyFill="1">
      <alignment horizontal="right" vertical="center" indent="2"/>
    </xf>
  </cellXfs>
  <cellStyles count="62">
    <cellStyle name="20 % - Accent1" xfId="39" builtinId="30" customBuiltin="1"/>
    <cellStyle name="20 % - Accent2" xfId="43" builtinId="34" customBuiltin="1"/>
    <cellStyle name="20 % - Accent3" xfId="47" builtinId="38" customBuiltin="1"/>
    <cellStyle name="20 % - Accent4" xfId="51" builtinId="42" customBuiltin="1"/>
    <cellStyle name="20 % - Accent5" xfId="55" builtinId="46" customBuiltin="1"/>
    <cellStyle name="20 % - Accent6" xfId="59" builtinId="50" customBuiltin="1"/>
    <cellStyle name="40 % - Accent1" xfId="40" builtinId="31" customBuiltin="1"/>
    <cellStyle name="40 % - Accent2" xfId="44" builtinId="35" customBuiltin="1"/>
    <cellStyle name="40 % - Accent3" xfId="48" builtinId="39" customBuiltin="1"/>
    <cellStyle name="40 % - Accent4" xfId="52" builtinId="43" customBuiltin="1"/>
    <cellStyle name="40 % - Accent5" xfId="56" builtinId="47" customBuiltin="1"/>
    <cellStyle name="40 % - Accent6" xfId="60" builtinId="51" customBuiltin="1"/>
    <cellStyle name="60 % - Accent1" xfId="41" builtinId="32" customBuiltin="1"/>
    <cellStyle name="60 % - Accent2" xfId="45" builtinId="36" customBuiltin="1"/>
    <cellStyle name="60 % - Accent3" xfId="49" builtinId="40" customBuiltin="1"/>
    <cellStyle name="60 % - Accent4" xfId="53" builtinId="44" customBuiltin="1"/>
    <cellStyle name="60 % - Accent5" xfId="57" builtinId="48" customBuiltin="1"/>
    <cellStyle name="60 % - Accent6" xfId="61" builtinId="52" customBuiltin="1"/>
    <cellStyle name="Accent1" xfId="38" builtinId="29" customBuiltin="1"/>
    <cellStyle name="Accent2" xfId="42" builtinId="33" customBuiltin="1"/>
    <cellStyle name="Accent3" xfId="46" builtinId="37" customBuiltin="1"/>
    <cellStyle name="Accent4" xfId="50" builtinId="41" customBuiltin="1"/>
    <cellStyle name="Accent5" xfId="54" builtinId="45" customBuiltin="1"/>
    <cellStyle name="Accent6" xfId="58" builtinId="49" customBuiltin="1"/>
    <cellStyle name="Affichage hebdomadaire" xfId="8" xr:uid="{00000000-0005-0000-0000-00000F000000}"/>
    <cellStyle name="Affichage mensuel" xfId="7" xr:uid="{00000000-0005-0000-0000-00000B000000}"/>
    <cellStyle name="Avertissement" xfId="34" builtinId="11" customBuiltin="1"/>
    <cellStyle name="Calcul" xfId="31" builtinId="22" customBuiltin="1"/>
    <cellStyle name="Cellule liée" xfId="32" builtinId="24" customBuiltin="1"/>
    <cellStyle name="Couleur de l’activité" xfId="6" xr:uid="{00000000-0005-0000-0000-000000000000}"/>
    <cellStyle name="Date" xfId="9" xr:uid="{00000000-0005-0000-0000-000003000000}"/>
    <cellStyle name="Description de l’activité" xfId="10" xr:uid="{00000000-0005-0000-0000-000001000000}"/>
    <cellStyle name="Entrée" xfId="29" builtinId="20" customBuiltin="1"/>
    <cellStyle name="Insatisfaisant" xfId="27" builtinId="27" customBuiltin="1"/>
    <cellStyle name="Jour" xfId="11" xr:uid="{00000000-0005-0000-0000-000004000000}"/>
    <cellStyle name="Jour de l’affichage hebdomadaire" xfId="16" xr:uid="{00000000-0005-0000-0000-000012000000}"/>
    <cellStyle name="Jour de la semaine de l’affichage hebdomadaire" xfId="15" xr:uid="{00000000-0005-0000-0000-00000C000000}"/>
    <cellStyle name="Jour de vue hebdomadaire ombré" xfId="17" xr:uid="{00000000-0005-0000-0000-000011000000}"/>
    <cellStyle name="Jour ombré" xfId="14" xr:uid="{00000000-0005-0000-0000-000006000000}"/>
    <cellStyle name="Lien hypertexte" xfId="19" builtinId="8" customBuiltin="1"/>
    <cellStyle name="Lien hypertexte visité" xfId="20" builtinId="9" customBuiltin="1"/>
    <cellStyle name="Milliers" xfId="21" builtinId="3" customBuiltin="1"/>
    <cellStyle name="Milliers [0]" xfId="22" builtinId="6" customBuiltin="1"/>
    <cellStyle name="Monétaire" xfId="23" builtinId="4" customBuiltin="1"/>
    <cellStyle name="Monétaire [0]" xfId="24" builtinId="7" customBuiltin="1"/>
    <cellStyle name="Neutre" xfId="28" builtinId="28" customBuiltin="1"/>
    <cellStyle name="Normal" xfId="0" builtinId="0" customBuiltin="1"/>
    <cellStyle name="Note" xfId="35" builtinId="10" customBuiltin="1"/>
    <cellStyle name="Note du jour" xfId="12" xr:uid="{00000000-0005-0000-0000-000002000000}"/>
    <cellStyle name="Note du jour ombrée" xfId="13" xr:uid="{00000000-0005-0000-0000-000005000000}"/>
    <cellStyle name="Note jour de vue hebdomadaire ombré" xfId="18" xr:uid="{00000000-0005-0000-0000-000010000000}"/>
    <cellStyle name="Pourcentage" xfId="25" builtinId="5" customBuiltin="1"/>
    <cellStyle name="Satisfaisant" xfId="26" builtinId="26" customBuiltin="1"/>
    <cellStyle name="Sortie" xfId="30" builtinId="21" customBuiltin="1"/>
    <cellStyle name="Texte explicatif" xfId="36" builtinId="53" customBuiltin="1"/>
    <cellStyle name="Titre" xfId="5" builtinId="15" customBuiltin="1"/>
    <cellStyle name="Titre 1" xfId="2" builtinId="16" customBuiltin="1"/>
    <cellStyle name="Titre 2" xfId="3" builtinId="17" customBuiltin="1"/>
    <cellStyle name="Titre 3" xfId="4" builtinId="18" customBuiltin="1"/>
    <cellStyle name="Titre 4" xfId="1" builtinId="19" customBuiltin="1"/>
    <cellStyle name="Total" xfId="37" builtinId="25" customBuiltin="1"/>
    <cellStyle name="Vérification" xfId="33" builtinId="23" customBuiltin="1"/>
  </cellStyles>
  <dxfs count="4">
    <dxf>
      <alignment horizontal="general" vertical="center" textRotation="0" wrapText="0" indent="0" justifyLastLine="0" shrinkToFit="0" readingOrder="0"/>
    </dxf>
    <dxf>
      <font>
        <b val="0"/>
        <i val="0"/>
        <color theme="1" tint="0.14996795556505021"/>
      </font>
      <fill>
        <patternFill patternType="none">
          <fgColor auto="1"/>
          <bgColor auto="1"/>
        </patternFill>
      </fill>
    </dxf>
    <dxf>
      <font>
        <b val="0"/>
        <i val="0"/>
        <color theme="0"/>
      </font>
      <fill>
        <patternFill patternType="solid">
          <fgColor theme="5"/>
          <bgColor theme="5"/>
        </patternFill>
      </fill>
      <border>
        <left/>
        <right/>
        <top style="thick">
          <color theme="0"/>
        </top>
        <bottom/>
        <vertical style="thick">
          <color theme="0"/>
        </vertical>
        <horizontal/>
      </border>
    </dxf>
    <dxf>
      <font>
        <b val="0"/>
        <i val="0"/>
        <color theme="1" tint="0.14996795556505021"/>
      </font>
      <fill>
        <patternFill>
          <bgColor theme="0" tint="-4.9989318521683403E-2"/>
        </patternFill>
      </fill>
      <border diagonalUp="0" diagonalDown="0">
        <left/>
        <right/>
        <top style="thin">
          <color theme="0" tint="-0.14996795556505021"/>
        </top>
        <bottom style="thin">
          <color theme="0" tint="-0.14996795556505021"/>
        </bottom>
        <vertical style="thin">
          <color theme="0" tint="-0.14996795556505021"/>
        </vertical>
        <horizontal style="thin">
          <color theme="0" tint="-0.14996795556505021"/>
        </horizontal>
      </border>
    </dxf>
  </dxfs>
  <tableStyles count="1" defaultPivotStyle="PivotStyleLight16">
    <tableStyle name="Emploi du temps de l’élève" pivot="0" count="3" xr9:uid="{00000000-0011-0000-FFFF-FFFF00000000}">
      <tableStyleElement type="wholeTable" dxfId="3"/>
      <tableStyleElement type="headerRow" dxfId="2"/>
      <tableStyleElement type="first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2</xdr:col>
      <xdr:colOff>2390775</xdr:colOff>
      <xdr:row>1</xdr:row>
      <xdr:rowOff>66675</xdr:rowOff>
    </xdr:from>
    <xdr:ext cx="266700" cy="266700"/>
    <xdr:pic>
      <xdr:nvPicPr>
        <xdr:cNvPr id="3" name="Icône Activité" descr="Crayo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6848475" y="638175"/>
          <a:ext cx="266700" cy="2667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7</xdr:col>
      <xdr:colOff>1314450</xdr:colOff>
      <xdr:row>3</xdr:row>
      <xdr:rowOff>85725</xdr:rowOff>
    </xdr:from>
    <xdr:to>
      <xdr:col>7</xdr:col>
      <xdr:colOff>1581150</xdr:colOff>
      <xdr:row>3</xdr:row>
      <xdr:rowOff>352425</xdr:rowOff>
    </xdr:to>
    <xdr:pic>
      <xdr:nvPicPr>
        <xdr:cNvPr id="25" name="Icône Affichage mensuel" descr="Calendrier">
          <a:extLst>
            <a:ext uri="{FF2B5EF4-FFF2-40B4-BE49-F238E27FC236}">
              <a16:creationId xmlns:a16="http://schemas.microsoft.com/office/drawing/2014/main" id="{00000000-0008-0000-01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315825" y="1428750"/>
          <a:ext cx="2667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1028700</xdr:colOff>
      <xdr:row>3</xdr:row>
      <xdr:rowOff>57150</xdr:rowOff>
    </xdr:from>
    <xdr:to>
      <xdr:col>7</xdr:col>
      <xdr:colOff>1295400</xdr:colOff>
      <xdr:row>3</xdr:row>
      <xdr:rowOff>323850</xdr:rowOff>
    </xdr:to>
    <xdr:pic>
      <xdr:nvPicPr>
        <xdr:cNvPr id="25" name="Icône Affichage hebdomadaire" descr="Loupe">
          <a:extLst>
            <a:ext uri="{FF2B5EF4-FFF2-40B4-BE49-F238E27FC236}">
              <a16:creationId xmlns:a16="http://schemas.microsoft.com/office/drawing/2014/main" id="{00000000-0008-0000-02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410700" y="857250"/>
          <a:ext cx="266700" cy="26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evoirs" displayName="Devoirs" ref="B3:C15" totalsRowShown="0" headerRowDxfId="0">
  <autoFilter ref="B3:C15" xr:uid="{00000000-0009-0000-0100-000001000000}"/>
  <tableColumns count="2">
    <tableColumn id="1" xr3:uid="{00000000-0010-0000-0000-000001000000}" name="DESCRIPTION" dataCellStyle="Description de l’activité"/>
    <tableColumn id="2" xr3:uid="{00000000-0010-0000-0000-000002000000}" name="ÉCHÉANCE" dataCellStyle="Date"/>
  </tableColumns>
  <tableStyleInfo name="Emploi du temps de l’élève" showFirstColumn="0" showLastColumn="0" showRowStripes="1" showColumnStripes="0"/>
  <extLst>
    <ext xmlns:x14="http://schemas.microsoft.com/office/spreadsheetml/2009/9/main" uri="{504A1905-F514-4f6f-8877-14C23A59335A}">
      <x14:table altTextSummary="Liste des activités avec leur date d’échéance."/>
    </ext>
  </extLst>
</table>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Urban">
  <a:themeElements>
    <a:clrScheme name="Student Planner">
      <a:dk1>
        <a:srgbClr val="000000"/>
      </a:dk1>
      <a:lt1>
        <a:srgbClr val="FFFFFF"/>
      </a:lt1>
      <a:dk2>
        <a:srgbClr val="000000"/>
      </a:dk2>
      <a:lt2>
        <a:srgbClr val="FFFFFF"/>
      </a:lt2>
      <a:accent1>
        <a:srgbClr val="1EBBB6"/>
      </a:accent1>
      <a:accent2>
        <a:srgbClr val="73549A"/>
      </a:accent2>
      <a:accent3>
        <a:srgbClr val="B50B1B"/>
      </a:accent3>
      <a:accent4>
        <a:srgbClr val="E8950E"/>
      </a:accent4>
      <a:accent5>
        <a:srgbClr val="68B82B"/>
      </a:accent5>
      <a:accent6>
        <a:srgbClr val="1D86CD"/>
      </a:accent6>
      <a:hlink>
        <a:srgbClr val="1D86CD"/>
      </a:hlink>
      <a:folHlink>
        <a:srgbClr val="73549A"/>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Urban">
      <a:fillStyleLst>
        <a:solidFill>
          <a:schemeClr val="phClr"/>
        </a:solidFill>
        <a:gradFill rotWithShape="1">
          <a:gsLst>
            <a:gs pos="0">
              <a:schemeClr val="phClr">
                <a:tint val="1000"/>
                <a:satMod val="255000"/>
              </a:schemeClr>
            </a:gs>
            <a:gs pos="55000">
              <a:schemeClr val="phClr">
                <a:tint val="12000"/>
                <a:satMod val="255000"/>
              </a:schemeClr>
            </a:gs>
            <a:gs pos="100000">
              <a:schemeClr val="phClr">
                <a:tint val="45000"/>
                <a:satMod val="250000"/>
              </a:schemeClr>
            </a:gs>
          </a:gsLst>
          <a:path path="circle">
            <a:fillToRect l="-40000" t="-90000" r="140000" b="190000"/>
          </a:path>
        </a:gradFill>
        <a:gradFill rotWithShape="1">
          <a:gsLst>
            <a:gs pos="0">
              <a:schemeClr val="phClr">
                <a:tint val="43000"/>
                <a:satMod val="165000"/>
              </a:schemeClr>
            </a:gs>
            <a:gs pos="55000">
              <a:schemeClr val="phClr">
                <a:tint val="83000"/>
                <a:satMod val="155000"/>
              </a:schemeClr>
            </a:gs>
            <a:gs pos="100000">
              <a:schemeClr val="phClr">
                <a:shade val="85000"/>
              </a:schemeClr>
            </a:gs>
          </a:gsLst>
          <a:path path="circle">
            <a:fillToRect l="-40000" t="-90000" r="140000" b="190000"/>
          </a:path>
        </a:gradFill>
      </a:fillStyleLst>
      <a:lnStyleLst>
        <a:ln w="9525" cap="flat" cmpd="sng" algn="ctr">
          <a:solidFill>
            <a:schemeClr val="phClr"/>
          </a:solidFill>
          <a:prstDash val="solid"/>
        </a:ln>
        <a:ln w="19050" cap="flat" cmpd="sng" algn="ctr">
          <a:solidFill>
            <a:schemeClr val="phClr"/>
          </a:solidFill>
          <a:prstDash val="solid"/>
        </a:ln>
        <a:ln w="31750" cap="flat" cmpd="sng" algn="ctr">
          <a:solidFill>
            <a:schemeClr val="phClr"/>
          </a:solidFill>
          <a:prstDash val="solid"/>
        </a:ln>
      </a:lnStyleLst>
      <a:effectStyleLst>
        <a:effectStyle>
          <a:effectLst>
            <a:outerShdw blurRad="51500" dist="25400" dir="5400000" rotWithShape="0">
              <a:srgbClr val="000000">
                <a:alpha val="40000"/>
              </a:srgbClr>
            </a:outerShdw>
          </a:effectLst>
        </a:effectStyle>
        <a:effectStyle>
          <a:effectLst>
            <a:outerShdw blurRad="50800" dist="25400" dir="5400000" rotWithShape="0">
              <a:srgbClr val="000000">
                <a:alpha val="45000"/>
              </a:srgbClr>
            </a:outerShdw>
          </a:effectLst>
        </a:effectStyle>
        <a:effectStyle>
          <a:effectLst>
            <a:outerShdw blurRad="50800" dist="25400" dir="5400000" rotWithShape="0">
              <a:srgbClr val="000000">
                <a:alpha val="45000"/>
              </a:srgbClr>
            </a:outerShdw>
          </a:effectLst>
          <a:scene3d>
            <a:camera prst="orthographicFront" fov="0">
              <a:rot lat="0" lon="0" rev="0"/>
            </a:camera>
            <a:lightRig rig="flat" dir="t">
              <a:rot lat="0" lon="0" rev="20040000"/>
            </a:lightRig>
          </a:scene3d>
          <a:sp3d contourW="12700" prstMaterial="dkEdge">
            <a:bevelT w="25400" h="38100" prst="convex"/>
            <a:contourClr>
              <a:schemeClr val="phClr">
                <a:satMod val="115000"/>
              </a:schemeClr>
            </a:contourClr>
          </a:sp3d>
        </a:effectStyle>
      </a:effectStyleLst>
      <a:bgFillStyleLst>
        <a:solidFill>
          <a:schemeClr val="phClr"/>
        </a:solidFill>
        <a:gradFill rotWithShape="1">
          <a:gsLst>
            <a:gs pos="100000">
              <a:schemeClr val="phClr">
                <a:tint val="80000"/>
                <a:satMod val="250000"/>
              </a:schemeClr>
            </a:gs>
            <a:gs pos="60000">
              <a:schemeClr val="phClr">
                <a:shade val="38000"/>
                <a:satMod val="175000"/>
              </a:schemeClr>
            </a:gs>
            <a:gs pos="0">
              <a:schemeClr val="phClr">
                <a:shade val="30000"/>
                <a:satMod val="175000"/>
              </a:schemeClr>
            </a:gs>
          </a:gsLst>
          <a:lin ang="5400000" scaled="0"/>
        </a:gradFill>
        <a:blipFill>
          <a:blip xmlns:r="http://schemas.openxmlformats.org/officeDocument/2006/relationships" r:embed="rId1">
            <a:duotone>
              <a:schemeClr val="phClr">
                <a:shade val="48000"/>
              </a:schemeClr>
              <a:schemeClr val="phClr">
                <a:tint val="96000"/>
                <a:satMod val="150000"/>
              </a:schemeClr>
            </a:duotone>
          </a:blip>
          <a:tile tx="0" ty="0" sx="80000" sy="80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autoPageBreaks="0"/>
  </sheetPr>
  <dimension ref="B1:C18"/>
  <sheetViews>
    <sheetView showGridLines="0" tabSelected="1" zoomScaleNormal="100" workbookViewId="0">
      <selection activeCell="B9" sqref="B9"/>
    </sheetView>
  </sheetViews>
  <sheetFormatPr baseColWidth="10" defaultColWidth="9" defaultRowHeight="30" customHeight="1" x14ac:dyDescent="0.2"/>
  <cols>
    <col min="1" max="1" width="2.625" customWidth="1"/>
    <col min="2" max="2" width="55.875" customWidth="1"/>
    <col min="3" max="3" width="37.875" style="2" customWidth="1"/>
    <col min="4" max="4" width="2.625" customWidth="1"/>
    <col min="5" max="6" width="18" customWidth="1"/>
  </cols>
  <sheetData>
    <row r="1" spans="2:3" ht="45" customHeight="1" thickBot="1" x14ac:dyDescent="0.25">
      <c r="B1" s="3" t="s">
        <v>0</v>
      </c>
      <c r="C1" s="4" t="s">
        <v>3</v>
      </c>
    </row>
    <row r="2" spans="2:3" ht="35.1" customHeight="1" thickTop="1" thickBot="1" x14ac:dyDescent="0.25">
      <c r="B2" s="6" t="s">
        <v>1</v>
      </c>
      <c r="C2" s="7"/>
    </row>
    <row r="3" spans="2:3" ht="24.95" customHeight="1" thickTop="1" x14ac:dyDescent="0.2">
      <c r="B3" s="21" t="s">
        <v>2</v>
      </c>
      <c r="C3" s="21" t="s">
        <v>4</v>
      </c>
    </row>
    <row r="4" spans="2:3" ht="30" customHeight="1" x14ac:dyDescent="0.2">
      <c r="B4" s="9" t="s">
        <v>24</v>
      </c>
      <c r="C4" s="8">
        <f ca="1">TODAY()</f>
        <v>45310</v>
      </c>
    </row>
    <row r="5" spans="2:3" ht="30" customHeight="1" x14ac:dyDescent="0.2">
      <c r="B5" s="9" t="s">
        <v>26</v>
      </c>
      <c r="C5" s="8">
        <f ca="1">TODAY()+14</f>
        <v>45324</v>
      </c>
    </row>
    <row r="6" spans="2:3" ht="30" customHeight="1" x14ac:dyDescent="0.2">
      <c r="B6" s="9" t="s">
        <v>25</v>
      </c>
      <c r="C6" s="8">
        <f ca="1">TODAY()+30</f>
        <v>45340</v>
      </c>
    </row>
    <row r="7" spans="2:3" ht="30" customHeight="1" x14ac:dyDescent="0.2">
      <c r="B7" s="9" t="s">
        <v>27</v>
      </c>
      <c r="C7" s="8">
        <f ca="1">TODAY()+40</f>
        <v>45350</v>
      </c>
    </row>
    <row r="8" spans="2:3" ht="30" customHeight="1" x14ac:dyDescent="0.2">
      <c r="B8" s="9" t="s">
        <v>28</v>
      </c>
      <c r="C8" s="8">
        <f ca="1">TODAY()+60</f>
        <v>45370</v>
      </c>
    </row>
    <row r="9" spans="2:3" ht="30" customHeight="1" x14ac:dyDescent="0.2">
      <c r="B9" s="9" t="s">
        <v>21</v>
      </c>
      <c r="C9" s="8"/>
    </row>
    <row r="10" spans="2:3" ht="30" customHeight="1" x14ac:dyDescent="0.2">
      <c r="B10" s="9" t="s">
        <v>21</v>
      </c>
      <c r="C10" s="8"/>
    </row>
    <row r="11" spans="2:3" ht="30" customHeight="1" x14ac:dyDescent="0.2">
      <c r="B11" s="9" t="s">
        <v>21</v>
      </c>
      <c r="C11" s="8"/>
    </row>
    <row r="12" spans="2:3" ht="30" customHeight="1" x14ac:dyDescent="0.2">
      <c r="B12" s="9" t="s">
        <v>21</v>
      </c>
      <c r="C12" s="8"/>
    </row>
    <row r="13" spans="2:3" ht="30" customHeight="1" x14ac:dyDescent="0.2">
      <c r="B13" s="9" t="s">
        <v>21</v>
      </c>
      <c r="C13" s="8"/>
    </row>
    <row r="14" spans="2:3" ht="30" customHeight="1" x14ac:dyDescent="0.2">
      <c r="B14" s="9" t="s">
        <v>21</v>
      </c>
      <c r="C14" s="8"/>
    </row>
    <row r="15" spans="2:3" ht="30" customHeight="1" x14ac:dyDescent="0.2">
      <c r="B15" s="9" t="s">
        <v>21</v>
      </c>
      <c r="C15" s="8"/>
    </row>
    <row r="16" spans="2:3" ht="30" customHeight="1" x14ac:dyDescent="0.2">
      <c r="B16" s="25"/>
      <c r="C16" s="26"/>
    </row>
    <row r="17" spans="2:3" ht="30" customHeight="1" x14ac:dyDescent="0.2">
      <c r="B17" s="25"/>
      <c r="C17" s="26"/>
    </row>
    <row r="18" spans="2:3" ht="30" customHeight="1" x14ac:dyDescent="0.2">
      <c r="B18" s="25"/>
      <c r="C18" s="26"/>
    </row>
  </sheetData>
  <dataValidations count="5">
    <dataValidation allowBlank="1" showInputMessage="1" showErrorMessage="1" prompt="Entrez les affectations dans cette feuille de calcul. Une vue mois et semaine de ces affectations se trouve dans les feuilles de calcul Affichage Mois et Semaine respectives de ce classeur" sqref="A1" xr:uid="{00000000-0002-0000-0000-000000000000}"/>
    <dataValidation allowBlank="1" showInputMessage="1" showErrorMessage="1" prompt="Cliquez sur le lien dans cette cellule pour accéder à l’affichage mensuel des activités." sqref="B1" xr:uid="{00000000-0002-0000-0000-000001000000}"/>
    <dataValidation allowBlank="1" showInputMessage="1" showErrorMessage="1" prompt="Cliquez sur le lien dans cette cellule pour accéder à l’affichage hebdomadaire des activités." sqref="C1" xr:uid="{00000000-0002-0000-0000-000002000000}"/>
    <dataValidation allowBlank="1" showInputMessage="1" showErrorMessage="1" prompt="Entrez la description de l’activité dans cette colonne." sqref="B3" xr:uid="{00000000-0002-0000-0000-000003000000}"/>
    <dataValidation allowBlank="1" showInputMessage="1" showErrorMessage="1" prompt="Entrez la date d’échéance dans cette colonne." sqref="C3" xr:uid="{00000000-0002-0000-0000-000004000000}"/>
  </dataValidations>
  <hyperlinks>
    <hyperlink ref="B1" location="'Affichage mensuel'!A1" tooltip="Cliquez pour afficher l'emploi du temps mensuel." display="MONTH VIEW" xr:uid="{00000000-0004-0000-0000-000000000000}"/>
    <hyperlink ref="C1" location="'Affichage hebdomadaire'!A1" tooltip="Cliquez pour afficher l’emploi du temps hebdomadaire." display="WEEK VIEW" xr:uid="{00000000-0004-0000-0000-000001000000}"/>
  </hyperlinks>
  <printOptions horizontalCentered="1"/>
  <pageMargins left="0.7" right="0.7" top="0.75" bottom="0.75" header="0.3" footer="0.3"/>
  <pageSetup paperSize="9" orientation="portrait" r:id="rId1"/>
  <headerFooter differentFirst="1">
    <oddFoote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9"/>
    <pageSetUpPr autoPageBreaks="0"/>
  </sheetPr>
  <dimension ref="B1:H17"/>
  <sheetViews>
    <sheetView showGridLines="0" zoomScaleNormal="100" workbookViewId="0">
      <selection activeCell="F11" sqref="F11"/>
    </sheetView>
  </sheetViews>
  <sheetFormatPr baseColWidth="10" defaultColWidth="9" defaultRowHeight="14.25" x14ac:dyDescent="0.2"/>
  <cols>
    <col min="1" max="1" width="2.625" customWidth="1"/>
    <col min="2" max="8" width="23.625" customWidth="1"/>
    <col min="9" max="9" width="2.625" customWidth="1"/>
    <col min="10" max="10" width="10" customWidth="1"/>
  </cols>
  <sheetData>
    <row r="1" spans="2:8" ht="50.1" customHeight="1" thickBot="1" x14ac:dyDescent="0.25">
      <c r="B1" s="5" t="s">
        <v>5</v>
      </c>
      <c r="C1" s="22" t="s">
        <v>18</v>
      </c>
    </row>
    <row r="2" spans="2:8" ht="24.95" customHeight="1" thickTop="1" thickBot="1" x14ac:dyDescent="0.25">
      <c r="B2" t="s">
        <v>6</v>
      </c>
      <c r="C2" t="s">
        <v>9</v>
      </c>
    </row>
    <row r="3" spans="2:8" ht="30" customHeight="1" thickTop="1" thickBot="1" x14ac:dyDescent="0.25">
      <c r="B3" s="14" t="s">
        <v>23</v>
      </c>
      <c r="C3" s="14">
        <f ca="1">YEAR(TODAY())</f>
        <v>2024</v>
      </c>
    </row>
    <row r="4" spans="2:8" ht="35.1" customHeight="1" thickTop="1" thickBot="1" x14ac:dyDescent="0.25">
      <c r="B4" s="19" t="s">
        <v>7</v>
      </c>
      <c r="C4" s="19"/>
      <c r="D4" s="19"/>
      <c r="E4" s="19"/>
      <c r="F4" s="19"/>
      <c r="G4" s="19"/>
      <c r="H4" s="19"/>
    </row>
    <row r="5" spans="2:8" ht="24.95" customHeight="1" thickTop="1" x14ac:dyDescent="0.2">
      <c r="B5" s="15" t="s">
        <v>8</v>
      </c>
      <c r="C5" s="15" t="s">
        <v>10</v>
      </c>
      <c r="D5" s="15" t="s">
        <v>11</v>
      </c>
      <c r="E5" s="15" t="s">
        <v>12</v>
      </c>
      <c r="F5" s="15" t="s">
        <v>13</v>
      </c>
      <c r="G5" s="15" t="s">
        <v>14</v>
      </c>
      <c r="H5" s="15" t="s">
        <v>15</v>
      </c>
    </row>
    <row r="6" spans="2:8" ht="27" x14ac:dyDescent="0.2">
      <c r="B6" s="10">
        <f t="shared" ref="B6:H6" ca="1" si="0">IF(WEEKDAY(DATEVALUE("1 "&amp;MoMois&amp;MoAnnée),2)=COLUMN(A$2),1,IF(LEN(A6)&gt;0,A6+1,""))</f>
        <v>1</v>
      </c>
      <c r="C6" s="10">
        <f t="shared" ca="1" si="0"/>
        <v>2</v>
      </c>
      <c r="D6" s="10">
        <f t="shared" ca="1" si="0"/>
        <v>3</v>
      </c>
      <c r="E6" s="10">
        <f t="shared" ca="1" si="0"/>
        <v>4</v>
      </c>
      <c r="F6" s="10">
        <f t="shared" ca="1" si="0"/>
        <v>5</v>
      </c>
      <c r="G6" s="10">
        <f t="shared" ca="1" si="0"/>
        <v>6</v>
      </c>
      <c r="H6" s="10">
        <f t="shared" ca="1" si="0"/>
        <v>7</v>
      </c>
    </row>
    <row r="7" spans="2:8" ht="75" customHeight="1" x14ac:dyDescent="0.2">
      <c r="B7" s="11" t="str">
        <f ca="1">IF(LEN(B6)=0,"",IF(COUNTIF(Devoirs[ÉCHÉANCE],DATE(MoAnnée,MoMoisNum,B6))&gt;0,"Échéance",""))</f>
        <v/>
      </c>
      <c r="C7" s="11" t="str">
        <f ca="1">IF(LEN(C6)=0,"",IF(COUNTIF(Devoirs[ÉCHÉANCE],DATE(MoAnnée,MoMoisNum,C6))&gt;0,"Échéance",""))</f>
        <v/>
      </c>
      <c r="D7" s="11" t="str">
        <f ca="1">IF(LEN(D6)=0,"",IF(COUNTIF(Devoirs[ÉCHÉANCE],DATE(MoAnnée,MoMoisNum,D6))&gt;0,"Échéance",""))</f>
        <v/>
      </c>
      <c r="E7" s="11" t="str">
        <f ca="1">IF(LEN(E6)=0,"",IF(COUNTIF(Devoirs[ÉCHÉANCE],DATE(MoAnnée,MoMoisNum,E6))&gt;0,"Échéance",""))</f>
        <v/>
      </c>
      <c r="F7" s="11" t="str">
        <f ca="1">IF(LEN(F6)=0,"",IF(COUNTIF(Devoirs[ÉCHÉANCE],DATE(MoAnnée,MoMoisNum,F6))&gt;0,"Échéance",""))</f>
        <v/>
      </c>
      <c r="G7" s="11" t="str">
        <f ca="1">IF(LEN(G6)=0,"",IF(COUNTIF(Devoirs[ÉCHÉANCE],DATE(MoAnnée,MoMoisNum,G6))&gt;0,"Échéance",""))</f>
        <v/>
      </c>
      <c r="H7" s="11" t="str">
        <f ca="1">IF(LEN(H6)=0,"",IF(COUNTIF(Devoirs[ÉCHÉANCE],DATE(MoAnnée,MoMoisNum,H6))&gt;0,"Échéance",""))</f>
        <v/>
      </c>
    </row>
    <row r="8" spans="2:8" ht="27" x14ac:dyDescent="0.2">
      <c r="B8" s="13">
        <f ca="1">IF(LEN(H6)&gt;0,IF(H6=DAY(DATE(MoAnnée,MoMoisNum+1,0)),"",H6+1),"")</f>
        <v>8</v>
      </c>
      <c r="C8" s="13">
        <f t="shared" ref="C8:H8" ca="1" si="1">IF(LEN(B8)&gt;0,IF(B8=DAY(DATE(MoAnnée,MoMoisNum+1,0)),"",B8+1),"")</f>
        <v>9</v>
      </c>
      <c r="D8" s="13">
        <f t="shared" ca="1" si="1"/>
        <v>10</v>
      </c>
      <c r="E8" s="13">
        <f t="shared" ca="1" si="1"/>
        <v>11</v>
      </c>
      <c r="F8" s="13">
        <f t="shared" ca="1" si="1"/>
        <v>12</v>
      </c>
      <c r="G8" s="13">
        <f t="shared" ca="1" si="1"/>
        <v>13</v>
      </c>
      <c r="H8" s="13">
        <f t="shared" ca="1" si="1"/>
        <v>14</v>
      </c>
    </row>
    <row r="9" spans="2:8" ht="75" customHeight="1" x14ac:dyDescent="0.2">
      <c r="B9" s="11" t="str">
        <f ca="1">IF(LEN(B8)=0,"",IF(COUNTIF(Devoirs[ÉCHÉANCE],DATE(MoAnnée,MoMoisNum,B8))&gt;0,"Échéance",""))</f>
        <v/>
      </c>
      <c r="C9" s="11" t="str">
        <f ca="1">IF(LEN(C8)=0,"",IF(COUNTIF(Devoirs[ÉCHÉANCE],DATE(MoAnnée,MoMoisNum,C8))&gt;0,"Échéance",""))</f>
        <v/>
      </c>
      <c r="D9" s="11" t="str">
        <f ca="1">IF(LEN(D8)=0,"",IF(COUNTIF(Devoirs[ÉCHÉANCE],DATE(MoAnnée,MoMoisNum,D8))&gt;0,"Échéance",""))</f>
        <v/>
      </c>
      <c r="E9" s="11" t="str">
        <f ca="1">IF(LEN(E8)=0,"",IF(COUNTIF(Devoirs[ÉCHÉANCE],DATE(MoAnnée,MoMoisNum,E8))&gt;0,"Échéance",""))</f>
        <v/>
      </c>
      <c r="F9" s="11" t="str">
        <f ca="1">IF(LEN(F8)=0,"",IF(COUNTIF(Devoirs[ÉCHÉANCE],DATE(MoAnnée,MoMoisNum,F8))&gt;0,"Échéance",""))</f>
        <v/>
      </c>
      <c r="G9" s="11" t="str">
        <f ca="1">IF(LEN(G8)=0,"",IF(COUNTIF(Devoirs[ÉCHÉANCE],DATE(MoAnnée,MoMoisNum,G8))&gt;0,"Échéance",""))</f>
        <v/>
      </c>
      <c r="H9" s="11" t="str">
        <f ca="1">IF(LEN(H8)=0,"",IF(COUNTIF(Devoirs[ÉCHÉANCE],DATE(MoAnnée,MoMoisNum,H8))&gt;0,"Échéance",""))</f>
        <v/>
      </c>
    </row>
    <row r="10" spans="2:8" ht="27" x14ac:dyDescent="0.2">
      <c r="B10" s="10">
        <f ca="1">IF(LEN(H8)&gt;0,IF(H8=DAY(DATE(MoAnnée,MoMoisNum+1,0)),"",H8+1),"")</f>
        <v>15</v>
      </c>
      <c r="C10" s="10">
        <f t="shared" ref="C10:H10" ca="1" si="2">IF(LEN(B10)&gt;0,IF(B10=DAY(DATE(MoAnnée,MoMoisNum+1,0)),"",B10+1),"")</f>
        <v>16</v>
      </c>
      <c r="D10" s="10">
        <f t="shared" ca="1" si="2"/>
        <v>17</v>
      </c>
      <c r="E10" s="10">
        <f t="shared" ca="1" si="2"/>
        <v>18</v>
      </c>
      <c r="F10" s="10">
        <f t="shared" ca="1" si="2"/>
        <v>19</v>
      </c>
      <c r="G10" s="10">
        <f t="shared" ca="1" si="2"/>
        <v>20</v>
      </c>
      <c r="H10" s="10">
        <f t="shared" ca="1" si="2"/>
        <v>21</v>
      </c>
    </row>
    <row r="11" spans="2:8" ht="75" customHeight="1" x14ac:dyDescent="0.2">
      <c r="B11" s="11" t="str">
        <f ca="1">IF(LEN(B10)=0,"",IF(COUNTIF(Devoirs[ÉCHÉANCE],DATE(MoAnnée,MoMoisNum,B10))&gt;0,"Échéance",""))</f>
        <v/>
      </c>
      <c r="C11" s="11" t="str">
        <f ca="1">IF(LEN(C10)=0,"",IF(COUNTIF(Devoirs[ÉCHÉANCE],DATE(MoAnnée,MoMoisNum,C10))&gt;0,"Échéance",""))</f>
        <v/>
      </c>
      <c r="D11" s="11" t="str">
        <f ca="1">IF(LEN(D10)=0,"",IF(COUNTIF(Devoirs[ÉCHÉANCE],DATE(MoAnnée,MoMoisNum,D10))&gt;0,"Échéance",""))</f>
        <v/>
      </c>
      <c r="E11" s="11" t="str">
        <f ca="1">IF(LEN(E10)=0,"",IF(COUNTIF(Devoirs[ÉCHÉANCE],DATE(MoAnnée,MoMoisNum,E10))&gt;0,"Échéance",""))</f>
        <v/>
      </c>
      <c r="F11" s="11" t="str">
        <f ca="1">IF(LEN(F10)=0,"",IF(COUNTIF(Devoirs[ÉCHÉANCE],DATE(MoAnnée,MoMoisNum,F10))&gt;0,"Échéance",""))</f>
        <v>Échéance</v>
      </c>
      <c r="G11" s="11" t="str">
        <f ca="1">IF(LEN(G10)=0,"",IF(COUNTIF(Devoirs[ÉCHÉANCE],DATE(MoAnnée,MoMoisNum,G10))&gt;0,"Échéance",""))</f>
        <v/>
      </c>
      <c r="H11" s="11" t="str">
        <f ca="1">IF(LEN(H10)=0,"",IF(COUNTIF(Devoirs[ÉCHÉANCE],DATE(MoAnnée,MoMoisNum,H10))&gt;0,"Échéance",""))</f>
        <v/>
      </c>
    </row>
    <row r="12" spans="2:8" ht="27" x14ac:dyDescent="0.2">
      <c r="B12" s="13">
        <f ca="1">IF(LEN(H10)&gt;0,IF(H10=DAY(DATE(MoAnnée,MoMoisNum+1,0)),"",H10+1),"")</f>
        <v>22</v>
      </c>
      <c r="C12" s="13">
        <f t="shared" ref="C12:H12" ca="1" si="3">IF(LEN(B12)&gt;0,IF(B12=DAY(DATE(MoAnnée,MoMoisNum+1,0)),"",B12+1),"")</f>
        <v>23</v>
      </c>
      <c r="D12" s="13">
        <f t="shared" ca="1" si="3"/>
        <v>24</v>
      </c>
      <c r="E12" s="13">
        <f t="shared" ca="1" si="3"/>
        <v>25</v>
      </c>
      <c r="F12" s="13">
        <f t="shared" ca="1" si="3"/>
        <v>26</v>
      </c>
      <c r="G12" s="13">
        <f t="shared" ca="1" si="3"/>
        <v>27</v>
      </c>
      <c r="H12" s="13">
        <f t="shared" ca="1" si="3"/>
        <v>28</v>
      </c>
    </row>
    <row r="13" spans="2:8" ht="75" customHeight="1" x14ac:dyDescent="0.2">
      <c r="B13" s="11" t="str">
        <f ca="1">IF(LEN(B12)=0,"",IF(COUNTIF(Devoirs[ÉCHÉANCE],DATE(MoAnnée,MoMoisNum,B12))&gt;0,"Échéance",""))</f>
        <v/>
      </c>
      <c r="C13" s="11" t="str">
        <f ca="1">IF(LEN(C12)=0,"",IF(COUNTIF(Devoirs[ÉCHÉANCE],DATE(MoAnnée,MoMoisNum,C12))&gt;0,"Échéance",""))</f>
        <v/>
      </c>
      <c r="D13" s="11" t="str">
        <f ca="1">IF(LEN(D12)=0,"",IF(COUNTIF(Devoirs[ÉCHÉANCE],DATE(MoAnnée,MoMoisNum,D12))&gt;0,"Échéance",""))</f>
        <v/>
      </c>
      <c r="E13" s="11" t="str">
        <f ca="1">IF(LEN(E12)=0,"",IF(COUNTIF(Devoirs[ÉCHÉANCE],DATE(MoAnnée,MoMoisNum,E12))&gt;0,"Échéance",""))</f>
        <v/>
      </c>
      <c r="F13" s="11" t="str">
        <f ca="1">IF(LEN(F12)=0,"",IF(COUNTIF(Devoirs[ÉCHÉANCE],DATE(MoAnnée,MoMoisNum,F12))&gt;0,"Échéance",""))</f>
        <v/>
      </c>
      <c r="G13" s="11" t="str">
        <f ca="1">IF(LEN(G12)=0,"",IF(COUNTIF(Devoirs[ÉCHÉANCE],DATE(MoAnnée,MoMoisNum,G12))&gt;0,"Échéance",""))</f>
        <v/>
      </c>
      <c r="H13" s="11" t="str">
        <f ca="1">IF(LEN(H12)=0,"",IF(COUNTIF(Devoirs[ÉCHÉANCE],DATE(MoAnnée,MoMoisNum,H12))&gt;0,"Échéance",""))</f>
        <v/>
      </c>
    </row>
    <row r="14" spans="2:8" ht="27" x14ac:dyDescent="0.2">
      <c r="B14" s="10">
        <f ca="1">IF(LEN(H12)&gt;0,IF(H12=DAY(DATE(MoAnnée,MoMoisNum+1,0)),"",H12+1),"")</f>
        <v>29</v>
      </c>
      <c r="C14" s="10">
        <f t="shared" ref="C14:H14" ca="1" si="4">IF(LEN(B14)&gt;0,IF(B14=DAY(DATE(MoAnnée,MoMoisNum+1,0)),"",B14+1),"")</f>
        <v>30</v>
      </c>
      <c r="D14" s="10">
        <f t="shared" ca="1" si="4"/>
        <v>31</v>
      </c>
      <c r="E14" s="10" t="str">
        <f t="shared" ca="1" si="4"/>
        <v/>
      </c>
      <c r="F14" s="10" t="str">
        <f t="shared" ca="1" si="4"/>
        <v/>
      </c>
      <c r="G14" s="10" t="str">
        <f t="shared" ca="1" si="4"/>
        <v/>
      </c>
      <c r="H14" s="10" t="str">
        <f t="shared" ca="1" si="4"/>
        <v/>
      </c>
    </row>
    <row r="15" spans="2:8" ht="75" customHeight="1" x14ac:dyDescent="0.2">
      <c r="B15" s="11" t="str">
        <f ca="1">IF(LEN(B14)=0,"",IF(COUNTIF(Devoirs[ÉCHÉANCE],DATE(MoAnnée,MoMoisNum,B14))&gt;0,"Échéance",""))</f>
        <v/>
      </c>
      <c r="C15" s="11" t="str">
        <f ca="1">IF(LEN(C14)=0,"",IF(COUNTIF(Devoirs[ÉCHÉANCE],DATE(MoAnnée,MoMoisNum,C14))&gt;0,"Échéance",""))</f>
        <v/>
      </c>
      <c r="D15" s="11" t="str">
        <f ca="1">IF(LEN(D14)=0,"",IF(COUNTIF(Devoirs[ÉCHÉANCE],DATE(MoAnnée,MoMoisNum,D14))&gt;0,"Échéance",""))</f>
        <v/>
      </c>
      <c r="E15" s="11" t="str">
        <f ca="1">IF(LEN(E14)=0,"",IF(COUNTIF(Devoirs[ÉCHÉANCE],DATE(MoAnnée,MoMoisNum,E14))&gt;0,"Échéance du devoir",""))</f>
        <v/>
      </c>
      <c r="F15" s="11" t="str">
        <f ca="1">IF(LEN(F14)=0,"",IF(COUNTIF(Devoirs[ÉCHÉANCE],DATE(MoAnnée,MoMoisNum,F14))&gt;0,"Échéance du devoir",""))</f>
        <v/>
      </c>
      <c r="G15" s="11" t="str">
        <f ca="1">IF(LEN(G14)=0,"",IF(COUNTIF(Devoirs[ÉCHÉANCE],DATE(MoAnnée,MoMoisNum,G14))&gt;0,"Échéance du devoir",""))</f>
        <v/>
      </c>
      <c r="H15" s="11" t="str">
        <f ca="1">IF(LEN(H14)=0,"",IF(COUNTIF(Devoirs[ÉCHÉANCE],DATE(MoAnnée,MoMoisNum,H14))&gt;0,"Échéance du devoir",""))</f>
        <v/>
      </c>
    </row>
    <row r="16" spans="2:8" ht="27" x14ac:dyDescent="0.2">
      <c r="B16" s="13" t="str">
        <f ca="1">IF(LEN(H14)&gt;0,IF(H14=DAY(DATE(MoAnnée,MoMoisNum+1,0)),"",H14+1),"")</f>
        <v/>
      </c>
      <c r="C16" s="13" t="str">
        <f t="shared" ref="C16:H16" ca="1" si="5">IF(LEN(B16)&gt;0,IF(B16=DAY(DATE(MoAnnée,MoMoisNum+1,0)),"",B16+1),"")</f>
        <v/>
      </c>
      <c r="D16" s="13" t="str">
        <f t="shared" ca="1" si="5"/>
        <v/>
      </c>
      <c r="E16" s="13" t="str">
        <f t="shared" ca="1" si="5"/>
        <v/>
      </c>
      <c r="F16" s="13" t="str">
        <f t="shared" ca="1" si="5"/>
        <v/>
      </c>
      <c r="G16" s="13" t="str">
        <f t="shared" ca="1" si="5"/>
        <v/>
      </c>
      <c r="H16" s="13" t="str">
        <f t="shared" ca="1" si="5"/>
        <v/>
      </c>
    </row>
    <row r="17" spans="2:8" ht="75" customHeight="1" x14ac:dyDescent="0.2">
      <c r="B17" s="12" t="str">
        <f ca="1">IF(LEN(B16)=0,"",IF(COUNTIF(Devoirs[ÉCHÉANCE],DATE(MoAnnée,MoMoisNum,B16))&gt;0,"Échéance du devoir",""))</f>
        <v/>
      </c>
      <c r="C17" s="12" t="str">
        <f ca="1">IF(LEN(C16)=0,"",IF(COUNTIF(Devoirs[ÉCHÉANCE],DATE(MoAnnée,MoMoisNum,C16))&gt;0,"Échéance du devoir",""))</f>
        <v/>
      </c>
      <c r="D17" s="12" t="str">
        <f ca="1">IF(LEN(D16)=0,"",IF(COUNTIF(Devoirs[ÉCHÉANCE],DATE(MoAnnée,MoMoisNum,D16))&gt;0,"Échéance du devoir",""))</f>
        <v/>
      </c>
      <c r="E17" s="12" t="str">
        <f ca="1">IF(LEN(E16)=0,"",IF(COUNTIF(Devoirs[ÉCHÉANCE],DATE(MoAnnée,MoMoisNum,E16))&gt;0,"Échéance du devoir",""))</f>
        <v/>
      </c>
      <c r="F17" s="12" t="str">
        <f ca="1">IF(LEN(F16)=0,"",IF(COUNTIF(Devoirs[ÉCHÉANCE],DATE(MoAnnée,MoMoisNum,F16))&gt;0,"Échéance du devoir",""))</f>
        <v/>
      </c>
      <c r="G17" s="12" t="str">
        <f ca="1">IF(LEN(G16)=0,"",IF(COUNTIF(Devoirs[ÉCHÉANCE],DATE(MoAnnée,MoMoisNum,G16))&gt;0,"Échéance du devoir",""))</f>
        <v/>
      </c>
      <c r="H17" s="12" t="str">
        <f ca="1">IF(LEN(H16)=0,"",IF(COUNTIF(Devoirs[ÉCHÉANCE],DATE(MoAnnée,MoMoisNum,H16))&gt;0,"Échéance du devoir",""))</f>
        <v/>
      </c>
    </row>
  </sheetData>
  <dataValidations count="7">
    <dataValidation type="list" allowBlank="1" showInputMessage="1" showErrorMessage="1" error="Sélectionnez RÉESSAYER et tapez le nom complet d’un mois ou appuyez sur Alt+Flèche bas, puis sur Entrée pour effectuer une sélection dans la liste fournie. Sélectionnez ANNULER pour quitter la cellule" prompt="Sélectionnez un mois dans cette liste déroulante pour afficher les affectations de ce mois. Alt+Flèche bas, ENTRÉE pour sélectionner dans la liste ou tapez le nom complet d’un mois dans cette cellule" sqref="B3" xr:uid="{00000000-0002-0000-0100-000000000000}">
      <formula1>"janvier,février,mars,avril,mai,juin,juillet,août,septembre,octobre,novembre,décembre"</formula1>
    </dataValidation>
    <dataValidation allowBlank="1" showInputMessage="1" showErrorMessage="1" prompt="Cet affichage du mois calendaire de vos devoirs est généré automatiquement en fonction des entrées de la feuille de calcul Affectations. Modifier uniquement les affectations dans cette feuille de calcul" sqref="A1" xr:uid="{00000000-0002-0000-0100-000001000000}"/>
    <dataValidation allowBlank="1" showInputMessage="1" showErrorMessage="1" prompt="Entrez l’année de ce calendrier." sqref="C3" xr:uid="{00000000-0002-0000-0100-000002000000}"/>
    <dataValidation allowBlank="1" showInputMessage="1" showErrorMessage="1" prompt="Cliquez sur le lien dans cette cellule pour accéder à la feuille Activités." sqref="B1" xr:uid="{00000000-0002-0000-0100-000003000000}"/>
    <dataValidation allowBlank="1" showInputMessage="1" showErrorMessage="1" prompt="Cliquez sur le lien dans cette cellule pour accéder à l’affichage hebdomadaire des activités." sqref="C1" xr:uid="{00000000-0002-0000-0100-000004000000}"/>
    <dataValidation allowBlank="1" showInputMessage="1" showErrorMessage="1" prompt="Les cellules des lignes 6, 8, 10, 12, 14, 16 des colonnes B à H contiennent les jours." sqref="B6:H6" xr:uid="{00000000-0002-0000-0100-000005000000}"/>
    <dataValidation allowBlank="1" showInputMessage="1" showErrorMessage="1" prompt="Les affectations sont automatiquement mises à jour à partir de la feuille de calcul Affectations sur les lignes 7, 9, 11, 13, 15 et 17, des colonnes B à H." sqref="B7:H7 B9:H9 B11:H11 B13:H13 B15:D15" xr:uid="{C77E11DD-D67E-4D3C-9504-5072F777128D}"/>
  </dataValidations>
  <hyperlinks>
    <hyperlink ref="B1" location="Activités!A1" tooltip="Cliquez pour afficher les activités." display="ACTIVITÉS" xr:uid="{00000000-0004-0000-0100-000000000000}"/>
    <hyperlink ref="C1" location="'Affichage hebdomadaire'!A1" tooltip="Cliquez pour afficher l’emploi du temps hebdomadaire." display="WEEK VIEW" xr:uid="{00000000-0004-0000-0100-000001000000}"/>
  </hyperlinks>
  <printOptions horizontalCentered="1"/>
  <pageMargins left="0.7" right="0.7" top="0.75" bottom="0.75" header="0.3" footer="0.3"/>
  <pageSetup paperSize="9" orientation="portrait" r:id="rId1"/>
  <headerFooter differentFirst="1">
    <oddFooter>Page &amp;P of &amp;N</oddFooter>
  </headerFooter>
  <ignoredErrors>
    <ignoredError sqref="B8 C8:H8 B10:H10 B12:H12 B14:H14 B16:H16 E15:H15"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249977111117893"/>
    <pageSetUpPr autoPageBreaks="0"/>
  </sheetPr>
  <dimension ref="B1:H17"/>
  <sheetViews>
    <sheetView showGridLines="0" zoomScaleNormal="100" workbookViewId="0">
      <selection activeCell="F15" sqref="F15"/>
    </sheetView>
  </sheetViews>
  <sheetFormatPr baseColWidth="10" defaultColWidth="9" defaultRowHeight="14.25" x14ac:dyDescent="0.2"/>
  <cols>
    <col min="1" max="1" width="2.625" customWidth="1"/>
    <col min="2" max="8" width="20.5" customWidth="1"/>
    <col min="9" max="9" width="2.625" customWidth="1"/>
    <col min="10" max="10" width="10" customWidth="1"/>
  </cols>
  <sheetData>
    <row r="1" spans="2:8" ht="50.1" customHeight="1" thickBot="1" x14ac:dyDescent="0.25">
      <c r="B1" s="5" t="s">
        <v>5</v>
      </c>
      <c r="C1" s="23" t="s">
        <v>19</v>
      </c>
    </row>
    <row r="2" spans="2:8" ht="30" customHeight="1" thickTop="1" thickBot="1" x14ac:dyDescent="0.25">
      <c r="B2" t="s">
        <v>6</v>
      </c>
      <c r="C2" t="s">
        <v>9</v>
      </c>
      <c r="D2" s="24" t="s">
        <v>20</v>
      </c>
    </row>
    <row r="3" spans="2:8" ht="30" customHeight="1" thickTop="1" thickBot="1" x14ac:dyDescent="0.25">
      <c r="B3" s="14" t="s">
        <v>22</v>
      </c>
      <c r="C3" s="14">
        <f ca="1">YEAR(TODAY())</f>
        <v>2024</v>
      </c>
      <c r="D3" s="14" t="s">
        <v>17</v>
      </c>
      <c r="F3" s="1"/>
    </row>
    <row r="4" spans="2:8" ht="35.1" customHeight="1" thickTop="1" thickBot="1" x14ac:dyDescent="0.25">
      <c r="B4" s="20" t="s">
        <v>16</v>
      </c>
      <c r="C4" s="20"/>
      <c r="D4" s="20"/>
      <c r="E4" s="20"/>
      <c r="F4" s="20"/>
      <c r="G4" s="20"/>
      <c r="H4" s="20"/>
    </row>
    <row r="5" spans="2:8" ht="27.75" hidden="1" thickTop="1" x14ac:dyDescent="0.2">
      <c r="B5" s="13" t="str">
        <f ca="1">IF(WEEKDAY(DATEVALUE("1 "&amp;SeMois&amp;SeAnnée),2)=COLUMN(A$2),1,IF(LEN(A5)&gt;0,A5+1,""))</f>
        <v/>
      </c>
      <c r="C5" s="13" t="str">
        <f t="shared" ref="C5:H5" ca="1" si="0">IF(WEEKDAY(DATEVALUE(" 1 "&amp;SeMois&amp;SeAnnée),2)=COLUMN(B$2),1,IF(LEN(B5)&gt;0,B5+1,""))</f>
        <v/>
      </c>
      <c r="D5" s="13" t="str">
        <f t="shared" ca="1" si="0"/>
        <v/>
      </c>
      <c r="E5" s="13">
        <f t="shared" ca="1" si="0"/>
        <v>1</v>
      </c>
      <c r="F5" s="13">
        <f t="shared" ca="1" si="0"/>
        <v>2</v>
      </c>
      <c r="G5" s="13">
        <f t="shared" ca="1" si="0"/>
        <v>3</v>
      </c>
      <c r="H5" s="13">
        <f t="shared" ca="1" si="0"/>
        <v>4</v>
      </c>
    </row>
    <row r="6" spans="2:8" ht="27" hidden="1" x14ac:dyDescent="0.2">
      <c r="B6" s="13">
        <f ca="1">IF(LEN(H5)&gt;0,IF(H5=DernierJourDuMois_Semaine,"",H5+1),"")</f>
        <v>5</v>
      </c>
      <c r="C6" s="13">
        <f t="shared" ref="C6:H10" ca="1" si="1">IF(LEN(B6)&gt;0,IF(B6=DernierJourDuMois_Semaine,"",B6+1),"")</f>
        <v>6</v>
      </c>
      <c r="D6" s="13">
        <f t="shared" ca="1" si="1"/>
        <v>7</v>
      </c>
      <c r="E6" s="13">
        <f t="shared" ca="1" si="1"/>
        <v>8</v>
      </c>
      <c r="F6" s="13">
        <f t="shared" ca="1" si="1"/>
        <v>9</v>
      </c>
      <c r="G6" s="13">
        <f t="shared" ca="1" si="1"/>
        <v>10</v>
      </c>
      <c r="H6" s="13">
        <f t="shared" ca="1" si="1"/>
        <v>11</v>
      </c>
    </row>
    <row r="7" spans="2:8" ht="27" hidden="1" x14ac:dyDescent="0.2">
      <c r="B7" s="13">
        <f ca="1">IF(LEN(H6)&gt;0,IF(H6=DernierJourDuMois_Semaine,"",H6+1),"")</f>
        <v>12</v>
      </c>
      <c r="C7" s="13">
        <f t="shared" ca="1" si="1"/>
        <v>13</v>
      </c>
      <c r="D7" s="13">
        <f t="shared" ca="1" si="1"/>
        <v>14</v>
      </c>
      <c r="E7" s="13">
        <f t="shared" ca="1" si="1"/>
        <v>15</v>
      </c>
      <c r="F7" s="13">
        <f t="shared" ca="1" si="1"/>
        <v>16</v>
      </c>
      <c r="G7" s="13">
        <f t="shared" ca="1" si="1"/>
        <v>17</v>
      </c>
      <c r="H7" s="13">
        <f t="shared" ca="1" si="1"/>
        <v>18</v>
      </c>
    </row>
    <row r="8" spans="2:8" ht="27" hidden="1" x14ac:dyDescent="0.2">
      <c r="B8" s="13">
        <f ca="1">IF(LEN(H7)&gt;0,IF(H7=DernierJourDuMois_Semaine,"",H7+1),"")</f>
        <v>19</v>
      </c>
      <c r="C8" s="13">
        <f t="shared" ca="1" si="1"/>
        <v>20</v>
      </c>
      <c r="D8" s="13">
        <f t="shared" ca="1" si="1"/>
        <v>21</v>
      </c>
      <c r="E8" s="13">
        <f t="shared" ca="1" si="1"/>
        <v>22</v>
      </c>
      <c r="F8" s="13">
        <f t="shared" ca="1" si="1"/>
        <v>23</v>
      </c>
      <c r="G8" s="13">
        <f t="shared" ca="1" si="1"/>
        <v>24</v>
      </c>
      <c r="H8" s="13">
        <f t="shared" ca="1" si="1"/>
        <v>25</v>
      </c>
    </row>
    <row r="9" spans="2:8" ht="27" hidden="1" x14ac:dyDescent="0.2">
      <c r="B9" s="13">
        <f ca="1">IF(LEN(H8)&gt;0,IF(H8=DernierJourDuMois_Semaine,"",H8+1),"")</f>
        <v>26</v>
      </c>
      <c r="C9" s="13">
        <f t="shared" ca="1" si="1"/>
        <v>27</v>
      </c>
      <c r="D9" s="13">
        <f t="shared" ca="1" si="1"/>
        <v>28</v>
      </c>
      <c r="E9" s="13">
        <f t="shared" ca="1" si="1"/>
        <v>29</v>
      </c>
      <c r="F9" s="13" t="str">
        <f t="shared" ca="1" si="1"/>
        <v/>
      </c>
      <c r="G9" s="13" t="str">
        <f t="shared" ca="1" si="1"/>
        <v/>
      </c>
      <c r="H9" s="13" t="str">
        <f t="shared" ca="1" si="1"/>
        <v/>
      </c>
    </row>
    <row r="10" spans="2:8" ht="27.75" hidden="1" thickBot="1" x14ac:dyDescent="0.25">
      <c r="B10" s="13" t="str">
        <f ca="1">IF(LEN(H9)&gt;0,IF(H9=DernierJourDuMois_Semaine,"",H9+1),"")</f>
        <v/>
      </c>
      <c r="C10" s="13" t="str">
        <f t="shared" ca="1" si="1"/>
        <v/>
      </c>
      <c r="D10" s="13" t="str">
        <f t="shared" ca="1" si="1"/>
        <v/>
      </c>
      <c r="E10" s="13" t="str">
        <f t="shared" ca="1" si="1"/>
        <v/>
      </c>
      <c r="F10" s="13" t="str">
        <f t="shared" ca="1" si="1"/>
        <v/>
      </c>
      <c r="G10" s="13" t="str">
        <f t="shared" ca="1" si="1"/>
        <v/>
      </c>
      <c r="H10" s="13" t="str">
        <f t="shared" ca="1" si="1"/>
        <v/>
      </c>
    </row>
    <row r="11" spans="2:8" ht="24.95" customHeight="1" thickTop="1" x14ac:dyDescent="0.2">
      <c r="B11" s="16" t="s">
        <v>8</v>
      </c>
      <c r="C11" s="16" t="s">
        <v>10</v>
      </c>
      <c r="D11" s="16" t="s">
        <v>11</v>
      </c>
      <c r="E11" s="16" t="s">
        <v>12</v>
      </c>
      <c r="F11" s="16" t="s">
        <v>13</v>
      </c>
      <c r="G11" s="16" t="s">
        <v>14</v>
      </c>
      <c r="H11" s="16" t="s">
        <v>15</v>
      </c>
    </row>
    <row r="12" spans="2:8" ht="27" x14ac:dyDescent="0.2">
      <c r="B12" s="17" t="str">
        <f ca="1">IF(B14="",IF(AND(ISNUMBER(A12),A12&lt;DernierJourDuMois_Semaine),A12+1,""),IF(B14&lt;=7,"",INDEX(SeMoisAffichage,SeSemaine,COLUMN(A$2))-7))</f>
        <v/>
      </c>
      <c r="C12" s="17" t="str">
        <f t="shared" ref="C12:H12" ca="1" si="2">IF(C14="",IF(AND(ISNUMBER(B12),B12&lt;DernierJourDuMois_Semaine),B12+1,""),IF(C14&lt;=7,"",INDEX(SeMoisAffichage,SeSemaine,COLUMN(B$2))-7))</f>
        <v/>
      </c>
      <c r="D12" s="17" t="str">
        <f t="shared" ca="1" si="2"/>
        <v/>
      </c>
      <c r="E12" s="17" t="str">
        <f t="shared" ca="1" si="2"/>
        <v/>
      </c>
      <c r="F12" s="17" t="str">
        <f t="shared" ca="1" si="2"/>
        <v/>
      </c>
      <c r="G12" s="17" t="str">
        <f t="shared" ca="1" si="2"/>
        <v/>
      </c>
      <c r="H12" s="17" t="str">
        <f t="shared" ca="1" si="2"/>
        <v/>
      </c>
    </row>
    <row r="13" spans="2:8" x14ac:dyDescent="0.2">
      <c r="B13" s="18" t="str">
        <f ca="1">IF(LEN(B12)=0,"",IF(COUNTIF(Devoirs[ÉCHÉANCE],DATE(SeAnnée,SeMoisNum,B12))&gt;0,"Échéance du devoir",""))</f>
        <v/>
      </c>
      <c r="C13" s="18" t="str">
        <f ca="1">IF(LEN(C12)=0,"",IF(COUNTIF(Devoirs[ÉCHÉANCE],DATE(SeAnnée,SeMoisNum,C12))&gt;0,"Échéance du devoir",""))</f>
        <v/>
      </c>
      <c r="D13" s="18" t="str">
        <f ca="1">IF(LEN(D12)=0,"",IF(COUNTIF(Devoirs[ÉCHÉANCE],DATE(SeAnnée,SeMoisNum,D12))&gt;0,"Échéance du devoir",""))</f>
        <v/>
      </c>
      <c r="E13" s="18" t="str">
        <f ca="1">IF(LEN(E12)=0,"",IF(COUNTIF(Devoirs[ÉCHÉANCE],DATE(SeAnnée,SeMoisNum,E12))&gt;0,"Échéance du devoir",""))</f>
        <v/>
      </c>
      <c r="F13" s="18" t="str">
        <f ca="1">IF(LEN(F12)=0,"",IF(COUNTIF(Devoirs[ÉCHÉANCE],DATE(SeAnnée,SeMoisNum,F12))&gt;0,"Planning",""))</f>
        <v/>
      </c>
      <c r="G13" s="18" t="str">
        <f ca="1">IF(LEN(G12)=0,"",IF(COUNTIF(Devoirs[ÉCHÉANCE],DATE(SeAnnée,SeMoisNum,G12))&gt;0,"Échéance du devoir",""))</f>
        <v/>
      </c>
      <c r="H13" s="18" t="str">
        <f ca="1">IF(LEN(H12)=0,"",IF(COUNTIF(Devoirs[ÉCHÉANCE],DATE(SeAnnée,SeMoisNum,H12))&gt;0,"Échéance du devoir",""))</f>
        <v/>
      </c>
    </row>
    <row r="14" spans="2:8" ht="27" x14ac:dyDescent="0.2">
      <c r="B14" s="10" t="str">
        <f t="shared" ref="B14" ca="1" si="3">INDEX(SeMoisAffichage,SeSemaine,COLUMN(A$2))</f>
        <v/>
      </c>
      <c r="C14" s="10" t="str">
        <f t="shared" ref="C14" ca="1" si="4">INDEX(SeMoisAffichage,SeSemaine,COLUMN(B$2))</f>
        <v/>
      </c>
      <c r="D14" s="10" t="str">
        <f t="shared" ref="D14" ca="1" si="5">INDEX(SeMoisAffichage,SeSemaine,COLUMN(C$2))</f>
        <v/>
      </c>
      <c r="E14" s="10">
        <f t="shared" ref="E14" ca="1" si="6">INDEX(SeMoisAffichage,SeSemaine,COLUMN(D$2))</f>
        <v>1</v>
      </c>
      <c r="F14" s="10">
        <f t="shared" ref="F14" ca="1" si="7">INDEX(SeMoisAffichage,SeSemaine,COLUMN(E$2))</f>
        <v>2</v>
      </c>
      <c r="G14" s="10">
        <f t="shared" ref="G14" ca="1" si="8">INDEX(SeMoisAffichage,SeSemaine,COLUMN(F$2))</f>
        <v>3</v>
      </c>
      <c r="H14" s="10">
        <f t="shared" ref="H14" ca="1" si="9">INDEX(SeMoisAffichage,SeSemaine,COLUMN(G$2))</f>
        <v>4</v>
      </c>
    </row>
    <row r="15" spans="2:8" ht="225" customHeight="1" x14ac:dyDescent="0.2">
      <c r="B15" s="11" t="str">
        <f ca="1">IF(LEN(B14)=0,"",IF(COUNTIF(Devoirs[ÉCHÉANCE],DATE(SeAnnée,SeMoisNum,B14))&gt;0,"Échéance!",""))</f>
        <v/>
      </c>
      <c r="C15" s="11" t="str">
        <f ca="1">IF(LEN(C14)=0,"",IF(COUNTIF(Devoirs[ÉCHÉANCE],DATE(SeAnnée,SeMoisNum,C14))&gt;0,"Échéance!",""))</f>
        <v/>
      </c>
      <c r="D15" s="11" t="str">
        <f ca="1">IF(LEN(D14)=0,"",IF(COUNTIF(Devoirs[ÉCHÉANCE],DATE(SeAnnée,SeMoisNum,D14))&gt;0,"Échéance!",""))</f>
        <v/>
      </c>
      <c r="E15" s="11" t="str">
        <f ca="1">IF(LEN(E14)=0,"",IF(COUNTIF(Devoirs[ÉCHÉANCE],DATE(SeAnnée,SeMoisNum,E14))&gt;0,"Échéance!",""))</f>
        <v/>
      </c>
      <c r="F15" s="11" t="str">
        <f ca="1">IF(LEN(F14)=0,"",IF(COUNTIF(Devoirs[ÉCHÉANCE],DATE(SeAnnée,SeMoisNum,F14))&gt;0,"Échéance!",""))</f>
        <v>Échéance!</v>
      </c>
      <c r="G15" s="11" t="str">
        <f ca="1">IF(LEN(G14)=0,"",IF(COUNTIF(Devoirs[ÉCHÉANCE],DATE(SeAnnée,SeMoisNum,G14))&gt;0,"Échéance!",""))</f>
        <v/>
      </c>
      <c r="H15" s="11" t="str">
        <f ca="1">IF(LEN(H14)=0,"",IF(COUNTIF(Devoirs[ÉCHÉANCE],DATE(SeAnnée,SeMoisNum,H14))&gt;0,"Échéance!",""))</f>
        <v/>
      </c>
    </row>
    <row r="16" spans="2:8" ht="27" x14ac:dyDescent="0.2">
      <c r="B16" s="17">
        <f t="array" aca="1" ref="B16" ca="1">IFERROR(IF(B14="",IF(AND(ISNUMBER(A16),A16&lt;DernierJourDuMois_Semaine),A16+1,$H$14+COLUMN(A$2)),IF(B14+7&gt;DernierJourDuMois_Semaine,"",INDEX(SeMoisAffichage,SeSemaine,COLUMN(A$2))+7)),"")</f>
        <v>5</v>
      </c>
      <c r="C16" s="17">
        <f t="array" aca="1" ref="C16" ca="1">IFERROR(IF(C14="",IF(AND(ISNUMBER(B16),B16&lt;DernierJourDuMois_Semaine),B16+1,$H$14+COLUMN(B$2)),IF(C14+7&gt;DernierJourDuMois_Semaine,"",INDEX(SeMoisAffichage,SeSemaine,COLUMN(B$2))+7)),"")</f>
        <v>6</v>
      </c>
      <c r="D16" s="17">
        <f t="array" aca="1" ref="D16" ca="1">IFERROR(IF(D14="",IF(AND(ISNUMBER(C16),C16&lt;DernierJourDuMois_Semaine),C16+1,$H$14+COLUMN(C$2)),IF(D14+7&gt;DernierJourDuMois_Semaine,"",INDEX(SeMoisAffichage,SeSemaine,COLUMN(C$2))+7)),"")</f>
        <v>7</v>
      </c>
      <c r="E16" s="17">
        <f t="array" aca="1" ref="E16" ca="1">IFERROR(IF(E14="",IF(AND(ISNUMBER(D16),D16&lt;DernierJourDuMois_Semaine),D16+1,$H$14+COLUMN(D$2)),IF(E14+7&gt;DernierJourDuMois_Semaine,"",INDEX(SeMoisAffichage,SeSemaine,COLUMN(D$2))+7)),"")</f>
        <v>8</v>
      </c>
      <c r="F16" s="17">
        <f t="array" aca="1" ref="F16" ca="1">IFERROR(IF(F14="",IF(AND(ISNUMBER(E16),E16&lt;DernierJourDuMois_Semaine),E16+1,$H$14+COLUMN(E$2)),IF(F14+7&gt;DernierJourDuMois_Semaine,"",INDEX(SeMoisAffichage,SeSemaine,COLUMN(E$2))+7)),"")</f>
        <v>9</v>
      </c>
      <c r="G16" s="17">
        <f t="array" aca="1" ref="G16" ca="1">IFERROR(IF(G14="",IF(AND(ISNUMBER(F16),F16&lt;DernierJourDuMois_Semaine),F16+1,$H$14+COLUMN(F$2)),IF(G14+7&gt;DernierJourDuMois_Semaine,"",INDEX(SeMoisAffichage,SeSemaine,COLUMN(F$2))+7)),"")</f>
        <v>10</v>
      </c>
      <c r="H16" s="17">
        <f t="array" aca="1" ref="H16" ca="1">IFERROR(IF(H14="",IF(AND(ISNUMBER(G16),G16&lt;DernierJourDuMois_Semaine),G16+1,$H$14+COLUMN(G$2)),IF(H14+7&gt;DernierJourDuMois_Semaine,"",INDEX(SeMoisAffichage,SeSemaine,COLUMN(G$2))+7)),"")</f>
        <v>11</v>
      </c>
    </row>
    <row r="17" spans="2:8" x14ac:dyDescent="0.2">
      <c r="B17" s="18" t="str">
        <f ca="1">IF(LEN(B16)=0,"",IF(COUNTIF(Devoirs[ÉCHÉANCE],DATE(SeAnnée,SeMoisNum,B16))&gt;0,"Échéance du devoir",""))</f>
        <v/>
      </c>
      <c r="C17" s="18" t="str">
        <f ca="1">IF(LEN(C16)=0,"",IF(COUNTIF(Devoirs[ÉCHÉANCE],DATE(SeAnnée,SeMoisNum,C16))&gt;0,"Échéance du devoir",""))</f>
        <v/>
      </c>
      <c r="D17" s="18" t="str">
        <f ca="1">IF(LEN(D16)=0,"",IF(COUNTIF(Devoirs[ÉCHÉANCE],DATE(SeAnnée,SeMoisNum,D16))&gt;0,"Échéance du devoir",""))</f>
        <v/>
      </c>
      <c r="E17" s="18" t="str">
        <f ca="1">IF(LEN(E16)=0,"",IF(COUNTIF(Devoirs[ÉCHÉANCE],DATE(SeAnnée,SeMoisNum,E16))&gt;0,"Échéance du devoir",""))</f>
        <v/>
      </c>
      <c r="F17" s="18" t="str">
        <f ca="1">IF(LEN(F16)=0,"",IF(COUNTIF(Devoirs[ÉCHÉANCE],DATE(SeAnnée,SeMoisNum,F16))&gt;0,"Planning",""))</f>
        <v/>
      </c>
      <c r="G17" s="18" t="str">
        <f ca="1">IF(LEN(G16)=0,"",IF(COUNTIF(Devoirs[ÉCHÉANCE],DATE(SeAnnée,SeMoisNum,G16))&gt;0,"Échéance du devoir",""))</f>
        <v/>
      </c>
      <c r="H17" s="18" t="str">
        <f ca="1">IF(LEN(H16)=0,"",IF(COUNTIF(Devoirs[ÉCHÉANCE],DATE(SeAnnée,SeMoisNum,H16))&gt;0,"Échéance du devoir",""))</f>
        <v/>
      </c>
    </row>
  </sheetData>
  <dataValidations count="8">
    <dataValidation type="list" allowBlank="1" showInputMessage="1" showErrorMessage="1" error="Sélectionnez RÉESSAYER et appuyez sur Alt+Flèche bas, puis sur Entrée pour sélectionner une entrée dans la liste fournie. Sélectionnez ANNULER pour quitter la cellule" prompt="Sélectionnez une semaine dans cette liste déroulante pour afficher les affectations de cette semaine. Alt+Flèche bas, ENTRÉE pour sélectionner dans la liste de cette cellule" sqref="D3" xr:uid="{00000000-0002-0000-0200-000000000000}">
      <formula1>"Semaine 1, Semaine 2, Semaine 3, Semaine 4, Semaine 5, Semaine 6"</formula1>
    </dataValidation>
    <dataValidation type="list" allowBlank="1" showInputMessage="1" showErrorMessage="1" error="Sélectionnez RÉESSAYER et tapez le nom complet d’un mois ou appuyez sur Alt+Flèche bas, puis sur Entrée pour effectuer une sélection dans la liste fournie. Sélectionnez ANNULER pour quitter la cellule" prompt="Sélectionnez un mois dans cette liste déroulante pour afficher les affectations de ce mois. Alt+Flèche bas, ENTRÉE pour sélectionner dans la liste ou tapez le nom complet d’un mois dans cette cellule" sqref="B3" xr:uid="{00000000-0002-0000-0200-000001000000}">
      <formula1>"Janvier,Février,Mars,Avril,Mai,Juin,Juillet,Août,Septembre,Octobre,Novembre,Décembre"</formula1>
    </dataValidation>
    <dataValidation allowBlank="1" showInputMessage="1" showErrorMessage="1" prompt="Entrez l’année de ce calendrier." sqref="C3" xr:uid="{00000000-0002-0000-0200-000002000000}"/>
    <dataValidation allowBlank="1" showInputMessage="1" showErrorMessage="1" prompt="Cet affichage hebdomadaire des activités est automatiquement mis à jour en fonction des entrées de la feuille de calcul Activités de ce classeur. Toutes les modifications des activités doivent se faire dans cette feuille." sqref="A1" xr:uid="{00000000-0002-0000-0200-000003000000}"/>
    <dataValidation allowBlank="1" showInputMessage="1" showErrorMessage="1" prompt="Cliquez sur le lien dans cette cellule pour accéder à la feuille Activités." sqref="B1" xr:uid="{00000000-0002-0000-0200-000004000000}"/>
    <dataValidation allowBlank="1" showInputMessage="1" showErrorMessage="1" prompt="Cliquez sur le lien dans cette cellule pour accéder à l’affichage mensuel des activités." sqref="C1" xr:uid="{00000000-0002-0000-0200-000005000000}"/>
    <dataValidation allowBlank="1" showInputMessage="1" showErrorMessage="1" prompt="Les cellules des lignes 12, 14 et 16 des colonnes B à H contiennent les jours." sqref="B12" xr:uid="{00000000-0002-0000-0200-000007000000}"/>
    <dataValidation allowBlank="1" showInputMessage="1" showErrorMessage="1" prompt="Les activités de la feuille Activités s’affichent dans les lignes 13, 15 et 17 des colonnes B à H." sqref="B13" xr:uid="{00000000-0002-0000-0200-000008000000}"/>
  </dataValidations>
  <hyperlinks>
    <hyperlink ref="B1" location="Activités!A1" tooltip="Cliquez pour afficher les Activités." display="ACTIVITÉS" xr:uid="{00000000-0004-0000-0200-000000000000}"/>
    <hyperlink ref="C1" location="'Affichage mensuel'!A1" tooltip="Cliquez pour afficher l'emploi du temps mensuel." display="MONTH VIEW" xr:uid="{00000000-0004-0000-0200-000001000000}"/>
  </hyperlinks>
  <printOptions horizontalCentered="1"/>
  <pageMargins left="0.7" right="0.7" top="0.75" bottom="0.75" header="0.3" footer="0.3"/>
  <pageSetup paperSize="9" orientation="portrait" r:id="rId1"/>
  <headerFooter differentFirst="1">
    <oddFooter>Page &amp;P of &amp;N</oddFooter>
  </headerFooter>
  <ignoredErrors>
    <ignoredError sqref="B14 C14:H14 B16:H16"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B4C3EA-23D8-4E5D-8DF9-24F3C3E40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84877B-8312-4DC4-9D3F-0FBDCCE2557D}">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BD9ABEB3-6D3F-4A38-A004-43438BF5BBD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TM03458077</Template>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Activités</vt:lpstr>
      <vt:lpstr>Affichage mensuel</vt:lpstr>
      <vt:lpstr>Affichage hebdomadaire</vt:lpstr>
      <vt:lpstr>Activités!Impression_des_titres</vt:lpstr>
      <vt:lpstr>MoAnnée</vt:lpstr>
      <vt:lpstr>MoMois</vt:lpstr>
      <vt:lpstr>MoSemaine2</vt:lpstr>
      <vt:lpstr>MoSemaine3</vt:lpstr>
      <vt:lpstr>MoSemaine4</vt:lpstr>
      <vt:lpstr>MoSemaine5</vt:lpstr>
      <vt:lpstr>'Affichage hebdomadaire'!SeAnnée</vt:lpstr>
      <vt:lpstr>'Affichage hebdomadaire'!SeMois</vt:lpstr>
      <vt:lpstr>SeMoisAffichage</vt:lpstr>
      <vt:lpstr>TitreColonne1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2022-11-06T05:51:08Z</dcterms:created>
  <dcterms:modified xsi:type="dcterms:W3CDTF">2024-01-19T10:23:41Z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SIP_Label_b98e453e-e907-4481-aab9-2cce6ee383d1_Enabled">
    <vt:lpwstr>true</vt:lpwstr>
  </property>
  <property fmtid="{D5CDD505-2E9C-101B-9397-08002B2CF9AE}" pid="4" name="MSIP_Label_b98e453e-e907-4481-aab9-2cce6ee383d1_SetDate">
    <vt:lpwstr>2024-01-19T08:40:53Z</vt:lpwstr>
  </property>
  <property fmtid="{D5CDD505-2E9C-101B-9397-08002B2CF9AE}" pid="5" name="MSIP_Label_b98e453e-e907-4481-aab9-2cce6ee383d1_Method">
    <vt:lpwstr>Privileged</vt:lpwstr>
  </property>
  <property fmtid="{D5CDD505-2E9C-101B-9397-08002B2CF9AE}" pid="6" name="MSIP_Label_b98e453e-e907-4481-aab9-2cce6ee383d1_Name">
    <vt:lpwstr>Public</vt:lpwstr>
  </property>
  <property fmtid="{D5CDD505-2E9C-101B-9397-08002B2CF9AE}" pid="7" name="MSIP_Label_b98e453e-e907-4481-aab9-2cce6ee383d1_SiteId">
    <vt:lpwstr>264362fe-2ee3-4dfe-8bf9-eef6118ad1a4</vt:lpwstr>
  </property>
  <property fmtid="{D5CDD505-2E9C-101B-9397-08002B2CF9AE}" pid="8" name="MSIP_Label_b98e453e-e907-4481-aab9-2cce6ee383d1_ActionId">
    <vt:lpwstr>aa038d60-8a95-4d7d-829f-49b3d3205251</vt:lpwstr>
  </property>
  <property fmtid="{D5CDD505-2E9C-101B-9397-08002B2CF9AE}" pid="9" name="MSIP_Label_b98e453e-e907-4481-aab9-2cce6ee383d1_ContentBits">
    <vt:lpwstr>0</vt:lpwstr>
  </property>
</Properties>
</file>