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updateLinks="never" defaultThemeVersion="153222"/>
  <mc:AlternateContent xmlns:mc="http://schemas.openxmlformats.org/markup-compatibility/2006">
    <mc:Choice Requires="x15">
      <x15ac:absPath xmlns:x15ac="http://schemas.microsoft.com/office/spreadsheetml/2010/11/ac" url="C:\Users\Michel Fabro\Dropbox\fichiers partagés Rik'Team\2023_2024\"/>
    </mc:Choice>
  </mc:AlternateContent>
  <bookViews>
    <workbookView xWindow="0" yWindow="0" windowWidth="20490" windowHeight="8625" activeTab="1"/>
  </bookViews>
  <sheets>
    <sheet name="données" sheetId="2" r:id="rId1"/>
    <sheet name="base_adhérents" sheetId="1" r:id="rId2"/>
  </sheets>
  <externalReferences>
    <externalReference r:id="rId3"/>
  </externalReferences>
  <definedNames>
    <definedName name="cotisation">[1]Données!$B$18</definedName>
    <definedName name="intervenants">données!$A$3:$B$3</definedName>
    <definedName name="SOUFI_Tarik">données!$A$4:$A$8</definedName>
    <definedName name="Titre">[1]Données!$F$15:$F$17</definedName>
    <definedName name="type">[1]Données!$B$15:$B$17</definedName>
    <definedName name="VARINOT_Alexandre">données!$B$4:$B$8</definedName>
    <definedName name="versement">[1]Données!$D$16:$D$17</definedName>
    <definedName name="_xlnm.Print_Area" localSheetId="1">base_adhérents!$A$2:$F$19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7" i="1" l="1"/>
  <c r="Y2" i="1" l="1"/>
  <c r="R2" i="1"/>
  <c r="S2" i="1"/>
  <c r="T2" i="1"/>
  <c r="U2" i="1"/>
  <c r="V2" i="1"/>
  <c r="W2" i="1"/>
  <c r="X2" i="1"/>
  <c r="O2" i="1"/>
  <c r="P2" i="1"/>
  <c r="Q2" i="1"/>
  <c r="N6" i="1" l="1"/>
  <c r="N8" i="1"/>
  <c r="N9" i="1"/>
  <c r="N10" i="1"/>
  <c r="N18" i="1"/>
  <c r="N11" i="1"/>
  <c r="N12" i="1"/>
  <c r="N19" i="1"/>
  <c r="N13" i="1"/>
  <c r="N14" i="1"/>
  <c r="N15" i="1"/>
  <c r="N16" i="1"/>
  <c r="N17" i="1"/>
  <c r="N2" i="1" l="1"/>
  <c r="M7" i="1"/>
  <c r="M8" i="1"/>
  <c r="M9" i="1"/>
  <c r="M10" i="1"/>
  <c r="M18" i="1"/>
  <c r="M11" i="1"/>
  <c r="M12" i="1"/>
  <c r="M19" i="1"/>
  <c r="M13" i="1"/>
  <c r="M14" i="1"/>
  <c r="M15" i="1"/>
  <c r="M16" i="1"/>
  <c r="M17" i="1"/>
  <c r="M6" i="1" l="1"/>
  <c r="M2" i="1" s="1"/>
  <c r="E2" i="1" l="1"/>
</calcChain>
</file>

<file path=xl/sharedStrings.xml><?xml version="1.0" encoding="utf-8"?>
<sst xmlns="http://schemas.openxmlformats.org/spreadsheetml/2006/main" count="150" uniqueCount="82">
  <si>
    <t>Adhérent / donateur</t>
  </si>
  <si>
    <t>Adresse</t>
  </si>
  <si>
    <t>codpost</t>
  </si>
  <si>
    <t>ville</t>
  </si>
  <si>
    <t>Téléphone</t>
  </si>
  <si>
    <t>Courriel</t>
  </si>
  <si>
    <t>Intervenant 1</t>
  </si>
  <si>
    <t>plages</t>
  </si>
  <si>
    <t>Intervenant 2</t>
  </si>
  <si>
    <t>plages2</t>
  </si>
  <si>
    <t>certif. Méd.</t>
  </si>
  <si>
    <t>remarques</t>
  </si>
  <si>
    <t>Payé</t>
  </si>
  <si>
    <t>Sep</t>
  </si>
  <si>
    <t>Oct</t>
  </si>
  <si>
    <t>Nov</t>
  </si>
  <si>
    <t>Déc</t>
  </si>
  <si>
    <t>Jan</t>
  </si>
  <si>
    <t>Fév</t>
  </si>
  <si>
    <t>Mar</t>
  </si>
  <si>
    <t>Avr</t>
  </si>
  <si>
    <t>Mai</t>
  </si>
  <si>
    <t>Jui</t>
  </si>
  <si>
    <t>Jui3</t>
  </si>
  <si>
    <t>2023/2024</t>
  </si>
  <si>
    <t>montant cotisation</t>
  </si>
  <si>
    <t>VEN 17h30-18h30</t>
  </si>
  <si>
    <t>VEN 18h30-19h30</t>
  </si>
  <si>
    <t>MAR 17h30-18h30</t>
  </si>
  <si>
    <t>total :</t>
  </si>
  <si>
    <t>OK</t>
  </si>
  <si>
    <t>JEU 17h30-18h30</t>
  </si>
  <si>
    <t>VEN 09h30-10h30</t>
  </si>
  <si>
    <t>VEN 08h00 - 9h00</t>
  </si>
  <si>
    <t>Virement</t>
  </si>
  <si>
    <t>Chèque</t>
  </si>
  <si>
    <t>cotisation</t>
  </si>
  <si>
    <t>1 séance</t>
  </si>
  <si>
    <t>2 séances</t>
  </si>
  <si>
    <t>AA</t>
  </si>
  <si>
    <t xml:space="preserve">AB </t>
  </si>
  <si>
    <t>AC</t>
  </si>
  <si>
    <t>AD</t>
  </si>
  <si>
    <t>AE</t>
  </si>
  <si>
    <t>AF</t>
  </si>
  <si>
    <t>AH</t>
  </si>
  <si>
    <t>AJ</t>
  </si>
  <si>
    <t>AK</t>
  </si>
  <si>
    <t>AL</t>
  </si>
  <si>
    <t>AM</t>
  </si>
  <si>
    <t>AN</t>
  </si>
  <si>
    <t>BA</t>
  </si>
  <si>
    <t>BE</t>
  </si>
  <si>
    <t>4 rue du Gal de Gaule</t>
  </si>
  <si>
    <t>5 rue du Gal de Gaule</t>
  </si>
  <si>
    <t>6 rue du Gal de Gaule</t>
  </si>
  <si>
    <t>7 rue du Gal de Gaule</t>
  </si>
  <si>
    <t>8 rue du Gal de Gaule</t>
  </si>
  <si>
    <t>9 rue du Gal de Gaule</t>
  </si>
  <si>
    <t>10 rue du Gal de Gaule</t>
  </si>
  <si>
    <t>11 rue du Gal de Gaule</t>
  </si>
  <si>
    <t>12 rue du Gal de Gaule</t>
  </si>
  <si>
    <t>13 rue du Gal de Gaule</t>
  </si>
  <si>
    <t>14 rue du Gal de Gaule</t>
  </si>
  <si>
    <t>15 rue du Gal de Gaule</t>
  </si>
  <si>
    <t>16 rue du Gal de Gaule</t>
  </si>
  <si>
    <t>17 rue du Gal de Gaule</t>
  </si>
  <si>
    <t>paris</t>
  </si>
  <si>
    <t>aa@gmail.com</t>
  </si>
  <si>
    <t>toto</t>
  </si>
  <si>
    <t>titi</t>
  </si>
  <si>
    <t>VEN 17h30-18h28</t>
  </si>
  <si>
    <t>VEN 17h30-18h29</t>
  </si>
  <si>
    <t>VEN 18h30-19h31</t>
  </si>
  <si>
    <t>VEN 18h30-19h32</t>
  </si>
  <si>
    <t>VEN 18h30-19h33</t>
  </si>
  <si>
    <t>VEN 18h30-19h34</t>
  </si>
  <si>
    <t>VEN 18h30-19h35</t>
  </si>
  <si>
    <t>VEN 18h30-19h36</t>
  </si>
  <si>
    <t>VEN 18h30-19h37</t>
  </si>
  <si>
    <t>VEN 18h30-19h38</t>
  </si>
  <si>
    <t>VEN 18h30-19h39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</si>
</sst>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44" formatCode="_-* #,##0.00\ &quot;€&quot;_-;\-* #,##0.00\ &quot;€&quot;_-;_-* &quot;-&quot;??\ &quot;€&quot;_-;_-@_-"/>
    <numFmt numFmtId="164" formatCode="#,##0.00\ [$€-40C];[Red]\-#,##0.00\ [$€-40C]"/>
    <numFmt numFmtId="165" formatCode="#,##0.00\ &quot;€&quot;"/>
    <numFmt numFmtId="166" formatCode="00000"/>
    <numFmt numFmtId="167" formatCode="00\-00\-00\-00\-00"/>
    <numFmt numFmtId="176" formatCode="ddd\ d\ mmm"/>
    <numFmt numFmtId="177" formatCode="0#&quot; &quot;##&quot; &quot;##&quot; &quot;##&quot; &quot;##"/>
  </numFmts>
  <fonts count="18" x14ac:knownFonts="1">
    <font>
      <sz val="10"/>
      <name val="Arial"/>
      <family val="2"/>
    </font>
    <font>
      <sz val="10"/>
      <name val="Arial"/>
      <family val="2"/>
    </font>
    <font>
      <sz val="14"/>
      <name val="Arial"/>
      <family val="2"/>
    </font>
    <font>
      <b/>
      <sz val="20"/>
      <color indexed="54"/>
      <name val="Arial"/>
      <family val="2"/>
    </font>
    <font>
      <b/>
      <sz val="14"/>
      <color indexed="54"/>
      <name val="Arial"/>
      <family val="2"/>
    </font>
    <font>
      <b/>
      <sz val="24"/>
      <name val="Arial"/>
      <family val="2"/>
    </font>
    <font>
      <b/>
      <sz val="14"/>
      <name val="Arial"/>
      <family val="2"/>
    </font>
    <font>
      <b/>
      <sz val="16"/>
      <name val="Arial"/>
      <family val="2"/>
    </font>
    <font>
      <b/>
      <sz val="12"/>
      <color theme="0"/>
      <name val="Arial"/>
      <family val="2"/>
    </font>
    <font>
      <sz val="12"/>
      <color theme="0"/>
      <name val="Arial"/>
      <family val="2"/>
    </font>
    <font>
      <sz val="12"/>
      <color theme="1"/>
      <name val="Arial"/>
      <family val="2"/>
    </font>
    <font>
      <u/>
      <sz val="10"/>
      <color theme="10"/>
      <name val="Arial"/>
      <family val="2"/>
    </font>
    <font>
      <b/>
      <sz val="12"/>
      <color theme="1"/>
      <name val="Arial"/>
      <family val="2"/>
    </font>
    <font>
      <sz val="10"/>
      <color theme="3" tint="0.39997558519241921"/>
      <name val="Arial"/>
      <family val="2"/>
    </font>
    <font>
      <b/>
      <sz val="14"/>
      <color theme="0"/>
      <name val="Arial"/>
      <family val="2"/>
    </font>
    <font>
      <b/>
      <sz val="10"/>
      <name val="Arial"/>
      <family val="2"/>
    </font>
    <font>
      <b/>
      <sz val="20"/>
      <name val="Arial"/>
      <family val="2"/>
    </font>
    <font>
      <b/>
      <sz val="22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22"/>
        <bgColor indexed="47"/>
      </patternFill>
    </fill>
    <fill>
      <patternFill patternType="solid">
        <fgColor theme="7" tint="0.59999389629810485"/>
        <bgColor indexed="47"/>
      </patternFill>
    </fill>
    <fill>
      <patternFill patternType="solid">
        <fgColor theme="0" tint="-0.249977111117893"/>
        <bgColor indexed="47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/>
        <bgColor theme="8"/>
      </patternFill>
    </fill>
    <fill>
      <patternFill patternType="solid">
        <fgColor theme="8" tint="0.79998168889431442"/>
        <bgColor theme="8" tint="0.79998168889431442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8"/>
      </top>
      <bottom/>
      <diagonal/>
    </border>
    <border>
      <left style="medium">
        <color indexed="64"/>
      </left>
      <right style="thick">
        <color auto="1"/>
      </right>
      <top style="medium">
        <color indexed="64"/>
      </top>
      <bottom style="medium">
        <color indexed="64"/>
      </bottom>
      <diagonal/>
    </border>
    <border>
      <left/>
      <right style="thick">
        <color auto="1"/>
      </right>
      <top/>
      <bottom/>
      <diagonal/>
    </border>
    <border>
      <left style="thin">
        <color indexed="64"/>
      </left>
      <right style="thick">
        <color auto="1"/>
      </right>
      <top style="medium">
        <color indexed="64"/>
      </top>
      <bottom/>
      <diagonal/>
    </border>
    <border>
      <left style="thin">
        <color indexed="64"/>
      </left>
      <right style="thick">
        <color auto="1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0" fontId="11" fillId="0" borderId="0" applyNumberFormat="0" applyFill="0" applyBorder="0" applyAlignment="0" applyProtection="0"/>
    <xf numFmtId="0" fontId="11" fillId="0" borderId="0" applyNumberFormat="0" applyFill="0" applyBorder="0" applyAlignment="0" applyProtection="0"/>
  </cellStyleXfs>
  <cellXfs count="92">
    <xf numFmtId="0" fontId="0" fillId="0" borderId="0" xfId="0"/>
    <xf numFmtId="0" fontId="3" fillId="2" borderId="0" xfId="0" applyFont="1" applyFill="1" applyAlignment="1" applyProtection="1">
      <alignment horizontal="center" vertical="center"/>
      <protection hidden="1"/>
    </xf>
    <xf numFmtId="0" fontId="5" fillId="2" borderId="0" xfId="0" applyFont="1" applyFill="1" applyBorder="1" applyAlignment="1" applyProtection="1">
      <alignment horizontal="center" vertical="center"/>
      <protection hidden="1"/>
    </xf>
    <xf numFmtId="164" fontId="6" fillId="2" borderId="0" xfId="0" applyNumberFormat="1" applyFont="1" applyFill="1" applyAlignment="1" applyProtection="1">
      <alignment horizontal="centerContinuous" vertical="center"/>
      <protection hidden="1"/>
    </xf>
    <xf numFmtId="0" fontId="2" fillId="2" borderId="0" xfId="0" applyFont="1" applyFill="1" applyAlignment="1" applyProtection="1">
      <alignment horizontal="centerContinuous" vertical="center"/>
      <protection hidden="1"/>
    </xf>
    <xf numFmtId="0" fontId="2" fillId="2" borderId="0" xfId="0" applyFont="1" applyFill="1" applyAlignment="1" applyProtection="1">
      <alignment horizontal="center" vertical="center"/>
      <protection hidden="1"/>
    </xf>
    <xf numFmtId="0" fontId="2" fillId="2" borderId="0" xfId="0" applyFont="1" applyFill="1" applyAlignment="1" applyProtection="1">
      <alignment horizontal="left" indent="1"/>
      <protection hidden="1"/>
    </xf>
    <xf numFmtId="0" fontId="0" fillId="2" borderId="0" xfId="0" applyFont="1" applyFill="1" applyAlignment="1" applyProtection="1">
      <alignment horizontal="center" vertical="center"/>
      <protection hidden="1"/>
    </xf>
    <xf numFmtId="0" fontId="7" fillId="2" borderId="0" xfId="0" applyFont="1" applyFill="1" applyAlignment="1" applyProtection="1">
      <alignment horizontal="center" vertical="center"/>
      <protection hidden="1"/>
    </xf>
    <xf numFmtId="164" fontId="2" fillId="2" borderId="0" xfId="0" applyNumberFormat="1" applyFont="1" applyFill="1" applyAlignment="1" applyProtection="1">
      <alignment horizontal="center"/>
      <protection hidden="1"/>
    </xf>
    <xf numFmtId="0" fontId="2" fillId="2" borderId="0" xfId="0" applyFont="1" applyFill="1" applyAlignment="1" applyProtection="1">
      <alignment horizontal="center"/>
      <protection hidden="1"/>
    </xf>
    <xf numFmtId="165" fontId="2" fillId="4" borderId="0" xfId="1" applyNumberFormat="1" applyFont="1" applyFill="1" applyBorder="1" applyAlignment="1" applyProtection="1">
      <alignment horizontal="centerContinuous" vertical="center"/>
      <protection hidden="1"/>
    </xf>
    <xf numFmtId="0" fontId="2" fillId="2" borderId="0" xfId="0" quotePrefix="1" applyFont="1" applyFill="1" applyAlignment="1" applyProtection="1">
      <alignment horizontal="left" indent="1"/>
      <protection hidden="1"/>
    </xf>
    <xf numFmtId="0" fontId="0" fillId="0" borderId="0" xfId="0" applyAlignment="1">
      <alignment horizontal="center" vertical="center"/>
    </xf>
    <xf numFmtId="0" fontId="10" fillId="0" borderId="1" xfId="0" applyFont="1" applyFill="1" applyBorder="1" applyAlignment="1" applyProtection="1">
      <alignment horizontal="center" vertical="center"/>
      <protection locked="0"/>
    </xf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0" xfId="0" applyProtection="1">
      <protection locked="0"/>
    </xf>
    <xf numFmtId="0" fontId="9" fillId="0" borderId="0" xfId="0" applyFont="1" applyFill="1" applyProtection="1">
      <protection locked="0"/>
    </xf>
    <xf numFmtId="0" fontId="0" fillId="0" borderId="0" xfId="0" applyFont="1" applyFill="1" applyProtection="1">
      <protection locked="0"/>
    </xf>
    <xf numFmtId="0" fontId="13" fillId="0" borderId="0" xfId="0" applyFont="1" applyFill="1" applyProtection="1">
      <protection locked="0"/>
    </xf>
    <xf numFmtId="0" fontId="2" fillId="0" borderId="0" xfId="0" applyFont="1" applyProtection="1">
      <protection locked="0"/>
    </xf>
    <xf numFmtId="0" fontId="0" fillId="0" borderId="0" xfId="0" applyAlignment="1" applyProtection="1">
      <alignment horizontal="center" vertical="center"/>
      <protection locked="0"/>
    </xf>
    <xf numFmtId="0" fontId="10" fillId="7" borderId="1" xfId="0" applyFont="1" applyFill="1" applyBorder="1" applyAlignment="1" applyProtection="1">
      <alignment horizontal="center" vertical="center"/>
      <protection locked="0"/>
    </xf>
    <xf numFmtId="0" fontId="10" fillId="7" borderId="1" xfId="0" applyFont="1" applyFill="1" applyBorder="1" applyAlignment="1" applyProtection="1">
      <alignment horizontal="left" vertical="center" indent="2"/>
      <protection locked="0"/>
    </xf>
    <xf numFmtId="166" fontId="10" fillId="7" borderId="1" xfId="0" applyNumberFormat="1" applyFont="1" applyFill="1" applyBorder="1" applyAlignment="1" applyProtection="1">
      <alignment horizontal="center" vertical="center"/>
      <protection locked="0"/>
    </xf>
    <xf numFmtId="0" fontId="10" fillId="7" borderId="1" xfId="0" applyFont="1" applyFill="1" applyBorder="1" applyAlignment="1" applyProtection="1">
      <alignment horizontal="left" vertical="center" indent="1"/>
      <protection locked="0"/>
    </xf>
    <xf numFmtId="164" fontId="10" fillId="7" borderId="1" xfId="0" applyNumberFormat="1" applyFont="1" applyFill="1" applyBorder="1" applyAlignment="1" applyProtection="1">
      <alignment horizontal="center" vertical="center"/>
      <protection locked="0"/>
    </xf>
    <xf numFmtId="49" fontId="12" fillId="7" borderId="1" xfId="0" applyNumberFormat="1" applyFont="1" applyFill="1" applyBorder="1" applyAlignment="1" applyProtection="1">
      <alignment horizontal="center" vertical="center"/>
      <protection locked="0"/>
    </xf>
    <xf numFmtId="0" fontId="10" fillId="0" borderId="1" xfId="0" applyFont="1" applyBorder="1" applyAlignment="1" applyProtection="1">
      <alignment horizontal="left" vertical="center" indent="1"/>
      <protection locked="0"/>
    </xf>
    <xf numFmtId="0" fontId="10" fillId="0" borderId="1" xfId="0" applyFont="1" applyBorder="1" applyAlignment="1" applyProtection="1">
      <alignment horizontal="center" vertical="center"/>
      <protection locked="0"/>
    </xf>
    <xf numFmtId="49" fontId="12" fillId="0" borderId="1" xfId="0" applyNumberFormat="1" applyFont="1" applyBorder="1" applyAlignment="1" applyProtection="1">
      <alignment horizontal="center" vertical="center"/>
      <protection locked="0"/>
    </xf>
    <xf numFmtId="0" fontId="8" fillId="6" borderId="3" xfId="0" applyFont="1" applyFill="1" applyBorder="1" applyAlignment="1" applyProtection="1">
      <alignment horizontal="center" vertical="center"/>
      <protection hidden="1"/>
    </xf>
    <xf numFmtId="0" fontId="14" fillId="6" borderId="3" xfId="0" applyFont="1" applyFill="1" applyBorder="1" applyAlignment="1" applyProtection="1">
      <alignment horizontal="center" vertical="center"/>
      <protection hidden="1"/>
    </xf>
    <xf numFmtId="0" fontId="8" fillId="6" borderId="3" xfId="0" applyFont="1" applyFill="1" applyBorder="1" applyAlignment="1" applyProtection="1">
      <alignment horizontal="center" vertical="center" wrapText="1"/>
      <protection hidden="1"/>
    </xf>
    <xf numFmtId="0" fontId="0" fillId="0" borderId="0" xfId="0" applyAlignment="1">
      <alignment horizontal="centerContinuous" vertical="center"/>
    </xf>
    <xf numFmtId="0" fontId="0" fillId="0" borderId="0" xfId="0" applyBorder="1" applyAlignment="1">
      <alignment horizontal="centerContinuous"/>
    </xf>
    <xf numFmtId="0" fontId="0" fillId="0" borderId="1" xfId="0" applyBorder="1" applyAlignment="1">
      <alignment horizontal="center" vertical="center"/>
    </xf>
    <xf numFmtId="0" fontId="2" fillId="4" borderId="0" xfId="0" applyFont="1" applyFill="1" applyAlignment="1" applyProtection="1">
      <alignment horizontal="left" vertical="center" indent="1"/>
      <protection hidden="1"/>
    </xf>
    <xf numFmtId="0" fontId="2" fillId="2" borderId="0" xfId="0" applyFont="1" applyFill="1" applyAlignment="1" applyProtection="1">
      <alignment horizontal="left" vertical="center" indent="1"/>
      <protection hidden="1"/>
    </xf>
    <xf numFmtId="0" fontId="8" fillId="6" borderId="12" xfId="0" applyFont="1" applyFill="1" applyBorder="1" applyAlignment="1" applyProtection="1">
      <alignment horizontal="left" vertical="center" wrapText="1" indent="1"/>
      <protection hidden="1"/>
    </xf>
    <xf numFmtId="0" fontId="0" fillId="0" borderId="0" xfId="0" applyAlignment="1" applyProtection="1">
      <alignment horizontal="left" vertical="center" indent="1"/>
      <protection locked="0"/>
    </xf>
    <xf numFmtId="177" fontId="8" fillId="6" borderId="3" xfId="0" applyNumberFormat="1" applyFont="1" applyFill="1" applyBorder="1" applyAlignment="1" applyProtection="1">
      <alignment horizontal="center" vertical="center"/>
      <protection hidden="1"/>
    </xf>
    <xf numFmtId="177" fontId="10" fillId="7" borderId="1" xfId="0" applyNumberFormat="1" applyFont="1" applyFill="1" applyBorder="1" applyAlignment="1" applyProtection="1">
      <alignment horizontal="center" vertical="center"/>
      <protection locked="0"/>
    </xf>
    <xf numFmtId="177" fontId="4" fillId="2" borderId="0" xfId="0" applyNumberFormat="1" applyFont="1" applyFill="1" applyAlignment="1" applyProtection="1">
      <alignment horizontal="center" vertical="center"/>
      <protection hidden="1"/>
    </xf>
    <xf numFmtId="177" fontId="0" fillId="2" borderId="0" xfId="0" applyNumberFormat="1" applyFill="1" applyAlignment="1" applyProtection="1">
      <alignment horizontal="center" vertical="center"/>
      <protection hidden="1"/>
    </xf>
    <xf numFmtId="177" fontId="0" fillId="0" borderId="0" xfId="0" applyNumberFormat="1" applyAlignment="1" applyProtection="1">
      <alignment horizontal="center" vertical="center"/>
      <protection locked="0"/>
    </xf>
    <xf numFmtId="0" fontId="0" fillId="0" borderId="0" xfId="0" applyFill="1" applyProtection="1">
      <protection locked="0"/>
    </xf>
    <xf numFmtId="165" fontId="8" fillId="6" borderId="3" xfId="0" applyNumberFormat="1" applyFont="1" applyFill="1" applyBorder="1" applyAlignment="1" applyProtection="1">
      <alignment horizontal="center" vertical="center"/>
      <protection hidden="1"/>
    </xf>
    <xf numFmtId="165" fontId="10" fillId="7" borderId="1" xfId="0" applyNumberFormat="1" applyFont="1" applyFill="1" applyBorder="1" applyAlignment="1" applyProtection="1">
      <alignment vertical="center"/>
      <protection locked="0"/>
    </xf>
    <xf numFmtId="165" fontId="10" fillId="7" borderId="1" xfId="1" applyNumberFormat="1" applyFont="1" applyFill="1" applyBorder="1" applyAlignment="1" applyProtection="1">
      <alignment horizontal="center" vertical="center"/>
      <protection locked="0"/>
    </xf>
    <xf numFmtId="165" fontId="10" fillId="7" borderId="1" xfId="0" applyNumberFormat="1" applyFont="1" applyFill="1" applyBorder="1" applyAlignment="1" applyProtection="1">
      <alignment horizontal="center" vertical="center"/>
      <protection locked="0"/>
    </xf>
    <xf numFmtId="165" fontId="10" fillId="0" borderId="1" xfId="0" applyNumberFormat="1" applyFont="1" applyBorder="1" applyAlignment="1" applyProtection="1">
      <alignment vertical="center"/>
      <protection locked="0"/>
    </xf>
    <xf numFmtId="165" fontId="10" fillId="0" borderId="1" xfId="1" applyNumberFormat="1" applyFont="1" applyBorder="1" applyAlignment="1" applyProtection="1">
      <alignment horizontal="center" vertical="center"/>
      <protection locked="0"/>
    </xf>
    <xf numFmtId="165" fontId="10" fillId="0" borderId="1" xfId="0" applyNumberFormat="1" applyFont="1" applyBorder="1" applyAlignment="1" applyProtection="1">
      <alignment horizontal="center" vertical="center"/>
      <protection locked="0"/>
    </xf>
    <xf numFmtId="165" fontId="6" fillId="2" borderId="0" xfId="0" applyNumberFormat="1" applyFont="1" applyFill="1" applyAlignment="1" applyProtection="1">
      <alignment horizontal="left" indent="1"/>
      <protection hidden="1"/>
    </xf>
    <xf numFmtId="165" fontId="2" fillId="2" borderId="0" xfId="0" applyNumberFormat="1" applyFont="1" applyFill="1" applyAlignment="1" applyProtection="1">
      <alignment horizontal="center" vertical="center"/>
      <protection hidden="1"/>
    </xf>
    <xf numFmtId="165" fontId="2" fillId="4" borderId="0" xfId="0" applyNumberFormat="1" applyFont="1" applyFill="1" applyBorder="1" applyAlignment="1" applyProtection="1">
      <alignment horizontal="centerContinuous" vertical="center"/>
      <protection hidden="1"/>
    </xf>
    <xf numFmtId="165" fontId="2" fillId="2" borderId="0" xfId="0" quotePrefix="1" applyNumberFormat="1" applyFont="1" applyFill="1" applyAlignment="1" applyProtection="1">
      <alignment horizontal="center" vertical="center"/>
      <protection hidden="1"/>
    </xf>
    <xf numFmtId="165" fontId="2" fillId="2" borderId="0" xfId="0" applyNumberFormat="1" applyFont="1" applyFill="1" applyAlignment="1" applyProtection="1">
      <alignment vertical="center"/>
      <protection hidden="1"/>
    </xf>
    <xf numFmtId="165" fontId="2" fillId="2" borderId="0" xfId="0" applyNumberFormat="1" applyFont="1" applyFill="1" applyProtection="1">
      <protection hidden="1"/>
    </xf>
    <xf numFmtId="165" fontId="8" fillId="6" borderId="3" xfId="0" applyNumberFormat="1" applyFont="1" applyFill="1" applyBorder="1" applyAlignment="1" applyProtection="1">
      <alignment horizontal="center" vertical="center" wrapText="1"/>
      <protection hidden="1"/>
    </xf>
    <xf numFmtId="165" fontId="12" fillId="0" borderId="1" xfId="0" applyNumberFormat="1" applyFont="1" applyFill="1" applyBorder="1" applyAlignment="1" applyProtection="1">
      <alignment horizontal="left" vertical="center" indent="1"/>
      <protection hidden="1"/>
    </xf>
    <xf numFmtId="165" fontId="12" fillId="0" borderId="1" xfId="0" applyNumberFormat="1" applyFont="1" applyFill="1" applyBorder="1" applyAlignment="1" applyProtection="1">
      <alignment horizontal="center" vertical="center"/>
      <protection hidden="1"/>
    </xf>
    <xf numFmtId="165" fontId="15" fillId="0" borderId="0" xfId="0" applyNumberFormat="1" applyFont="1" applyProtection="1">
      <protection hidden="1"/>
    </xf>
    <xf numFmtId="165" fontId="0" fillId="0" borderId="0" xfId="0" applyNumberFormat="1" applyProtection="1">
      <protection hidden="1"/>
    </xf>
    <xf numFmtId="165" fontId="0" fillId="0" borderId="0" xfId="0" applyNumberFormat="1" applyProtection="1">
      <protection locked="0"/>
    </xf>
    <xf numFmtId="164" fontId="6" fillId="2" borderId="0" xfId="0" applyNumberFormat="1" applyFont="1" applyFill="1" applyAlignment="1" applyProtection="1">
      <alignment horizontal="center" vertical="center"/>
      <protection hidden="1"/>
    </xf>
    <xf numFmtId="165" fontId="0" fillId="3" borderId="2" xfId="0" applyNumberFormat="1" applyFont="1" applyFill="1" applyBorder="1" applyAlignment="1" applyProtection="1">
      <alignment horizontal="center" vertical="center"/>
      <protection hidden="1"/>
    </xf>
    <xf numFmtId="0" fontId="6" fillId="4" borderId="0" xfId="0" applyFont="1" applyFill="1" applyAlignment="1" applyProtection="1">
      <alignment horizontal="center" vertical="center"/>
      <protection hidden="1"/>
    </xf>
    <xf numFmtId="0" fontId="16" fillId="2" borderId="1" xfId="0" applyFont="1" applyFill="1" applyBorder="1" applyAlignment="1" applyProtection="1">
      <alignment horizontal="center" vertical="center"/>
      <protection hidden="1"/>
    </xf>
    <xf numFmtId="0" fontId="6" fillId="2" borderId="0" xfId="0" applyFont="1" applyFill="1" applyAlignment="1" applyProtection="1">
      <alignment horizontal="center"/>
      <protection hidden="1"/>
    </xf>
    <xf numFmtId="0" fontId="6" fillId="2" borderId="0" xfId="0" applyFont="1" applyFill="1" applyAlignment="1" applyProtection="1">
      <alignment horizontal="center" vertical="center"/>
      <protection hidden="1"/>
    </xf>
    <xf numFmtId="0" fontId="17" fillId="3" borderId="2" xfId="0" applyFont="1" applyFill="1" applyBorder="1" applyAlignment="1" applyProtection="1">
      <alignment horizontal="center" vertical="center"/>
      <protection hidden="1"/>
    </xf>
    <xf numFmtId="0" fontId="6" fillId="5" borderId="4" xfId="0" applyFont="1" applyFill="1" applyBorder="1" applyAlignment="1" applyProtection="1">
      <alignment horizontal="center" vertical="center"/>
      <protection hidden="1"/>
    </xf>
    <xf numFmtId="0" fontId="15" fillId="0" borderId="0" xfId="0" applyFont="1" applyAlignment="1" applyProtection="1">
      <alignment horizontal="center"/>
      <protection locked="0"/>
    </xf>
    <xf numFmtId="165" fontId="0" fillId="3" borderId="13" xfId="0" applyNumberFormat="1" applyFont="1" applyFill="1" applyBorder="1" applyAlignment="1" applyProtection="1">
      <alignment horizontal="center" vertical="center"/>
      <protection hidden="1"/>
    </xf>
    <xf numFmtId="165" fontId="2" fillId="4" borderId="14" xfId="0" applyNumberFormat="1" applyFont="1" applyFill="1" applyBorder="1" applyAlignment="1" applyProtection="1">
      <alignment horizontal="centerContinuous" vertical="center"/>
      <protection hidden="1"/>
    </xf>
    <xf numFmtId="165" fontId="2" fillId="2" borderId="14" xfId="0" applyNumberFormat="1" applyFont="1" applyFill="1" applyBorder="1" applyAlignment="1" applyProtection="1">
      <alignment vertical="center"/>
      <protection hidden="1"/>
    </xf>
    <xf numFmtId="165" fontId="8" fillId="6" borderId="15" xfId="0" applyNumberFormat="1" applyFont="1" applyFill="1" applyBorder="1" applyAlignment="1" applyProtection="1">
      <alignment horizontal="center" vertical="center"/>
      <protection hidden="1"/>
    </xf>
    <xf numFmtId="165" fontId="10" fillId="7" borderId="16" xfId="0" applyNumberFormat="1" applyFont="1" applyFill="1" applyBorder="1" applyAlignment="1" applyProtection="1">
      <alignment horizontal="center" vertical="center"/>
      <protection locked="0"/>
    </xf>
    <xf numFmtId="165" fontId="10" fillId="0" borderId="16" xfId="0" applyNumberFormat="1" applyFont="1" applyBorder="1" applyAlignment="1" applyProtection="1">
      <alignment horizontal="center" vertical="center"/>
      <protection locked="0"/>
    </xf>
    <xf numFmtId="0" fontId="0" fillId="0" borderId="8" xfId="0" applyFill="1" applyBorder="1"/>
    <xf numFmtId="0" fontId="15" fillId="0" borderId="0" xfId="0" applyFont="1" applyFill="1" applyAlignment="1" applyProtection="1">
      <alignment horizontal="center"/>
      <protection locked="0"/>
    </xf>
    <xf numFmtId="176" fontId="15" fillId="0" borderId="0" xfId="0" applyNumberFormat="1" applyFont="1" applyFill="1" applyAlignment="1" applyProtection="1">
      <alignment horizontal="center" vertical="center"/>
      <protection locked="0"/>
    </xf>
    <xf numFmtId="167" fontId="11" fillId="7" borderId="1" xfId="2" applyNumberFormat="1" applyFill="1" applyBorder="1" applyAlignment="1" applyProtection="1">
      <alignment horizontal="left" vertical="center" indent="1"/>
      <protection locked="0"/>
    </xf>
  </cellXfs>
  <cellStyles count="4">
    <cellStyle name="Hyperlink" xfId="3"/>
    <cellStyle name="Lien hypertexte" xfId="2" builtinId="8"/>
    <cellStyle name="Monétaire" xfId="1" builtinId="4"/>
    <cellStyle name="Normal" xfId="0" builtinId="0"/>
  </cellStyles>
  <dxfs count="29">
    <dxf>
      <font>
        <b/>
        <i val="0"/>
        <color auto="1"/>
      </font>
      <fill>
        <patternFill>
          <bgColor theme="7" tint="-0.24994659260841701"/>
        </patternFill>
      </fill>
    </dxf>
    <dxf>
      <numFmt numFmtId="165" formatCode="#,##0.00\ &quot;€&quot;"/>
      <border diagonalUp="0" diagonalDown="0">
        <left/>
        <right style="thick">
          <color auto="1"/>
        </right>
        <top style="medium">
          <color auto="1"/>
        </top>
        <bottom style="medium">
          <color auto="1"/>
        </bottom>
        <vertical style="thick">
          <color auto="1"/>
        </vertical>
        <horizontal style="medium">
          <color auto="1"/>
        </horizontal>
      </border>
      <protection locked="0" hidden="0"/>
    </dxf>
    <dxf>
      <numFmt numFmtId="165" formatCode="#,##0.0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numFmt numFmtId="165" formatCode="#,##0.0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numFmt numFmtId="165" formatCode="#,##0.0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numFmt numFmtId="165" formatCode="#,##0.0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numFmt numFmtId="165" formatCode="#,##0.0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numFmt numFmtId="165" formatCode="#,##0.0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numFmt numFmtId="165" formatCode="#,##0.0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numFmt numFmtId="165" formatCode="#,##0.0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numFmt numFmtId="165" formatCode="#,##0.0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numFmt numFmtId="165" formatCode="#,##0.0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165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165" formatCode="#,##0.00\ &quot;€&quot;"/>
      <fill>
        <patternFill patternType="none">
          <fgColor indexed="64"/>
          <bgColor auto="1"/>
        </patternFill>
      </fill>
      <alignment horizontal="left" vertical="center" textRotation="0" wrapText="0" indent="1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fill>
        <patternFill patternType="solid">
          <fgColor theme="8" tint="0.79998168889431442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fill>
        <patternFill patternType="solid">
          <fgColor theme="8" tint="0.79998168889431442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fill>
        <patternFill patternType="solid">
          <fgColor theme="8" tint="0.79998168889431442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fill>
        <patternFill patternType="solid">
          <fgColor theme="8" tint="0.79998168889431442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sz val="12"/>
        <color theme="1"/>
      </font>
      <numFmt numFmtId="177" formatCode="0#&quot; &quot;##&quot; &quot;##&quot; &quot;##&quot; &quot;##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  <protection locked="0" hidden="0"/>
    </dxf>
    <dxf>
      <alignment horizontal="left" vertical="center" textRotation="0" relativeIndent="1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outline="0">
        <left style="thin">
          <color indexed="64"/>
        </left>
        <right style="thin">
          <color theme="8" tint="0.39997558519241921"/>
        </right>
        <bottom style="thin">
          <color theme="8" tint="0.39997558519241921"/>
        </bottom>
      </border>
    </dxf>
    <dxf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scheme val="none"/>
      </font>
      <numFmt numFmtId="164" formatCode="#,##0.00\ [$€-40C];[Red]\-#,##0.00\ [$€-40C]"/>
      <fill>
        <patternFill patternType="solid">
          <fgColor theme="8"/>
          <bgColor theme="8"/>
        </patternFill>
      </fill>
      <alignment horizontal="center" vertical="center" textRotation="0" wrapText="0" indent="0" justifyLastLine="0" shrinkToFit="0" readingOrder="0"/>
      <protection locked="1" hidden="1"/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ichel%20Fabro/Dropbox/fichiers%20partag&#233;s%20Rik'Team/riktea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Feuil1"/>
      <sheetName val="base adhérents"/>
      <sheetName val="menu"/>
      <sheetName val="menu comptes"/>
      <sheetName val="Base intervenants"/>
      <sheetName val="Sept"/>
      <sheetName val="Oct"/>
      <sheetName val="Nov"/>
      <sheetName val="Déc"/>
      <sheetName val="Jan"/>
      <sheetName val="Fév"/>
      <sheetName val="Mars"/>
      <sheetName val="Avr"/>
      <sheetName val="Mai"/>
      <sheetName val="Juin"/>
      <sheetName val="Juil"/>
      <sheetName val="Données"/>
      <sheetName val="Reçu fiscal"/>
      <sheetName val="récapitulatif"/>
      <sheetName val="C_menu"/>
      <sheetName val="C_Septembre"/>
      <sheetName val="C_Octobre"/>
      <sheetName val="C_Novembre"/>
      <sheetName val="C_Décembre"/>
      <sheetName val="C_Janvier"/>
      <sheetName val="C_Février"/>
      <sheetName val="C_Mars"/>
      <sheetName val="C_Avril"/>
      <sheetName val="C_Mai"/>
      <sheetName val="C_Juin"/>
      <sheetName val="C_Juillet"/>
      <sheetName val="C_Août"/>
      <sheetName val="compte de résultat"/>
      <sheetName val="rikteam"/>
      <sheetName val="Compta générale"/>
      <sheetName val="récapitulatif_livre compte"/>
      <sheetName val="Compte livret"/>
      <sheetName val="base_adhérents"/>
      <sheetName val="récapitulatif_caisse"/>
    </sheetNames>
    <sheetDataSet>
      <sheetData sheetId="0"/>
      <sheetData sheetId="1"/>
      <sheetData sheetId="2"/>
      <sheetData sheetId="3">
        <row r="1">
          <cell r="N1" t="str">
            <v>2022/2023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>
        <row r="15">
          <cell r="B15" t="str">
            <v>adhésion</v>
          </cell>
          <cell r="F15" t="str">
            <v>Attestation de participation</v>
          </cell>
        </row>
        <row r="16">
          <cell r="B16" t="str">
            <v>cotisation</v>
          </cell>
          <cell r="D16" t="str">
            <v>Chèque</v>
          </cell>
          <cell r="F16" t="str">
            <v>Don</v>
          </cell>
        </row>
        <row r="17">
          <cell r="B17" t="str">
            <v>Don</v>
          </cell>
          <cell r="D17" t="str">
            <v>virement</v>
          </cell>
          <cell r="F17" t="str">
            <v>Cotisation</v>
          </cell>
        </row>
        <row r="18">
          <cell r="B18">
            <v>110</v>
          </cell>
        </row>
      </sheetData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 refreshError="1"/>
      <sheetData sheetId="35"/>
      <sheetData sheetId="36"/>
      <sheetData sheetId="37"/>
      <sheetData sheetId="38">
        <row r="5">
          <cell r="B5" t="str">
            <v>BAJOLOT Régine</v>
          </cell>
        </row>
      </sheetData>
      <sheetData sheetId="39"/>
    </sheetDataSet>
  </externalBook>
</externalLink>
</file>

<file path=xl/tables/table1.xml><?xml version="1.0" encoding="utf-8"?>
<table xmlns="http://schemas.openxmlformats.org/spreadsheetml/2006/main" id="1" name="Tableau1" displayName="Tableau1" ref="A5:Y19" totalsRowShown="0" headerRowDxfId="28" dataDxfId="27" tableBorderDxfId="26">
  <autoFilter ref="A5:Y19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</autoFilter>
  <sortState ref="A6:Y19">
    <sortCondition ref="A12"/>
  </sortState>
  <tableColumns count="25">
    <tableColumn id="1" name="Adhérent / donateur" dataDxfId="25"/>
    <tableColumn id="5" name="Téléphone" dataDxfId="24"/>
    <tableColumn id="2" name="Adresse" dataDxfId="23"/>
    <tableColumn id="3" name="codpost" dataDxfId="22"/>
    <tableColumn id="4" name="ville" dataDxfId="21"/>
    <tableColumn id="6" name="Courriel" dataDxfId="20"/>
    <tableColumn id="7" name="Intervenant 1" dataDxfId="19"/>
    <tableColumn id="8" name="plages" dataDxfId="18"/>
    <tableColumn id="9" name="Intervenant 2" dataDxfId="17"/>
    <tableColumn id="10" name="plages2" dataDxfId="16"/>
    <tableColumn id="12" name="certif. Méd." dataDxfId="15"/>
    <tableColumn id="13" name="remarques" dataDxfId="14"/>
    <tableColumn id="14" name="montant cotisation" dataDxfId="13">
      <calculatedColumnFormula>IF(AND(base_adhérents!$G6="",base_adhérents!$I6=""),"",IF(AND(base_adhérents!$G6&lt;&gt;"",base_adhérents!$I6&lt;&gt;""),données!$E$5,données!$D$5))</calculatedColumnFormula>
    </tableColumn>
    <tableColumn id="15" name="Payé" dataDxfId="12">
      <calculatedColumnFormula>SUM(base_adhérents!$O6:$Y6)</calculatedColumnFormula>
    </tableColumn>
    <tableColumn id="16" name="Sep" dataDxfId="11"/>
    <tableColumn id="17" name="Oct" dataDxfId="10"/>
    <tableColumn id="18" name="Nov" dataDxfId="9"/>
    <tableColumn id="19" name="Déc" dataDxfId="8"/>
    <tableColumn id="20" name="Jan" dataDxfId="7"/>
    <tableColumn id="21" name="Fév" dataDxfId="6"/>
    <tableColumn id="22" name="Mar" dataDxfId="5"/>
    <tableColumn id="23" name="Avr" dataDxfId="4"/>
    <tableColumn id="24" name="Mai" dataDxfId="3"/>
    <tableColumn id="25" name="Jui" dataDxfId="2"/>
    <tableColumn id="26" name="Jui3" dataDxfId="1"/>
  </tableColumns>
  <tableStyleInfo name="TableStyleLight2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mailto:aa@gmail.com" TargetMode="External"/><Relationship Id="rId1" Type="http://schemas.openxmlformats.org/officeDocument/2006/relationships/hyperlink" Target="mailto:aa@gmail.com" TargetMode="Externa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E12"/>
  <sheetViews>
    <sheetView workbookViewId="0">
      <selection activeCell="C12" sqref="C12"/>
    </sheetView>
  </sheetViews>
  <sheetFormatPr baseColWidth="10" defaultRowHeight="12.75" x14ac:dyDescent="0.2"/>
  <cols>
    <col min="1" max="1" width="18.5703125" customWidth="1"/>
    <col min="2" max="2" width="21.5703125" customWidth="1"/>
    <col min="3" max="3" width="16.7109375" customWidth="1"/>
  </cols>
  <sheetData>
    <row r="2" spans="1:5" ht="13.5" thickBot="1" x14ac:dyDescent="0.25">
      <c r="D2" s="41" t="s">
        <v>36</v>
      </c>
      <c r="E2" s="41"/>
    </row>
    <row r="3" spans="1:5" x14ac:dyDescent="0.2">
      <c r="A3" s="17" t="s">
        <v>69</v>
      </c>
      <c r="B3" s="18" t="s">
        <v>70</v>
      </c>
    </row>
    <row r="4" spans="1:5" x14ac:dyDescent="0.2">
      <c r="A4" s="19" t="s">
        <v>28</v>
      </c>
      <c r="B4" s="20" t="s">
        <v>33</v>
      </c>
      <c r="D4" s="13" t="s">
        <v>37</v>
      </c>
      <c r="E4" s="13" t="s">
        <v>38</v>
      </c>
    </row>
    <row r="5" spans="1:5" x14ac:dyDescent="0.2">
      <c r="A5" s="19" t="s">
        <v>31</v>
      </c>
      <c r="B5" s="20"/>
      <c r="D5" s="43">
        <v>120</v>
      </c>
      <c r="E5" s="43">
        <v>160</v>
      </c>
    </row>
    <row r="6" spans="1:5" x14ac:dyDescent="0.2">
      <c r="A6" s="19" t="s">
        <v>32</v>
      </c>
      <c r="B6" s="20"/>
      <c r="D6" s="42"/>
      <c r="E6" s="15"/>
    </row>
    <row r="7" spans="1:5" x14ac:dyDescent="0.2">
      <c r="A7" s="19" t="s">
        <v>26</v>
      </c>
      <c r="B7" s="20"/>
      <c r="C7" s="16"/>
    </row>
    <row r="8" spans="1:5" ht="13.5" thickBot="1" x14ac:dyDescent="0.25">
      <c r="A8" s="21" t="s">
        <v>27</v>
      </c>
      <c r="B8" s="22"/>
    </row>
    <row r="9" spans="1:5" x14ac:dyDescent="0.2">
      <c r="A9" s="88"/>
    </row>
    <row r="12" spans="1:5" x14ac:dyDescent="0.2">
      <c r="C12" s="15"/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P29"/>
  <sheetViews>
    <sheetView tabSelected="1" zoomScale="80" zoomScaleNormal="80" workbookViewId="0">
      <pane xSplit="2" ySplit="5" topLeftCell="C9" activePane="bottomRight" state="frozen"/>
      <selection pane="topRight" activeCell="C1" sqref="C1"/>
      <selection pane="bottomLeft" activeCell="A5" sqref="A5"/>
      <selection pane="bottomRight" activeCell="N6" sqref="N6"/>
    </sheetView>
  </sheetViews>
  <sheetFormatPr baseColWidth="10" defaultRowHeight="18" x14ac:dyDescent="0.25"/>
  <cols>
    <col min="1" max="1" width="35.28515625" style="47" customWidth="1"/>
    <col min="2" max="2" width="21" style="52" customWidth="1"/>
    <col min="3" max="3" width="39.85546875" style="23" customWidth="1"/>
    <col min="4" max="4" width="12.140625" style="23" customWidth="1"/>
    <col min="5" max="5" width="15.85546875" style="23" customWidth="1"/>
    <col min="6" max="6" width="29.42578125" customWidth="1"/>
    <col min="7" max="7" width="50.85546875" style="27" customWidth="1"/>
    <col min="8" max="8" width="22.85546875" style="23" customWidth="1"/>
    <col min="9" max="9" width="25.85546875" style="23" customWidth="1"/>
    <col min="10" max="10" width="22.85546875" style="23" customWidth="1"/>
    <col min="11" max="11" width="8.85546875" style="23" customWidth="1"/>
    <col min="12" max="12" width="15.85546875" style="23" customWidth="1"/>
    <col min="13" max="13" width="15.42578125" style="28" customWidth="1"/>
    <col min="14" max="14" width="16" style="70" customWidth="1"/>
    <col min="15" max="15" width="16.140625" style="71" customWidth="1"/>
    <col min="16" max="16" width="14.42578125" style="72" bestFit="1" customWidth="1"/>
    <col min="17" max="17" width="14.42578125" style="72" customWidth="1"/>
    <col min="18" max="20" width="14.42578125" style="72" bestFit="1" customWidth="1"/>
    <col min="21" max="25" width="11.42578125" style="72"/>
    <col min="26" max="42" width="11.42578125" style="53"/>
    <col min="43" max="16384" width="11.42578125" style="23"/>
  </cols>
  <sheetData>
    <row r="1" spans="1:42" ht="18.75" thickBot="1" x14ac:dyDescent="0.3"/>
    <row r="2" spans="1:42" s="81" customFormat="1" ht="25.5" customHeight="1" thickBot="1" x14ac:dyDescent="0.3">
      <c r="A2" s="75"/>
      <c r="B2" s="50"/>
      <c r="C2" s="1" t="s">
        <v>24</v>
      </c>
      <c r="D2" s="1"/>
      <c r="E2" s="76" t="str">
        <f>COUNTA(A6:A79) &amp; " adhérents"</f>
        <v>14 adhérents</v>
      </c>
      <c r="F2" s="77"/>
      <c r="G2" s="2"/>
      <c r="H2" s="2"/>
      <c r="I2" s="73"/>
      <c r="J2" s="78"/>
      <c r="K2" s="79" t="s">
        <v>29</v>
      </c>
      <c r="L2" s="80"/>
      <c r="M2" s="74">
        <f>SUM(base_adhérents!$M$6:$M$19)</f>
        <v>1800</v>
      </c>
      <c r="N2" s="74">
        <f>SUM(base_adhérents!$N$6:$N$19)</f>
        <v>1990</v>
      </c>
      <c r="O2" s="74">
        <f>SUM(base_adhérents!$O$6:$O$19)</f>
        <v>1000</v>
      </c>
      <c r="P2" s="74">
        <f>SUM(base_adhérents!$P$6:$P$19)</f>
        <v>640</v>
      </c>
      <c r="Q2" s="74">
        <f>SUM(base_adhérents!$Q$6:$Q$19)</f>
        <v>80</v>
      </c>
      <c r="R2" s="74">
        <f>SUM(base_adhérents!$R$6:$R$19)</f>
        <v>40</v>
      </c>
      <c r="S2" s="74">
        <f>SUM(base_adhérents!$S$6:$S$19)</f>
        <v>230</v>
      </c>
      <c r="T2" s="74">
        <f>SUM(base_adhérents!$T$6:$T$19)</f>
        <v>0</v>
      </c>
      <c r="U2" s="74">
        <f>SUM(base_adhérents!$U$6:$U$19)</f>
        <v>0</v>
      </c>
      <c r="V2" s="74">
        <f>SUM(base_adhérents!$V$6:$V$19)</f>
        <v>0</v>
      </c>
      <c r="W2" s="74">
        <f>SUM(base_adhérents!$W$6:$W$19)</f>
        <v>0</v>
      </c>
      <c r="X2" s="74">
        <f>SUM(base_adhérents!$X$6:$X$19)</f>
        <v>0</v>
      </c>
      <c r="Y2" s="82">
        <f>SUM(base_adhérents!$Y$6:$Y$19)</f>
        <v>0</v>
      </c>
      <c r="Z2" s="89"/>
      <c r="AA2" s="89"/>
      <c r="AB2" s="89"/>
      <c r="AC2" s="89"/>
      <c r="AD2" s="89"/>
      <c r="AE2" s="89"/>
      <c r="AF2" s="89"/>
      <c r="AG2" s="89"/>
      <c r="AH2" s="89"/>
      <c r="AI2" s="89"/>
      <c r="AJ2" s="89"/>
      <c r="AK2" s="89"/>
      <c r="AL2" s="89"/>
      <c r="AM2" s="89"/>
      <c r="AN2" s="89"/>
      <c r="AO2" s="89"/>
      <c r="AP2" s="89"/>
    </row>
    <row r="3" spans="1:42" ht="23.25" customHeight="1" x14ac:dyDescent="0.25">
      <c r="A3" s="44"/>
      <c r="B3" s="50"/>
      <c r="C3" s="1"/>
      <c r="D3" s="1"/>
      <c r="E3" s="1"/>
      <c r="F3" s="6"/>
      <c r="G3" s="2"/>
      <c r="H3" s="2"/>
      <c r="I3" s="3"/>
      <c r="J3" s="4"/>
      <c r="K3" s="5"/>
      <c r="L3" s="5"/>
      <c r="M3" s="61"/>
      <c r="N3" s="62"/>
      <c r="O3" s="11"/>
      <c r="P3" s="63"/>
      <c r="Q3" s="63"/>
      <c r="R3" s="63"/>
      <c r="S3" s="63"/>
      <c r="T3" s="63"/>
      <c r="U3" s="63"/>
      <c r="V3" s="63"/>
      <c r="W3" s="63"/>
      <c r="X3" s="63"/>
      <c r="Y3" s="83"/>
      <c r="Z3" s="90"/>
      <c r="AA3" s="90"/>
      <c r="AB3" s="90"/>
      <c r="AC3" s="90"/>
      <c r="AD3" s="90"/>
      <c r="AE3" s="90"/>
      <c r="AF3" s="90"/>
      <c r="AG3" s="90"/>
      <c r="AH3" s="90"/>
      <c r="AI3" s="90"/>
    </row>
    <row r="4" spans="1:42" ht="1.5" customHeight="1" thickBot="1" x14ac:dyDescent="0.3">
      <c r="A4" s="45"/>
      <c r="B4" s="51"/>
      <c r="C4" s="7"/>
      <c r="D4" s="8"/>
      <c r="E4" s="8"/>
      <c r="F4" s="12"/>
      <c r="G4" s="2"/>
      <c r="H4" s="2"/>
      <c r="I4" s="9"/>
      <c r="J4" s="10"/>
      <c r="K4" s="5"/>
      <c r="L4" s="5"/>
      <c r="M4" s="61"/>
      <c r="N4" s="64"/>
      <c r="O4" s="65"/>
      <c r="P4" s="66"/>
      <c r="Q4" s="66"/>
      <c r="R4" s="66"/>
      <c r="S4" s="66"/>
      <c r="T4" s="66"/>
      <c r="U4" s="66"/>
      <c r="V4" s="66"/>
      <c r="W4" s="66"/>
      <c r="X4" s="66"/>
      <c r="Y4" s="84"/>
    </row>
    <row r="5" spans="1:42" s="24" customFormat="1" ht="24" customHeight="1" x14ac:dyDescent="0.2">
      <c r="A5" s="46" t="s">
        <v>0</v>
      </c>
      <c r="B5" s="48" t="s">
        <v>4</v>
      </c>
      <c r="C5" s="38" t="s">
        <v>1</v>
      </c>
      <c r="D5" s="38" t="s">
        <v>2</v>
      </c>
      <c r="E5" s="38" t="s">
        <v>3</v>
      </c>
      <c r="F5" s="39" t="s">
        <v>5</v>
      </c>
      <c r="G5" s="38" t="s">
        <v>6</v>
      </c>
      <c r="H5" s="38" t="s">
        <v>7</v>
      </c>
      <c r="I5" s="38" t="s">
        <v>8</v>
      </c>
      <c r="J5" s="38" t="s">
        <v>9</v>
      </c>
      <c r="K5" s="40" t="s">
        <v>10</v>
      </c>
      <c r="L5" s="38" t="s">
        <v>11</v>
      </c>
      <c r="M5" s="67" t="s">
        <v>25</v>
      </c>
      <c r="N5" s="54" t="s">
        <v>12</v>
      </c>
      <c r="O5" s="54" t="s">
        <v>13</v>
      </c>
      <c r="P5" s="54" t="s">
        <v>14</v>
      </c>
      <c r="Q5" s="54" t="s">
        <v>15</v>
      </c>
      <c r="R5" s="54" t="s">
        <v>16</v>
      </c>
      <c r="S5" s="54" t="s">
        <v>17</v>
      </c>
      <c r="T5" s="54" t="s">
        <v>18</v>
      </c>
      <c r="U5" s="54" t="s">
        <v>19</v>
      </c>
      <c r="V5" s="54" t="s">
        <v>20</v>
      </c>
      <c r="W5" s="54" t="s">
        <v>21</v>
      </c>
      <c r="X5" s="54" t="s">
        <v>22</v>
      </c>
      <c r="Y5" s="85" t="s">
        <v>23</v>
      </c>
    </row>
    <row r="6" spans="1:42" s="25" customFormat="1" ht="24.95" customHeight="1" x14ac:dyDescent="0.2">
      <c r="A6" s="32" t="s">
        <v>39</v>
      </c>
      <c r="B6" s="49">
        <v>687232175</v>
      </c>
      <c r="C6" s="30" t="s">
        <v>53</v>
      </c>
      <c r="D6" s="31">
        <v>75000</v>
      </c>
      <c r="E6" s="32" t="s">
        <v>67</v>
      </c>
      <c r="F6" s="91" t="s">
        <v>68</v>
      </c>
      <c r="G6" s="29" t="s">
        <v>69</v>
      </c>
      <c r="H6" s="29" t="s">
        <v>71</v>
      </c>
      <c r="I6" s="33" t="s">
        <v>70</v>
      </c>
      <c r="J6" s="29" t="s">
        <v>28</v>
      </c>
      <c r="K6" s="34"/>
      <c r="L6" s="29" t="s">
        <v>35</v>
      </c>
      <c r="M6" s="68">
        <f>IF(AND(base_adhérents!$G6="",base_adhérents!$I6=""),"",IF(AND(base_adhérents!$G6&lt;&gt;"",base_adhérents!$I6&lt;&gt;""),données!$E$5,données!$D$5))</f>
        <v>160</v>
      </c>
      <c r="N6" s="69">
        <f>SUM(base_adhérents!$O6:$Y6)</f>
        <v>160</v>
      </c>
      <c r="O6" s="57"/>
      <c r="P6" s="55">
        <v>80</v>
      </c>
      <c r="Q6" s="55">
        <v>0</v>
      </c>
      <c r="R6" s="55">
        <v>0</v>
      </c>
      <c r="S6" s="56">
        <v>80</v>
      </c>
      <c r="T6" s="55">
        <v>0</v>
      </c>
      <c r="U6" s="55">
        <v>0</v>
      </c>
      <c r="V6" s="55">
        <v>0</v>
      </c>
      <c r="W6" s="55">
        <v>0</v>
      </c>
      <c r="X6" s="55">
        <v>0</v>
      </c>
      <c r="Y6" s="86">
        <v>0</v>
      </c>
    </row>
    <row r="7" spans="1:42" s="25" customFormat="1" ht="24.95" customHeight="1" x14ac:dyDescent="0.2">
      <c r="A7" s="35" t="s">
        <v>40</v>
      </c>
      <c r="B7" s="49">
        <v>687232175</v>
      </c>
      <c r="C7" s="30" t="s">
        <v>54</v>
      </c>
      <c r="D7" s="31">
        <v>75000</v>
      </c>
      <c r="E7" s="32" t="s">
        <v>67</v>
      </c>
      <c r="F7" s="91" t="s">
        <v>68</v>
      </c>
      <c r="G7" s="29" t="s">
        <v>69</v>
      </c>
      <c r="H7" s="29" t="s">
        <v>72</v>
      </c>
      <c r="I7" s="33"/>
      <c r="J7" s="36"/>
      <c r="K7" s="37" t="s">
        <v>30</v>
      </c>
      <c r="L7" s="36" t="s">
        <v>35</v>
      </c>
      <c r="M7" s="68">
        <f>IF(AND(base_adhérents!$G7="",base_adhérents!$I7=""),"",IF(AND(base_adhérents!$G7&lt;&gt;"",base_adhérents!$I7&lt;&gt;""),données!$E$5,données!$D$5))</f>
        <v>120</v>
      </c>
      <c r="N7" s="69">
        <f>SUM(base_adhérents!$O7:$Y7)</f>
        <v>150</v>
      </c>
      <c r="O7" s="60"/>
      <c r="P7" s="58"/>
      <c r="Q7" s="58"/>
      <c r="R7" s="58"/>
      <c r="S7" s="59">
        <v>150</v>
      </c>
      <c r="T7" s="58"/>
      <c r="U7" s="58"/>
      <c r="V7" s="58"/>
      <c r="W7" s="58"/>
      <c r="X7" s="58"/>
      <c r="Y7" s="87"/>
    </row>
    <row r="8" spans="1:42" s="25" customFormat="1" ht="24.95" customHeight="1" x14ac:dyDescent="0.2">
      <c r="A8" s="32" t="s">
        <v>41</v>
      </c>
      <c r="B8" s="49">
        <v>687232175</v>
      </c>
      <c r="C8" s="30" t="s">
        <v>55</v>
      </c>
      <c r="D8" s="31">
        <v>75000</v>
      </c>
      <c r="E8" s="32" t="s">
        <v>67</v>
      </c>
      <c r="F8" s="91" t="s">
        <v>68</v>
      </c>
      <c r="G8" s="29" t="s">
        <v>69</v>
      </c>
      <c r="H8" s="29" t="s">
        <v>26</v>
      </c>
      <c r="I8" s="33"/>
      <c r="J8" s="29"/>
      <c r="K8" s="34" t="s">
        <v>30</v>
      </c>
      <c r="L8" s="29" t="s">
        <v>35</v>
      </c>
      <c r="M8" s="68">
        <f>IF(AND(base_adhérents!$G8="",base_adhérents!$I8=""),"",IF(AND(base_adhérents!$G8&lt;&gt;"",base_adhérents!$I8&lt;&gt;""),données!$E$5,données!$D$5))</f>
        <v>120</v>
      </c>
      <c r="N8" s="69">
        <f>SUM(base_adhérents!$O8:$Y8)</f>
        <v>120</v>
      </c>
      <c r="O8" s="57"/>
      <c r="P8" s="55">
        <v>120</v>
      </c>
      <c r="Q8" s="55"/>
      <c r="R8" s="55"/>
      <c r="S8" s="56"/>
      <c r="T8" s="55"/>
      <c r="U8" s="55"/>
      <c r="V8" s="55"/>
      <c r="W8" s="55"/>
      <c r="X8" s="55"/>
      <c r="Y8" s="86"/>
    </row>
    <row r="9" spans="1:42" s="26" customFormat="1" ht="24.95" customHeight="1" x14ac:dyDescent="0.2">
      <c r="A9" s="35" t="s">
        <v>42</v>
      </c>
      <c r="B9" s="49">
        <v>687232175</v>
      </c>
      <c r="C9" s="30" t="s">
        <v>56</v>
      </c>
      <c r="D9" s="31">
        <v>75000</v>
      </c>
      <c r="E9" s="32" t="s">
        <v>67</v>
      </c>
      <c r="F9" s="91" t="s">
        <v>68</v>
      </c>
      <c r="G9" s="29" t="s">
        <v>69</v>
      </c>
      <c r="H9" s="14" t="s">
        <v>26</v>
      </c>
      <c r="I9" s="33"/>
      <c r="J9" s="36"/>
      <c r="K9" s="37" t="s">
        <v>30</v>
      </c>
      <c r="L9" s="36" t="s">
        <v>35</v>
      </c>
      <c r="M9" s="68">
        <f>IF(AND(base_adhérents!$G9="",base_adhérents!$I9=""),"",IF(AND(base_adhérents!$G9&lt;&gt;"",base_adhérents!$I9&lt;&gt;""),données!$E$5,données!$D$5))</f>
        <v>120</v>
      </c>
      <c r="N9" s="69">
        <f>SUM(base_adhérents!$O9:$Y9)</f>
        <v>120</v>
      </c>
      <c r="O9" s="60">
        <v>120</v>
      </c>
      <c r="P9" s="58"/>
      <c r="Q9" s="58"/>
      <c r="R9" s="58"/>
      <c r="S9" s="59"/>
      <c r="T9" s="58"/>
      <c r="U9" s="58"/>
      <c r="V9" s="58"/>
      <c r="W9" s="58"/>
      <c r="X9" s="58"/>
      <c r="Y9" s="87"/>
    </row>
    <row r="10" spans="1:42" s="25" customFormat="1" ht="24.95" customHeight="1" x14ac:dyDescent="0.2">
      <c r="A10" s="32" t="s">
        <v>43</v>
      </c>
      <c r="B10" s="49">
        <v>687232175</v>
      </c>
      <c r="C10" s="30" t="s">
        <v>57</v>
      </c>
      <c r="D10" s="31">
        <v>75000</v>
      </c>
      <c r="E10" s="32" t="s">
        <v>67</v>
      </c>
      <c r="F10" s="91" t="s">
        <v>68</v>
      </c>
      <c r="G10" s="29" t="s">
        <v>69</v>
      </c>
      <c r="H10" s="29" t="s">
        <v>27</v>
      </c>
      <c r="I10" s="33"/>
      <c r="J10" s="29"/>
      <c r="K10" s="34" t="s">
        <v>30</v>
      </c>
      <c r="L10" s="29" t="s">
        <v>35</v>
      </c>
      <c r="M10" s="68">
        <f>IF(AND(base_adhérents!$G10="",base_adhérents!$I10=""),"",IF(AND(base_adhérents!$G10&lt;&gt;"",base_adhérents!$I10&lt;&gt;""),données!$E$5,données!$D$5))</f>
        <v>120</v>
      </c>
      <c r="N10" s="69">
        <f>SUM(base_adhérents!$O10:$Y10)</f>
        <v>120</v>
      </c>
      <c r="O10" s="57">
        <v>120</v>
      </c>
      <c r="P10" s="55"/>
      <c r="Q10" s="55"/>
      <c r="R10" s="55"/>
      <c r="S10" s="56"/>
      <c r="T10" s="55"/>
      <c r="U10" s="55"/>
      <c r="V10" s="55"/>
      <c r="W10" s="55"/>
      <c r="X10" s="55"/>
      <c r="Y10" s="86"/>
    </row>
    <row r="11" spans="1:42" s="25" customFormat="1" ht="24.95" customHeight="1" x14ac:dyDescent="0.2">
      <c r="A11" s="32" t="s">
        <v>44</v>
      </c>
      <c r="B11" s="49">
        <v>687232175</v>
      </c>
      <c r="C11" s="30" t="s">
        <v>59</v>
      </c>
      <c r="D11" s="31">
        <v>75000</v>
      </c>
      <c r="E11" s="32" t="s">
        <v>67</v>
      </c>
      <c r="F11" s="91" t="s">
        <v>68</v>
      </c>
      <c r="G11" s="29" t="s">
        <v>69</v>
      </c>
      <c r="H11" s="29" t="s">
        <v>73</v>
      </c>
      <c r="I11" s="33" t="s">
        <v>70</v>
      </c>
      <c r="J11" s="29" t="s">
        <v>28</v>
      </c>
      <c r="K11" s="34"/>
      <c r="L11" s="29" t="s">
        <v>35</v>
      </c>
      <c r="M11" s="68">
        <f>IF(AND(base_adhérents!$G12="",base_adhérents!$I12=""),"",IF(AND(base_adhérents!$G12&lt;&gt;"",base_adhérents!$I12&lt;&gt;""),données!$E$5,données!$D$5))</f>
        <v>120</v>
      </c>
      <c r="N11" s="69">
        <f>SUM(base_adhérents!$O12:$Y12)</f>
        <v>120</v>
      </c>
      <c r="O11" s="57">
        <v>80</v>
      </c>
      <c r="P11" s="55">
        <v>80</v>
      </c>
      <c r="Q11" s="55"/>
      <c r="R11" s="55"/>
      <c r="S11" s="56"/>
      <c r="T11" s="55"/>
      <c r="U11" s="55"/>
      <c r="V11" s="55"/>
      <c r="W11" s="55"/>
      <c r="X11" s="55"/>
      <c r="Y11" s="86"/>
    </row>
    <row r="12" spans="1:42" s="26" customFormat="1" ht="24.95" customHeight="1" x14ac:dyDescent="0.2">
      <c r="A12" s="35" t="s">
        <v>45</v>
      </c>
      <c r="B12" s="49">
        <v>687232175</v>
      </c>
      <c r="C12" s="30" t="s">
        <v>60</v>
      </c>
      <c r="D12" s="31">
        <v>75000</v>
      </c>
      <c r="E12" s="32" t="s">
        <v>67</v>
      </c>
      <c r="F12" s="91" t="s">
        <v>68</v>
      </c>
      <c r="G12" s="29" t="s">
        <v>69</v>
      </c>
      <c r="H12" s="29" t="s">
        <v>74</v>
      </c>
      <c r="I12" s="33"/>
      <c r="J12" s="36"/>
      <c r="K12" s="37" t="s">
        <v>30</v>
      </c>
      <c r="L12" s="36" t="s">
        <v>35</v>
      </c>
      <c r="M12" s="68">
        <f>IF(AND(base_adhérents!$G13="",base_adhérents!$I13=""),"",IF(AND(base_adhérents!$G13&lt;&gt;"",base_adhérents!$I13&lt;&gt;""),données!$E$5,données!$D$5))</f>
        <v>120</v>
      </c>
      <c r="N12" s="69">
        <f>SUM(base_adhérents!$O13:$Y13)</f>
        <v>200</v>
      </c>
      <c r="O12" s="60"/>
      <c r="P12" s="58">
        <v>120</v>
      </c>
      <c r="Q12" s="58"/>
      <c r="R12" s="58"/>
      <c r="S12" s="59"/>
      <c r="T12" s="58"/>
      <c r="U12" s="58"/>
      <c r="V12" s="58"/>
      <c r="W12" s="58"/>
      <c r="X12" s="58"/>
      <c r="Y12" s="87"/>
    </row>
    <row r="13" spans="1:42" s="26" customFormat="1" ht="24.95" customHeight="1" x14ac:dyDescent="0.2">
      <c r="A13" s="35" t="s">
        <v>46</v>
      </c>
      <c r="B13" s="49">
        <v>687232175</v>
      </c>
      <c r="C13" s="30" t="s">
        <v>62</v>
      </c>
      <c r="D13" s="31">
        <v>75000</v>
      </c>
      <c r="E13" s="32" t="s">
        <v>67</v>
      </c>
      <c r="F13" s="91" t="s">
        <v>68</v>
      </c>
      <c r="G13" s="29" t="s">
        <v>69</v>
      </c>
      <c r="H13" s="29" t="s">
        <v>75</v>
      </c>
      <c r="I13" s="33"/>
      <c r="J13" s="36"/>
      <c r="K13" s="37"/>
      <c r="L13" s="36" t="s">
        <v>35</v>
      </c>
      <c r="M13" s="68">
        <f>IF(AND(base_adhérents!$G15="",base_adhérents!$I15=""),"",IF(AND(base_adhérents!$G15&lt;&gt;"",base_adhérents!$I15&lt;&gt;""),données!$E$5,données!$D$5))</f>
        <v>120</v>
      </c>
      <c r="N13" s="69">
        <f>SUM(base_adhérents!$O15:$Y15)</f>
        <v>120</v>
      </c>
      <c r="O13" s="60">
        <v>200</v>
      </c>
      <c r="P13" s="58"/>
      <c r="Q13" s="58"/>
      <c r="R13" s="58"/>
      <c r="S13" s="59"/>
      <c r="T13" s="58"/>
      <c r="U13" s="58"/>
      <c r="V13" s="58"/>
      <c r="W13" s="58"/>
      <c r="X13" s="58"/>
      <c r="Y13" s="87"/>
    </row>
    <row r="14" spans="1:42" s="26" customFormat="1" ht="24.95" customHeight="1" x14ac:dyDescent="0.2">
      <c r="A14" s="32" t="s">
        <v>47</v>
      </c>
      <c r="B14" s="49">
        <v>687232175</v>
      </c>
      <c r="C14" s="30" t="s">
        <v>63</v>
      </c>
      <c r="D14" s="31">
        <v>75000</v>
      </c>
      <c r="E14" s="32" t="s">
        <v>67</v>
      </c>
      <c r="F14" s="91" t="s">
        <v>68</v>
      </c>
      <c r="G14" s="29" t="s">
        <v>69</v>
      </c>
      <c r="H14" s="29" t="s">
        <v>76</v>
      </c>
      <c r="I14" s="33"/>
      <c r="J14" s="29"/>
      <c r="K14" s="34"/>
      <c r="L14" s="29" t="s">
        <v>35</v>
      </c>
      <c r="M14" s="68">
        <f>IF(AND(base_adhérents!$G16="",base_adhérents!$I16=""),"",IF(AND(base_adhérents!$G16&lt;&gt;"",base_adhérents!$I16&lt;&gt;""),données!$E$5,données!$D$5))</f>
        <v>120</v>
      </c>
      <c r="N14" s="69">
        <f>SUM(base_adhérents!$O16:$Y16)</f>
        <v>120</v>
      </c>
      <c r="O14" s="57">
        <v>160</v>
      </c>
      <c r="P14" s="55"/>
      <c r="Q14" s="55"/>
      <c r="R14" s="55"/>
      <c r="S14" s="56"/>
      <c r="T14" s="55"/>
      <c r="U14" s="55"/>
      <c r="V14" s="55"/>
      <c r="W14" s="55"/>
      <c r="X14" s="55"/>
      <c r="Y14" s="86"/>
    </row>
    <row r="15" spans="1:42" s="25" customFormat="1" ht="24.95" customHeight="1" x14ac:dyDescent="0.2">
      <c r="A15" s="35" t="s">
        <v>48</v>
      </c>
      <c r="B15" s="49">
        <v>687232175</v>
      </c>
      <c r="C15" s="30" t="s">
        <v>64</v>
      </c>
      <c r="D15" s="31">
        <v>75000</v>
      </c>
      <c r="E15" s="32" t="s">
        <v>67</v>
      </c>
      <c r="F15" s="91" t="s">
        <v>68</v>
      </c>
      <c r="G15" s="29" t="s">
        <v>69</v>
      </c>
      <c r="H15" s="29" t="s">
        <v>77</v>
      </c>
      <c r="I15" s="33"/>
      <c r="J15" s="36"/>
      <c r="K15" s="37" t="s">
        <v>30</v>
      </c>
      <c r="L15" s="36" t="s">
        <v>35</v>
      </c>
      <c r="M15" s="68">
        <f>IF(AND(base_adhérents!$G17="",base_adhérents!$I17=""),"",IF(AND(base_adhérents!$G17&lt;&gt;"",base_adhérents!$I17&lt;&gt;""),données!$E$5,données!$D$5))</f>
        <v>120</v>
      </c>
      <c r="N15" s="69">
        <f>SUM(base_adhérents!$O17:$Y17)</f>
        <v>160</v>
      </c>
      <c r="O15" s="60">
        <v>120</v>
      </c>
      <c r="P15" s="58"/>
      <c r="Q15" s="58"/>
      <c r="R15" s="58"/>
      <c r="S15" s="59"/>
      <c r="T15" s="58"/>
      <c r="U15" s="58"/>
      <c r="V15" s="58"/>
      <c r="W15" s="58"/>
      <c r="X15" s="58"/>
      <c r="Y15" s="87"/>
    </row>
    <row r="16" spans="1:42" s="25" customFormat="1" ht="24.95" customHeight="1" x14ac:dyDescent="0.2">
      <c r="A16" s="32" t="s">
        <v>49</v>
      </c>
      <c r="B16" s="49">
        <v>687232175</v>
      </c>
      <c r="C16" s="30" t="s">
        <v>65</v>
      </c>
      <c r="D16" s="31">
        <v>75000</v>
      </c>
      <c r="E16" s="32" t="s">
        <v>67</v>
      </c>
      <c r="F16" s="91" t="s">
        <v>68</v>
      </c>
      <c r="G16" s="29" t="s">
        <v>69</v>
      </c>
      <c r="H16" s="29" t="s">
        <v>78</v>
      </c>
      <c r="I16" s="33"/>
      <c r="J16" s="29"/>
      <c r="K16" s="34"/>
      <c r="L16" s="29" t="s">
        <v>35</v>
      </c>
      <c r="M16" s="68">
        <f>IF(AND(base_adhérents!$G18="",base_adhérents!$I18=""),"",IF(AND(base_adhérents!$G18&lt;&gt;"",base_adhérents!$I18&lt;&gt;""),données!$E$5,données!$D$5))</f>
        <v>160</v>
      </c>
      <c r="N16" s="69">
        <f>SUM(base_adhérents!$O18:$Y18)</f>
        <v>160</v>
      </c>
      <c r="O16" s="57"/>
      <c r="P16" s="55">
        <v>40</v>
      </c>
      <c r="Q16" s="55">
        <v>40</v>
      </c>
      <c r="R16" s="55">
        <v>40</v>
      </c>
      <c r="S16" s="56"/>
      <c r="T16" s="55"/>
      <c r="U16" s="55"/>
      <c r="V16" s="55"/>
      <c r="W16" s="55"/>
      <c r="X16" s="55"/>
      <c r="Y16" s="86"/>
    </row>
    <row r="17" spans="1:25" s="26" customFormat="1" ht="24.95" customHeight="1" x14ac:dyDescent="0.2">
      <c r="A17" s="35" t="s">
        <v>50</v>
      </c>
      <c r="B17" s="49">
        <v>687232175</v>
      </c>
      <c r="C17" s="30" t="s">
        <v>66</v>
      </c>
      <c r="D17" s="31">
        <v>75000</v>
      </c>
      <c r="E17" s="32" t="s">
        <v>67</v>
      </c>
      <c r="F17" s="91" t="s">
        <v>68</v>
      </c>
      <c r="G17" s="29" t="s">
        <v>69</v>
      </c>
      <c r="H17" s="29" t="s">
        <v>79</v>
      </c>
      <c r="I17" s="33"/>
      <c r="J17" s="36"/>
      <c r="K17" s="37" t="s">
        <v>30</v>
      </c>
      <c r="L17" s="36" t="s">
        <v>34</v>
      </c>
      <c r="M17" s="68">
        <f>IF(AND(base_adhérents!$G19="",base_adhérents!$I19=""),"",IF(AND(base_adhérents!$G19&lt;&gt;"",base_adhérents!$I19&lt;&gt;""),données!$E$5,données!$D$5))</f>
        <v>120</v>
      </c>
      <c r="N17" s="69">
        <f>SUM(base_adhérents!$O19:$Y19)</f>
        <v>120</v>
      </c>
      <c r="O17" s="60">
        <v>80</v>
      </c>
      <c r="P17" s="58">
        <v>80</v>
      </c>
      <c r="Q17" s="58"/>
      <c r="R17" s="58"/>
      <c r="S17" s="59"/>
      <c r="T17" s="58"/>
      <c r="U17" s="58"/>
      <c r="V17" s="58"/>
      <c r="W17" s="58"/>
      <c r="X17" s="58"/>
      <c r="Y17" s="87"/>
    </row>
    <row r="18" spans="1:25" s="25" customFormat="1" ht="24.95" customHeight="1" x14ac:dyDescent="0.2">
      <c r="A18" s="35" t="s">
        <v>51</v>
      </c>
      <c r="B18" s="49">
        <v>687232175</v>
      </c>
      <c r="C18" s="30" t="s">
        <v>58</v>
      </c>
      <c r="D18" s="31">
        <v>75000</v>
      </c>
      <c r="E18" s="32" t="s">
        <v>67</v>
      </c>
      <c r="F18" s="91" t="s">
        <v>68</v>
      </c>
      <c r="G18" s="29" t="s">
        <v>69</v>
      </c>
      <c r="H18" s="29" t="s">
        <v>80</v>
      </c>
      <c r="I18" s="33" t="s">
        <v>70</v>
      </c>
      <c r="J18" s="36" t="s">
        <v>28</v>
      </c>
      <c r="K18" s="37" t="s">
        <v>30</v>
      </c>
      <c r="L18" s="36" t="s">
        <v>35</v>
      </c>
      <c r="M18" s="68">
        <f>IF(AND(base_adhérents!$G11="",base_adhérents!$I11=""),"",IF(AND(base_adhérents!$G11&lt;&gt;"",base_adhérents!$I11&lt;&gt;""),données!$E$5,données!$D$5))</f>
        <v>160</v>
      </c>
      <c r="N18" s="69">
        <f>SUM(base_adhérents!$O11:$Y11)</f>
        <v>160</v>
      </c>
      <c r="O18" s="60">
        <v>80</v>
      </c>
      <c r="P18" s="58">
        <v>80</v>
      </c>
      <c r="Q18" s="58"/>
      <c r="R18" s="58"/>
      <c r="S18" s="59"/>
      <c r="T18" s="58"/>
      <c r="U18" s="58"/>
      <c r="V18" s="58"/>
      <c r="W18" s="58"/>
      <c r="X18" s="58"/>
      <c r="Y18" s="87"/>
    </row>
    <row r="19" spans="1:25" s="25" customFormat="1" ht="24.95" customHeight="1" x14ac:dyDescent="0.2">
      <c r="A19" s="32" t="s">
        <v>52</v>
      </c>
      <c r="B19" s="49">
        <v>687232175</v>
      </c>
      <c r="C19" s="30" t="s">
        <v>61</v>
      </c>
      <c r="D19" s="31">
        <v>75000</v>
      </c>
      <c r="E19" s="32" t="s">
        <v>67</v>
      </c>
      <c r="F19" s="91" t="s">
        <v>68</v>
      </c>
      <c r="G19" s="29" t="s">
        <v>69</v>
      </c>
      <c r="H19" s="29" t="s">
        <v>81</v>
      </c>
      <c r="I19" s="33"/>
      <c r="J19" s="29"/>
      <c r="K19" s="34"/>
      <c r="L19" s="29" t="s">
        <v>35</v>
      </c>
      <c r="M19" s="68">
        <f>IF(AND(base_adhérents!$G14="",base_adhérents!$I14=""),"",IF(AND(base_adhérents!$G14&lt;&gt;"",base_adhérents!$I14&lt;&gt;""),données!$E$5,données!$D$5))</f>
        <v>120</v>
      </c>
      <c r="N19" s="69">
        <f>SUM(base_adhérents!$O14:$Y14)</f>
        <v>160</v>
      </c>
      <c r="O19" s="57">
        <v>40</v>
      </c>
      <c r="P19" s="55">
        <v>40</v>
      </c>
      <c r="Q19" s="55">
        <v>40</v>
      </c>
      <c r="R19" s="55"/>
      <c r="S19" s="56"/>
      <c r="T19" s="55"/>
      <c r="U19" s="55"/>
      <c r="V19" s="55"/>
      <c r="W19" s="55"/>
      <c r="X19" s="55"/>
      <c r="Y19" s="86"/>
    </row>
    <row r="20" spans="1:25" ht="24.95" customHeight="1" x14ac:dyDescent="0.25"/>
    <row r="21" spans="1:25" ht="24.95" customHeight="1" x14ac:dyDescent="0.25"/>
    <row r="22" spans="1:25" ht="24.95" customHeight="1" x14ac:dyDescent="0.25"/>
    <row r="23" spans="1:25" ht="24.95" customHeight="1" x14ac:dyDescent="0.25"/>
    <row r="24" spans="1:25" ht="24.95" customHeight="1" x14ac:dyDescent="0.25"/>
    <row r="25" spans="1:25" ht="24.95" customHeight="1" x14ac:dyDescent="0.25"/>
    <row r="26" spans="1:25" ht="24.95" customHeight="1" x14ac:dyDescent="0.25"/>
    <row r="27" spans="1:25" ht="24.95" customHeight="1" x14ac:dyDescent="0.25"/>
    <row r="28" spans="1:25" ht="24.95" customHeight="1" x14ac:dyDescent="0.25"/>
    <row r="29" spans="1:25" ht="24.95" customHeight="1" x14ac:dyDescent="0.25"/>
  </sheetData>
  <sheetProtection selectLockedCells="1"/>
  <conditionalFormatting sqref="A2:A19">
    <cfRule type="expression" dxfId="0" priority="12">
      <formula>N2&lt;M2</formula>
    </cfRule>
  </conditionalFormatting>
  <dataValidations count="6">
    <dataValidation operator="equal" allowBlank="1" showErrorMessage="1" sqref="G5 J5 I2:I5 M6:M19 B6:B19">
      <formula1>0</formula1>
      <formula2>0</formula2>
    </dataValidation>
    <dataValidation type="list" operator="equal" allowBlank="1" showErrorMessage="1" sqref="H5">
      <formula1>INDIRECT($G$6)</formula1>
    </dataValidation>
    <dataValidation type="list" operator="equal" allowBlank="1" showErrorMessage="1" sqref="L6:L19">
      <formula1>"Chèque,Virement,Espèce"</formula1>
    </dataValidation>
    <dataValidation type="list" operator="equal" allowBlank="1" showErrorMessage="1" sqref="G6:G19 I6:I19">
      <formula1>intervenants</formula1>
    </dataValidation>
    <dataValidation type="list" allowBlank="1" showInputMessage="1" showErrorMessage="1" sqref="H6:H19">
      <formula1>INDIRECT(G6)</formula1>
    </dataValidation>
    <dataValidation type="list" operator="equal" allowBlank="1" showErrorMessage="1" sqref="J6:J19">
      <formula1>INDIRECT(I6)</formula1>
    </dataValidation>
  </dataValidations>
  <hyperlinks>
    <hyperlink ref="F6" r:id="rId1"/>
    <hyperlink ref="F7:F8" r:id="rId2" display="aa@gmail.com"/>
  </hyperlinks>
  <pageMargins left="0.11811023622047244" right="0.11811023622047244" top="0.11811023622047244" bottom="0.11811023622047244" header="0.51181102362204722" footer="0.51181102362204722"/>
  <pageSetup paperSize="9" scale="72" fitToHeight="0" orientation="landscape" horizontalDpi="0" verticalDpi="0"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données</vt:lpstr>
      <vt:lpstr>base_adhérents</vt:lpstr>
      <vt:lpstr>intervenants</vt:lpstr>
      <vt:lpstr>SOUFI_Tarik</vt:lpstr>
      <vt:lpstr>VARINOT_Alexandre</vt:lpstr>
      <vt:lpstr>base_adhérents!Zone_d_impression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Fabro</dc:creator>
  <cp:lastModifiedBy>Michel Fabro</cp:lastModifiedBy>
  <cp:lastPrinted>2024-01-07T22:30:17Z</cp:lastPrinted>
  <dcterms:created xsi:type="dcterms:W3CDTF">2023-02-03T10:21:44Z</dcterms:created>
  <dcterms:modified xsi:type="dcterms:W3CDTF">2024-01-09T07:41:48Z</dcterms:modified>
</cp:coreProperties>
</file>