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cost\Downloads\En cours retraite\"/>
    </mc:Choice>
  </mc:AlternateContent>
  <xr:revisionPtr revIDLastSave="0" documentId="13_ncr:1_{1F798233-2C20-4DB3-9F86-15ADF9B80F0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A23" sheetId="3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30" l="1"/>
  <c r="M15" i="30"/>
  <c r="B17" i="30" l="1"/>
  <c r="D16" i="30" l="1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D31" i="30"/>
  <c r="D32" i="30"/>
  <c r="D33" i="30"/>
  <c r="D34" i="30"/>
  <c r="D35" i="30"/>
  <c r="D36" i="30"/>
  <c r="D37" i="30"/>
  <c r="D38" i="30"/>
  <c r="D39" i="30"/>
  <c r="D40" i="30"/>
  <c r="D41" i="30"/>
  <c r="D42" i="30"/>
  <c r="D43" i="30"/>
  <c r="D44" i="30"/>
  <c r="D45" i="30"/>
  <c r="D46" i="30"/>
  <c r="D47" i="30"/>
  <c r="D48" i="30"/>
  <c r="D49" i="30"/>
  <c r="M16" i="30"/>
  <c r="M18" i="30" s="1"/>
  <c r="B18" i="30"/>
  <c r="B19" i="30" s="1"/>
  <c r="B20" i="30" s="1"/>
  <c r="B21" i="30" s="1"/>
  <c r="B22" i="30" s="1"/>
  <c r="B23" i="30" s="1"/>
  <c r="B24" i="30" s="1"/>
  <c r="B25" i="30" s="1"/>
  <c r="B26" i="30" s="1"/>
  <c r="B27" i="30" s="1"/>
  <c r="B28" i="30" s="1"/>
  <c r="B29" i="30" s="1"/>
  <c r="B30" i="30" s="1"/>
  <c r="B31" i="30" s="1"/>
  <c r="B32" i="30" s="1"/>
  <c r="B33" i="30" s="1"/>
  <c r="B34" i="30" s="1"/>
  <c r="B35" i="30" s="1"/>
  <c r="B36" i="30" s="1"/>
  <c r="B37" i="30" s="1"/>
  <c r="B38" i="30" s="1"/>
  <c r="B39" i="30" s="1"/>
  <c r="B40" i="30" s="1"/>
  <c r="B41" i="30" s="1"/>
  <c r="B42" i="30" s="1"/>
  <c r="B43" i="30" s="1"/>
  <c r="B44" i="30" s="1"/>
  <c r="B45" i="30" s="1"/>
  <c r="B46" i="30" s="1"/>
  <c r="B47" i="30" s="1"/>
  <c r="B48" i="30" s="1"/>
  <c r="B49" i="30" s="1"/>
  <c r="E16" i="30" l="1"/>
  <c r="E47" i="30"/>
  <c r="E43" i="30"/>
  <c r="E39" i="30"/>
  <c r="E35" i="30"/>
  <c r="E31" i="30"/>
  <c r="E27" i="30"/>
  <c r="E23" i="30"/>
  <c r="E19" i="30"/>
  <c r="E46" i="30"/>
  <c r="E42" i="30"/>
  <c r="E38" i="30"/>
  <c r="E34" i="30"/>
  <c r="E30" i="30"/>
  <c r="E26" i="30"/>
  <c r="E22" i="30"/>
  <c r="E18" i="30"/>
  <c r="E49" i="30"/>
  <c r="E45" i="30"/>
  <c r="E41" i="30"/>
  <c r="E37" i="30"/>
  <c r="E33" i="30"/>
  <c r="E29" i="30"/>
  <c r="E25" i="30"/>
  <c r="E21" i="30"/>
  <c r="E17" i="30"/>
  <c r="E48" i="30"/>
  <c r="E44" i="30"/>
  <c r="E40" i="30"/>
  <c r="E36" i="30"/>
  <c r="E32" i="30"/>
  <c r="E28" i="30"/>
  <c r="E24" i="30"/>
  <c r="E20" i="30"/>
  <c r="F17" i="30" l="1"/>
  <c r="F18" i="30" s="1"/>
  <c r="F19" i="30" s="1"/>
  <c r="F20" i="30" s="1"/>
  <c r="F21" i="30" s="1"/>
  <c r="F22" i="30" s="1"/>
  <c r="F23" i="30" s="1"/>
  <c r="F24" i="30" s="1"/>
  <c r="F25" i="30" s="1"/>
  <c r="F26" i="30" s="1"/>
  <c r="F27" i="30" s="1"/>
  <c r="F28" i="30" s="1"/>
  <c r="F29" i="30" s="1"/>
  <c r="F30" i="30" s="1"/>
  <c r="F31" i="30" s="1"/>
  <c r="F32" i="30" s="1"/>
  <c r="F33" i="30" s="1"/>
  <c r="F34" i="30" s="1"/>
  <c r="F35" i="30" s="1"/>
  <c r="F36" i="30" s="1"/>
  <c r="F37" i="30" s="1"/>
  <c r="F38" i="30" s="1"/>
  <c r="F39" i="30" s="1"/>
  <c r="F40" i="30" s="1"/>
  <c r="F41" i="30" s="1"/>
  <c r="F42" i="30" s="1"/>
  <c r="F43" i="30" s="1"/>
  <c r="F44" i="30" s="1"/>
  <c r="F45" i="30" s="1"/>
  <c r="F46" i="30" s="1"/>
  <c r="F47" i="30" s="1"/>
  <c r="F48" i="30" s="1"/>
  <c r="F49" i="30" s="1"/>
</calcChain>
</file>

<file path=xl/sharedStrings.xml><?xml version="1.0" encoding="utf-8"?>
<sst xmlns="http://schemas.openxmlformats.org/spreadsheetml/2006/main" count="19" uniqueCount="19">
  <si>
    <t xml:space="preserve">Année </t>
  </si>
  <si>
    <t>TJT</t>
  </si>
  <si>
    <t>TJO</t>
  </si>
  <si>
    <t>PE</t>
  </si>
  <si>
    <t>EPV</t>
  </si>
  <si>
    <t>Taux</t>
  </si>
  <si>
    <t>coeff</t>
  </si>
  <si>
    <t>100%</t>
  </si>
  <si>
    <t>95%</t>
  </si>
  <si>
    <t>90%</t>
  </si>
  <si>
    <t>85%</t>
  </si>
  <si>
    <t>80%</t>
  </si>
  <si>
    <t>75%</t>
  </si>
  <si>
    <t>70%</t>
  </si>
  <si>
    <t>65%</t>
  </si>
  <si>
    <t>60%</t>
  </si>
  <si>
    <t>55%</t>
  </si>
  <si>
    <t>50%</t>
  </si>
  <si>
    <t xml:space="preserve">Non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</si>
</sst>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"/>
    <numFmt numFmtId="165" formatCode="0.00_ ;\-0.00\ "/>
  </numFmts>
  <fonts count="2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Arial"/>
      <family val="2"/>
    </font>
    <font>
      <sz val="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color theme="2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02">
    <xf numFmtId="0" fontId="0" fillId="0" borderId="0" xfId="0"/>
    <xf numFmtId="0" fontId="0" fillId="2" borderId="0" xfId="0" applyFill="1"/>
    <xf numFmtId="0" fontId="5" fillId="2" borderId="1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vertical="center"/>
    </xf>
    <xf numFmtId="0" fontId="8" fillId="2" borderId="0" xfId="0" applyFont="1" applyFill="1" applyAlignment="1">
      <alignment vertical="center" wrapText="1"/>
    </xf>
    <xf numFmtId="0" fontId="10" fillId="2" borderId="0" xfId="0" applyFont="1" applyFill="1" applyAlignment="1">
      <alignment vertical="center" wrapText="1"/>
    </xf>
    <xf numFmtId="0" fontId="10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2" fontId="2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14" fontId="16" fillId="2" borderId="0" xfId="0" applyNumberFormat="1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 wrapText="1"/>
    </xf>
    <xf numFmtId="1" fontId="0" fillId="2" borderId="0" xfId="0" applyNumberFormat="1" applyFill="1"/>
    <xf numFmtId="0" fontId="9" fillId="2" borderId="0" xfId="0" applyFont="1" applyFill="1" applyAlignment="1">
      <alignment vertical="center"/>
    </xf>
    <xf numFmtId="1" fontId="0" fillId="2" borderId="0" xfId="0" applyNumberFormat="1" applyFill="1" applyAlignment="1">
      <alignment vertical="center"/>
    </xf>
    <xf numFmtId="1" fontId="3" fillId="2" borderId="0" xfId="0" applyNumberFormat="1" applyFont="1" applyFill="1" applyAlignment="1">
      <alignment vertical="center"/>
    </xf>
    <xf numFmtId="1" fontId="2" fillId="2" borderId="0" xfId="0" applyNumberFormat="1" applyFont="1" applyFill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11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14" fontId="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4" fontId="18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0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" fontId="15" fillId="0" borderId="17" xfId="0" applyNumberFormat="1" applyFon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" fontId="8" fillId="0" borderId="5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9" fillId="2" borderId="0" xfId="0" applyFont="1" applyFill="1" applyAlignment="1">
      <alignment horizontal="center"/>
    </xf>
    <xf numFmtId="0" fontId="20" fillId="0" borderId="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49" fontId="20" fillId="2" borderId="22" xfId="0" applyNumberFormat="1" applyFont="1" applyFill="1" applyBorder="1" applyAlignment="1">
      <alignment horizontal="center" vertical="center" wrapText="1"/>
    </xf>
    <xf numFmtId="49" fontId="20" fillId="2" borderId="33" xfId="0" applyNumberFormat="1" applyFont="1" applyFill="1" applyBorder="1" applyAlignment="1">
      <alignment horizontal="center" vertical="center" wrapText="1"/>
    </xf>
    <xf numFmtId="49" fontId="20" fillId="2" borderId="34" xfId="0" applyNumberFormat="1" applyFont="1" applyFill="1" applyBorder="1" applyAlignment="1">
      <alignment horizontal="center" vertical="center" wrapText="1"/>
    </xf>
    <xf numFmtId="0" fontId="20" fillId="2" borderId="17" xfId="0" applyFont="1" applyFill="1" applyBorder="1" applyAlignment="1">
      <alignment horizontal="center" vertical="center" wrapText="1"/>
    </xf>
    <xf numFmtId="49" fontId="8" fillId="2" borderId="0" xfId="0" applyNumberFormat="1" applyFont="1" applyFill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7" fillId="0" borderId="20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1" fontId="12" fillId="0" borderId="9" xfId="0" applyNumberFormat="1" applyFont="1" applyBorder="1" applyAlignment="1">
      <alignment horizontal="center" vertical="center" wrapText="1"/>
    </xf>
    <xf numFmtId="1" fontId="12" fillId="0" borderId="10" xfId="0" applyNumberFormat="1" applyFont="1" applyBorder="1" applyAlignment="1">
      <alignment horizontal="center" vertical="center" wrapText="1"/>
    </xf>
    <xf numFmtId="1" fontId="12" fillId="0" borderId="26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" fontId="8" fillId="0" borderId="18" xfId="0" applyNumberFormat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6BB00"/>
      <color rgb="FF66FF66"/>
      <color rgb="FFFF8265"/>
      <color rgb="FF70F2FC"/>
      <color rgb="FFFAC59E"/>
      <color rgb="FFFFFF99"/>
      <color rgb="FFF96F86"/>
      <color rgb="FFD6FCFE"/>
      <color rgb="FF9999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127000</xdr:colOff>
          <xdr:row>23</xdr:row>
          <xdr:rowOff>88900</xdr:rowOff>
        </xdr:from>
        <xdr:to>
          <xdr:col>13</xdr:col>
          <xdr:colOff>0</xdr:colOff>
          <xdr:row>25</xdr:row>
          <xdr:rowOff>19050</xdr:rowOff>
        </xdr:to>
        <xdr:sp macro="" textlink="">
          <xdr:nvSpPr>
            <xdr:cNvPr id="89089" name="CommandButton1" hidden="1">
              <a:extLst>
                <a:ext uri="{63B3BB69-23CF-44E3-9099-C40C66FF867C}">
                  <a14:compatExt spid="_x0000_s89089"/>
                </a:ext>
                <a:ext uri="{FF2B5EF4-FFF2-40B4-BE49-F238E27FC236}">
                  <a16:creationId xmlns:a16="http://schemas.microsoft.com/office/drawing/2014/main" id="{00000000-0008-0000-0000-0000015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CE6D1E-0592-40AB-B6E5-7497B4389C02}" name="T_taux" displayName="T_taux" ref="B53:C65" totalsRowShown="0" headerRowDxfId="3" tableBorderDxfId="2">
  <tableColumns count="2">
    <tableColumn id="1" xr3:uid="{E570A38E-8FC2-4296-AB26-9285E20C055E}" name="Taux" dataDxfId="1"/>
    <tableColumn id="2" xr3:uid="{4CB5DF62-C4FD-46B9-87CF-9516BD7C9889}" name="coeff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pageSetUpPr autoPageBreaks="0"/>
  </sheetPr>
  <dimension ref="B1:U65"/>
  <sheetViews>
    <sheetView showGridLines="0" tabSelected="1" topLeftCell="A10" zoomScaleNormal="100" workbookViewId="0">
      <selection activeCell="D24" sqref="D24"/>
    </sheetView>
  </sheetViews>
  <sheetFormatPr baseColWidth="10" defaultColWidth="10.81640625" defaultRowHeight="14.5" x14ac:dyDescent="0.35"/>
  <cols>
    <col min="1" max="1" width="10.54296875" style="1" customWidth="1"/>
    <col min="2" max="2" width="10.81640625" style="1"/>
    <col min="3" max="3" width="11.54296875" style="1" customWidth="1"/>
    <col min="4" max="7" width="10.81640625" style="1"/>
    <col min="8" max="8" width="8.7265625" style="1" customWidth="1"/>
    <col min="9" max="9" width="10.1796875" style="1" customWidth="1"/>
    <col min="10" max="10" width="11.7265625" style="16" customWidth="1"/>
    <col min="11" max="11" width="12.81640625" style="1" customWidth="1"/>
    <col min="12" max="12" width="11.26953125" style="1" customWidth="1"/>
    <col min="13" max="13" width="12" style="1" customWidth="1"/>
    <col min="14" max="15" width="10.81640625" style="1"/>
    <col min="16" max="16" width="10.81640625" style="1" customWidth="1"/>
    <col min="17" max="16384" width="10.81640625" style="1"/>
  </cols>
  <sheetData>
    <row r="1" spans="2:21" ht="14.5" customHeight="1" x14ac:dyDescent="0.35">
      <c r="B1" s="22"/>
      <c r="C1" s="22"/>
      <c r="D1" s="22"/>
      <c r="E1" s="22"/>
      <c r="F1" s="22"/>
      <c r="G1" s="22"/>
      <c r="H1" s="22"/>
      <c r="I1" s="23"/>
      <c r="J1" s="23"/>
      <c r="K1" s="23"/>
      <c r="L1" s="23"/>
      <c r="M1" s="23"/>
      <c r="N1" s="2"/>
      <c r="O1" s="2"/>
      <c r="P1" s="2"/>
      <c r="Q1" s="2"/>
      <c r="R1" s="3"/>
      <c r="S1" s="3"/>
      <c r="T1" s="3"/>
      <c r="U1" s="3"/>
    </row>
    <row r="2" spans="2:21" ht="14.5" customHeight="1" x14ac:dyDescent="0.35">
      <c r="B2" s="22"/>
      <c r="C2" s="22"/>
      <c r="D2" s="22"/>
      <c r="E2" s="22"/>
      <c r="F2" s="22"/>
      <c r="G2" s="22"/>
      <c r="H2" s="22"/>
      <c r="I2" s="23"/>
      <c r="J2" s="23"/>
      <c r="K2" s="23"/>
      <c r="L2" s="23"/>
      <c r="M2" s="23"/>
      <c r="N2" s="3"/>
      <c r="O2" s="3"/>
      <c r="P2" s="3"/>
      <c r="Q2" s="3"/>
      <c r="R2" s="3"/>
      <c r="S2" s="3"/>
      <c r="T2" s="3"/>
      <c r="U2" s="3"/>
    </row>
    <row r="3" spans="2:21" ht="14.5" customHeight="1" x14ac:dyDescent="0.35"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3"/>
      <c r="O3" s="3"/>
      <c r="P3" s="3"/>
      <c r="Q3" s="3"/>
      <c r="R3" s="3"/>
      <c r="S3" s="3"/>
      <c r="T3" s="3"/>
      <c r="U3" s="3"/>
    </row>
    <row r="4" spans="2:21" ht="14.5" customHeight="1" x14ac:dyDescent="0.35"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5"/>
      <c r="O4" s="5"/>
      <c r="P4" s="5"/>
      <c r="Q4" s="5"/>
      <c r="R4" s="5"/>
    </row>
    <row r="5" spans="2:21" ht="14.5" customHeight="1" x14ac:dyDescent="0.35"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5"/>
      <c r="O5" s="5"/>
      <c r="P5" s="5"/>
      <c r="Q5" s="5"/>
      <c r="R5" s="5"/>
    </row>
    <row r="6" spans="2:21" ht="14.5" customHeight="1" x14ac:dyDescent="0.35">
      <c r="B6"/>
      <c r="C6"/>
      <c r="D6" s="25"/>
      <c r="E6" s="26"/>
      <c r="F6" s="25"/>
      <c r="G6" s="25"/>
      <c r="H6" s="25"/>
      <c r="I6" s="25"/>
      <c r="J6" s="27"/>
      <c r="K6" s="27"/>
      <c r="L6" s="27"/>
      <c r="M6" s="27"/>
      <c r="N6" s="5"/>
      <c r="O6" s="5"/>
      <c r="P6" s="5"/>
      <c r="Q6" s="5"/>
      <c r="R6" s="5"/>
    </row>
    <row r="7" spans="2:21" ht="14.5" customHeight="1" x14ac:dyDescent="0.35">
      <c r="B7" s="28"/>
      <c r="C7" s="28"/>
      <c r="D7" s="29"/>
      <c r="E7" s="25"/>
      <c r="F7" s="30"/>
      <c r="G7" s="25"/>
      <c r="H7" s="30"/>
      <c r="I7" s="31"/>
      <c r="J7" s="27"/>
      <c r="K7" s="27"/>
      <c r="L7" s="32"/>
      <c r="M7" s="32"/>
      <c r="N7" s="5"/>
    </row>
    <row r="8" spans="2:21" x14ac:dyDescent="0.35">
      <c r="B8"/>
      <c r="C8"/>
      <c r="D8" s="33"/>
      <c r="E8" s="25"/>
      <c r="F8" s="30"/>
      <c r="G8" s="30"/>
      <c r="H8" s="25"/>
      <c r="I8" s="31"/>
      <c r="J8" s="27"/>
      <c r="K8" s="27"/>
      <c r="L8" s="32"/>
      <c r="M8" s="32"/>
      <c r="N8" s="6"/>
    </row>
    <row r="9" spans="2:21" ht="15" customHeight="1" x14ac:dyDescent="0.35">
      <c r="B9" s="28"/>
      <c r="C9" s="28"/>
      <c r="D9" s="28"/>
      <c r="E9" s="28"/>
      <c r="F9" s="28"/>
      <c r="G9" s="34"/>
      <c r="H9" s="34"/>
      <c r="I9" s="34"/>
      <c r="J9" s="27"/>
      <c r="K9" s="27"/>
      <c r="L9" s="32"/>
      <c r="M9" s="32"/>
      <c r="N9" s="13"/>
    </row>
    <row r="10" spans="2:21" ht="14.5" customHeight="1" x14ac:dyDescent="0.35">
      <c r="B10" s="28"/>
      <c r="C10" s="28"/>
      <c r="D10" s="28"/>
      <c r="E10" s="28"/>
      <c r="F10" s="28"/>
      <c r="G10" s="34"/>
      <c r="H10" s="34"/>
      <c r="I10" s="34"/>
      <c r="J10" s="27"/>
      <c r="K10" s="27"/>
      <c r="L10" s="32"/>
      <c r="M10" s="32"/>
      <c r="N10" s="13"/>
    </row>
    <row r="11" spans="2:21" ht="15" customHeight="1" thickBot="1" x14ac:dyDescent="0.4">
      <c r="B11" s="28"/>
      <c r="C11" s="28"/>
      <c r="D11" s="28"/>
      <c r="E11" s="28"/>
      <c r="F11" s="35">
        <v>1.25</v>
      </c>
      <c r="G11" s="34"/>
      <c r="H11" s="34"/>
      <c r="I11" s="34"/>
      <c r="J11" s="27"/>
      <c r="K11" s="27"/>
      <c r="L11" s="32"/>
      <c r="M11" s="32"/>
      <c r="N11" s="13"/>
    </row>
    <row r="12" spans="2:21" ht="14.5" customHeight="1" thickBot="1" x14ac:dyDescent="0.4">
      <c r="B12" s="62"/>
      <c r="C12" s="62"/>
      <c r="D12" s="62"/>
      <c r="E12" s="62"/>
      <c r="F12" s="37">
        <v>128</v>
      </c>
      <c r="G12" s="78"/>
      <c r="H12" s="78"/>
      <c r="I12" s="78"/>
      <c r="J12" s="63"/>
      <c r="K12" s="64"/>
      <c r="L12" s="64"/>
      <c r="M12" s="65"/>
      <c r="N12" s="13"/>
    </row>
    <row r="13" spans="2:21" ht="14.5" customHeight="1" thickBot="1" x14ac:dyDescent="0.4">
      <c r="B13" s="79" t="s">
        <v>0</v>
      </c>
      <c r="C13" s="69" t="s">
        <v>4</v>
      </c>
      <c r="D13" s="69" t="s">
        <v>3</v>
      </c>
      <c r="E13" s="82" t="s">
        <v>2</v>
      </c>
      <c r="F13" s="85" t="s">
        <v>1</v>
      </c>
      <c r="G13" s="74"/>
      <c r="H13" s="74"/>
      <c r="I13" s="77"/>
      <c r="J13" s="66"/>
      <c r="K13" s="67"/>
      <c r="L13" s="67"/>
      <c r="M13" s="68"/>
      <c r="N13" s="14"/>
    </row>
    <row r="14" spans="2:21" ht="17.149999999999999" customHeight="1" x14ac:dyDescent="0.35">
      <c r="B14" s="80"/>
      <c r="C14" s="70"/>
      <c r="D14" s="70"/>
      <c r="E14" s="83"/>
      <c r="F14" s="86"/>
      <c r="G14" s="75"/>
      <c r="H14" s="75"/>
      <c r="I14" s="75"/>
      <c r="J14" s="72"/>
      <c r="K14" s="72"/>
      <c r="L14" s="73"/>
      <c r="M14" s="51">
        <v>0</v>
      </c>
      <c r="N14" s="15"/>
    </row>
    <row r="15" spans="2:21" ht="14.15" customHeight="1" thickBot="1" x14ac:dyDescent="0.4">
      <c r="B15" s="81"/>
      <c r="C15" s="71"/>
      <c r="D15" s="71"/>
      <c r="E15" s="84"/>
      <c r="F15" s="87"/>
      <c r="G15" s="75"/>
      <c r="H15" s="75"/>
      <c r="I15" s="75"/>
      <c r="J15" s="100"/>
      <c r="K15" s="100"/>
      <c r="L15" s="101"/>
      <c r="M15" s="45">
        <f>M14*2+1*(M14&lt;&gt;0)</f>
        <v>0</v>
      </c>
      <c r="N15" s="15"/>
    </row>
    <row r="16" spans="2:21" ht="15" thickBot="1" x14ac:dyDescent="0.4">
      <c r="B16" s="38">
        <v>2010</v>
      </c>
      <c r="C16" s="39">
        <v>4</v>
      </c>
      <c r="D16" s="39">
        <f t="shared" ref="D16:D49" si="0">IFERROR(C16,"")</f>
        <v>4</v>
      </c>
      <c r="E16" s="39">
        <f>IFERROR(MIN(12,C16+D16),"")</f>
        <v>8</v>
      </c>
      <c r="F16" s="40">
        <f>IF(((C16+D16+F12)*F11)=0,"",((C16+D16+F12)*F11))</f>
        <v>170</v>
      </c>
      <c r="G16" s="76"/>
      <c r="H16" s="76"/>
      <c r="I16" s="76"/>
      <c r="J16" s="100"/>
      <c r="K16" s="100"/>
      <c r="L16" s="101"/>
      <c r="M16" s="44">
        <f>M14*1.08</f>
        <v>0</v>
      </c>
      <c r="N16" s="15"/>
    </row>
    <row r="17" spans="2:18" ht="14.5" customHeight="1" x14ac:dyDescent="0.35">
      <c r="B17" s="36">
        <f>IF(B16+1&gt;1000,B16+1,"")</f>
        <v>2011</v>
      </c>
      <c r="C17" s="41">
        <v>5</v>
      </c>
      <c r="D17" s="41">
        <f t="shared" si="0"/>
        <v>5</v>
      </c>
      <c r="E17" s="41">
        <f t="shared" ref="E17:E49" si="1">IFERROR(MIN(12,C17+D17),"")</f>
        <v>10</v>
      </c>
      <c r="F17" s="42">
        <f t="shared" ref="F17:F49" si="2">IFERROR(((C17+D17)*1.63+F16),"")</f>
        <v>186.3</v>
      </c>
      <c r="G17" s="46">
        <v>0</v>
      </c>
      <c r="H17" s="46">
        <v>0</v>
      </c>
      <c r="I17" s="47">
        <v>0</v>
      </c>
      <c r="J17" s="100"/>
      <c r="K17" s="100"/>
      <c r="L17" s="101"/>
      <c r="M17" s="48"/>
      <c r="N17" s="15"/>
    </row>
    <row r="18" spans="2:18" ht="14.5" customHeight="1" x14ac:dyDescent="0.35">
      <c r="B18" s="36">
        <f t="shared" ref="B18:B32" si="3">IFERROR(B17+1,"")</f>
        <v>2012</v>
      </c>
      <c r="C18" s="41">
        <v>6</v>
      </c>
      <c r="D18" s="41">
        <f t="shared" si="0"/>
        <v>6</v>
      </c>
      <c r="E18" s="41">
        <f t="shared" si="1"/>
        <v>12</v>
      </c>
      <c r="F18" s="42">
        <f>IFERROR(((C18+D18)*1.63+F17),"")</f>
        <v>205.86</v>
      </c>
      <c r="G18" s="49">
        <v>1</v>
      </c>
      <c r="H18" s="49">
        <v>1</v>
      </c>
      <c r="I18" s="50">
        <v>2</v>
      </c>
      <c r="J18" s="94"/>
      <c r="K18" s="94"/>
      <c r="L18" s="95"/>
      <c r="M18" s="98">
        <f>M7+M8+M9+M10+M11+M15+M16+M17</f>
        <v>0</v>
      </c>
      <c r="N18" s="15"/>
    </row>
    <row r="19" spans="2:18" x14ac:dyDescent="0.35">
      <c r="B19" s="36">
        <f>IFERROR(B18+1,"")</f>
        <v>2013</v>
      </c>
      <c r="C19" s="41">
        <v>7</v>
      </c>
      <c r="D19" s="41">
        <f t="shared" si="0"/>
        <v>7</v>
      </c>
      <c r="E19" s="41">
        <f t="shared" si="1"/>
        <v>12</v>
      </c>
      <c r="F19" s="42">
        <f t="shared" si="2"/>
        <v>228.68</v>
      </c>
      <c r="G19" s="49">
        <v>2</v>
      </c>
      <c r="H19" s="49">
        <v>2</v>
      </c>
      <c r="I19" s="50">
        <v>4</v>
      </c>
      <c r="J19" s="96"/>
      <c r="K19" s="96"/>
      <c r="L19" s="97"/>
      <c r="M19" s="99"/>
      <c r="N19" s="15"/>
    </row>
    <row r="20" spans="2:18" ht="14.5" customHeight="1" x14ac:dyDescent="0.35">
      <c r="B20" s="36">
        <f t="shared" si="3"/>
        <v>2014</v>
      </c>
      <c r="C20" s="41">
        <v>8</v>
      </c>
      <c r="D20" s="41">
        <f t="shared" si="0"/>
        <v>8</v>
      </c>
      <c r="E20" s="41">
        <f t="shared" si="1"/>
        <v>12</v>
      </c>
      <c r="F20" s="42">
        <f t="shared" si="2"/>
        <v>254.76</v>
      </c>
      <c r="G20" s="49">
        <v>3</v>
      </c>
      <c r="H20" s="49">
        <v>3</v>
      </c>
      <c r="I20" s="50">
        <v>6</v>
      </c>
      <c r="J20" s="88"/>
      <c r="K20" s="88"/>
      <c r="L20" s="88"/>
      <c r="M20" s="89"/>
    </row>
    <row r="21" spans="2:18" ht="14.5" customHeight="1" x14ac:dyDescent="0.35">
      <c r="B21" s="36">
        <f t="shared" si="3"/>
        <v>2015</v>
      </c>
      <c r="C21" s="41">
        <v>9</v>
      </c>
      <c r="D21" s="41">
        <f t="shared" si="0"/>
        <v>9</v>
      </c>
      <c r="E21" s="41">
        <f t="shared" si="1"/>
        <v>12</v>
      </c>
      <c r="F21" s="42">
        <f t="shared" si="2"/>
        <v>284.09999999999997</v>
      </c>
      <c r="G21" s="49">
        <v>4</v>
      </c>
      <c r="H21" s="49">
        <v>4</v>
      </c>
      <c r="I21" s="50">
        <v>8</v>
      </c>
      <c r="J21" s="90"/>
      <c r="K21" s="90"/>
      <c r="L21" s="90"/>
      <c r="M21" s="91"/>
    </row>
    <row r="22" spans="2:18" x14ac:dyDescent="0.35">
      <c r="B22" s="36">
        <f t="shared" si="3"/>
        <v>2016</v>
      </c>
      <c r="C22" s="41"/>
      <c r="D22" s="41">
        <f t="shared" si="0"/>
        <v>0</v>
      </c>
      <c r="E22" s="41">
        <f t="shared" si="1"/>
        <v>0</v>
      </c>
      <c r="F22" s="42">
        <f t="shared" si="2"/>
        <v>284.09999999999997</v>
      </c>
      <c r="G22" s="49">
        <v>5</v>
      </c>
      <c r="H22" s="49">
        <v>5</v>
      </c>
      <c r="I22" s="50">
        <v>10</v>
      </c>
      <c r="J22" s="90"/>
      <c r="K22" s="90"/>
      <c r="L22" s="90"/>
      <c r="M22" s="91"/>
    </row>
    <row r="23" spans="2:18" ht="15" thickBot="1" x14ac:dyDescent="0.4">
      <c r="B23" s="36">
        <f t="shared" si="3"/>
        <v>2017</v>
      </c>
      <c r="C23" s="41"/>
      <c r="D23" s="41">
        <f t="shared" si="0"/>
        <v>0</v>
      </c>
      <c r="E23" s="41">
        <f t="shared" si="1"/>
        <v>0</v>
      </c>
      <c r="F23" s="42">
        <f t="shared" si="2"/>
        <v>284.09999999999997</v>
      </c>
      <c r="G23" s="52">
        <v>6</v>
      </c>
      <c r="H23" s="52">
        <v>6</v>
      </c>
      <c r="I23" s="53">
        <v>12</v>
      </c>
      <c r="J23" s="92"/>
      <c r="K23" s="92"/>
      <c r="L23" s="92"/>
      <c r="M23" s="93"/>
    </row>
    <row r="24" spans="2:18" x14ac:dyDescent="0.35">
      <c r="B24" s="36">
        <f t="shared" si="3"/>
        <v>2018</v>
      </c>
      <c r="C24" s="41"/>
      <c r="D24" s="41">
        <f t="shared" si="0"/>
        <v>0</v>
      </c>
      <c r="E24" s="41">
        <f t="shared" si="1"/>
        <v>0</v>
      </c>
      <c r="F24" s="43">
        <f t="shared" si="2"/>
        <v>284.09999999999997</v>
      </c>
    </row>
    <row r="25" spans="2:18" x14ac:dyDescent="0.35">
      <c r="B25" s="36">
        <f t="shared" si="3"/>
        <v>2019</v>
      </c>
      <c r="C25" s="41"/>
      <c r="D25" s="41">
        <f t="shared" si="0"/>
        <v>0</v>
      </c>
      <c r="E25" s="41">
        <f t="shared" si="1"/>
        <v>0</v>
      </c>
      <c r="F25" s="43">
        <f t="shared" si="2"/>
        <v>284.09999999999997</v>
      </c>
    </row>
    <row r="26" spans="2:18" x14ac:dyDescent="0.35">
      <c r="B26" s="36">
        <f t="shared" si="3"/>
        <v>2020</v>
      </c>
      <c r="C26" s="41"/>
      <c r="D26" s="41">
        <f t="shared" si="0"/>
        <v>0</v>
      </c>
      <c r="E26" s="41">
        <f t="shared" si="1"/>
        <v>0</v>
      </c>
      <c r="F26" s="43">
        <f t="shared" si="2"/>
        <v>284.09999999999997</v>
      </c>
    </row>
    <row r="27" spans="2:18" x14ac:dyDescent="0.35">
      <c r="B27" s="36">
        <f t="shared" si="3"/>
        <v>2021</v>
      </c>
      <c r="C27" s="41"/>
      <c r="D27" s="41">
        <f t="shared" si="0"/>
        <v>0</v>
      </c>
      <c r="E27" s="41">
        <f t="shared" si="1"/>
        <v>0</v>
      </c>
      <c r="F27" s="43">
        <f t="shared" si="2"/>
        <v>284.09999999999997</v>
      </c>
      <c r="J27" s="21"/>
      <c r="K27" s="21"/>
      <c r="L27" s="21"/>
    </row>
    <row r="28" spans="2:18" ht="14.5" customHeight="1" x14ac:dyDescent="0.35">
      <c r="B28" s="36">
        <f t="shared" si="3"/>
        <v>2022</v>
      </c>
      <c r="C28" s="41"/>
      <c r="D28" s="41">
        <f t="shared" si="0"/>
        <v>0</v>
      </c>
      <c r="E28" s="41">
        <f t="shared" si="1"/>
        <v>0</v>
      </c>
      <c r="F28" s="43">
        <f t="shared" si="2"/>
        <v>284.09999999999997</v>
      </c>
      <c r="J28" s="21"/>
      <c r="K28" s="21"/>
      <c r="L28" s="21"/>
    </row>
    <row r="29" spans="2:18" ht="14.5" customHeight="1" x14ac:dyDescent="0.35">
      <c r="B29" s="36">
        <f t="shared" si="3"/>
        <v>2023</v>
      </c>
      <c r="C29" s="41"/>
      <c r="D29" s="41">
        <f t="shared" si="0"/>
        <v>0</v>
      </c>
      <c r="E29" s="41">
        <f t="shared" si="1"/>
        <v>0</v>
      </c>
      <c r="F29" s="43">
        <f t="shared" si="2"/>
        <v>284.09999999999997</v>
      </c>
      <c r="J29" s="21"/>
      <c r="K29" s="21"/>
      <c r="L29" s="21"/>
    </row>
    <row r="30" spans="2:18" ht="14.5" customHeight="1" x14ac:dyDescent="0.35">
      <c r="B30" s="36">
        <f t="shared" si="3"/>
        <v>2024</v>
      </c>
      <c r="C30" s="41"/>
      <c r="D30" s="41">
        <f t="shared" si="0"/>
        <v>0</v>
      </c>
      <c r="E30" s="41">
        <f t="shared" si="1"/>
        <v>0</v>
      </c>
      <c r="F30" s="43">
        <f t="shared" si="2"/>
        <v>284.09999999999997</v>
      </c>
      <c r="J30" s="21"/>
      <c r="K30" s="21"/>
      <c r="L30" s="21"/>
      <c r="R30" s="4"/>
    </row>
    <row r="31" spans="2:18" x14ac:dyDescent="0.35">
      <c r="B31" s="36">
        <f t="shared" si="3"/>
        <v>2025</v>
      </c>
      <c r="C31" s="41"/>
      <c r="D31" s="41">
        <f t="shared" si="0"/>
        <v>0</v>
      </c>
      <c r="E31" s="41">
        <f t="shared" si="1"/>
        <v>0</v>
      </c>
      <c r="F31" s="43">
        <f t="shared" si="2"/>
        <v>284.09999999999997</v>
      </c>
      <c r="J31" s="21"/>
      <c r="K31" s="21"/>
      <c r="L31" s="21"/>
      <c r="R31" s="4"/>
    </row>
    <row r="32" spans="2:18" ht="14.5" customHeight="1" x14ac:dyDescent="0.35">
      <c r="B32" s="36">
        <f t="shared" si="3"/>
        <v>2026</v>
      </c>
      <c r="C32" s="41"/>
      <c r="D32" s="41">
        <f t="shared" si="0"/>
        <v>0</v>
      </c>
      <c r="E32" s="41">
        <f t="shared" si="1"/>
        <v>0</v>
      </c>
      <c r="F32" s="43">
        <f t="shared" si="2"/>
        <v>284.09999999999997</v>
      </c>
      <c r="R32" s="4"/>
    </row>
    <row r="33" spans="2:18" x14ac:dyDescent="0.35">
      <c r="B33" s="36">
        <f t="shared" ref="B33:B48" si="4">IFERROR(B32+1,"")</f>
        <v>2027</v>
      </c>
      <c r="C33" s="41"/>
      <c r="D33" s="41">
        <f t="shared" si="0"/>
        <v>0</v>
      </c>
      <c r="E33" s="41">
        <f t="shared" si="1"/>
        <v>0</v>
      </c>
      <c r="F33" s="43">
        <f t="shared" si="2"/>
        <v>284.09999999999997</v>
      </c>
      <c r="R33" s="4"/>
    </row>
    <row r="34" spans="2:18" ht="15" customHeight="1" x14ac:dyDescent="0.35">
      <c r="B34" s="36">
        <f t="shared" si="4"/>
        <v>2028</v>
      </c>
      <c r="C34" s="41"/>
      <c r="D34" s="41">
        <f t="shared" si="0"/>
        <v>0</v>
      </c>
      <c r="E34" s="41">
        <f t="shared" si="1"/>
        <v>0</v>
      </c>
      <c r="F34" s="43">
        <f t="shared" si="2"/>
        <v>284.09999999999997</v>
      </c>
      <c r="R34" s="4"/>
    </row>
    <row r="35" spans="2:18" ht="15" customHeight="1" x14ac:dyDescent="0.35">
      <c r="B35" s="36">
        <f t="shared" si="4"/>
        <v>2029</v>
      </c>
      <c r="C35" s="41"/>
      <c r="D35" s="41">
        <f t="shared" si="0"/>
        <v>0</v>
      </c>
      <c r="E35" s="41">
        <f t="shared" si="1"/>
        <v>0</v>
      </c>
      <c r="F35" s="43">
        <f t="shared" si="2"/>
        <v>284.09999999999997</v>
      </c>
    </row>
    <row r="36" spans="2:18" ht="14.5" customHeight="1" x14ac:dyDescent="0.35">
      <c r="B36" s="36">
        <f t="shared" si="4"/>
        <v>2030</v>
      </c>
      <c r="C36" s="41"/>
      <c r="D36" s="41">
        <f t="shared" si="0"/>
        <v>0</v>
      </c>
      <c r="E36" s="41">
        <f t="shared" si="1"/>
        <v>0</v>
      </c>
      <c r="F36" s="43">
        <f t="shared" si="2"/>
        <v>284.09999999999997</v>
      </c>
      <c r="N36" s="5"/>
      <c r="R36" s="5"/>
    </row>
    <row r="37" spans="2:18" x14ac:dyDescent="0.35">
      <c r="B37" s="36">
        <f>IFERROR(B36+1,"")</f>
        <v>2031</v>
      </c>
      <c r="C37" s="41"/>
      <c r="D37" s="41">
        <f t="shared" si="0"/>
        <v>0</v>
      </c>
      <c r="E37" s="41">
        <f t="shared" si="1"/>
        <v>0</v>
      </c>
      <c r="F37" s="43">
        <f t="shared" si="2"/>
        <v>284.09999999999997</v>
      </c>
      <c r="N37" s="5"/>
      <c r="O37" s="5"/>
      <c r="P37" s="5"/>
      <c r="Q37" s="5"/>
      <c r="R37" s="5"/>
    </row>
    <row r="38" spans="2:18" ht="15" customHeight="1" x14ac:dyDescent="0.35">
      <c r="B38" s="36">
        <f t="shared" si="4"/>
        <v>2032</v>
      </c>
      <c r="C38" s="41"/>
      <c r="D38" s="41">
        <f t="shared" si="0"/>
        <v>0</v>
      </c>
      <c r="E38" s="41">
        <f t="shared" si="1"/>
        <v>0</v>
      </c>
      <c r="F38" s="43">
        <f t="shared" si="2"/>
        <v>284.09999999999997</v>
      </c>
      <c r="N38" s="5"/>
      <c r="O38" s="5"/>
      <c r="P38" s="5"/>
      <c r="Q38" s="5"/>
      <c r="R38" s="5"/>
    </row>
    <row r="39" spans="2:18" x14ac:dyDescent="0.35">
      <c r="B39" s="36">
        <f t="shared" si="4"/>
        <v>2033</v>
      </c>
      <c r="C39" s="41"/>
      <c r="D39" s="41">
        <f t="shared" si="0"/>
        <v>0</v>
      </c>
      <c r="E39" s="41">
        <f t="shared" si="1"/>
        <v>0</v>
      </c>
      <c r="F39" s="43">
        <f t="shared" si="2"/>
        <v>284.09999999999997</v>
      </c>
      <c r="N39" s="5"/>
      <c r="O39" s="5"/>
      <c r="P39" s="5"/>
      <c r="Q39" s="5"/>
      <c r="R39" s="5"/>
    </row>
    <row r="40" spans="2:18" ht="14.5" customHeight="1" x14ac:dyDescent="0.35">
      <c r="B40" s="36">
        <f t="shared" si="4"/>
        <v>2034</v>
      </c>
      <c r="C40" s="41"/>
      <c r="D40" s="41">
        <f t="shared" si="0"/>
        <v>0</v>
      </c>
      <c r="E40" s="41">
        <f t="shared" si="1"/>
        <v>0</v>
      </c>
      <c r="F40" s="43">
        <f t="shared" si="2"/>
        <v>284.09999999999997</v>
      </c>
    </row>
    <row r="41" spans="2:18" x14ac:dyDescent="0.35">
      <c r="B41" s="36">
        <f t="shared" si="4"/>
        <v>2035</v>
      </c>
      <c r="C41" s="41"/>
      <c r="D41" s="41">
        <f t="shared" si="0"/>
        <v>0</v>
      </c>
      <c r="E41" s="41">
        <f t="shared" si="1"/>
        <v>0</v>
      </c>
      <c r="F41" s="43">
        <f t="shared" si="2"/>
        <v>284.09999999999997</v>
      </c>
    </row>
    <row r="42" spans="2:18" ht="15" customHeight="1" x14ac:dyDescent="0.35">
      <c r="B42" s="36">
        <f t="shared" si="4"/>
        <v>2036</v>
      </c>
      <c r="C42" s="41"/>
      <c r="D42" s="41">
        <f t="shared" si="0"/>
        <v>0</v>
      </c>
      <c r="E42" s="41">
        <f t="shared" si="1"/>
        <v>0</v>
      </c>
      <c r="F42" s="43">
        <f t="shared" si="2"/>
        <v>284.09999999999997</v>
      </c>
    </row>
    <row r="43" spans="2:18" ht="15" customHeight="1" x14ac:dyDescent="0.35">
      <c r="B43" s="36">
        <f t="shared" si="4"/>
        <v>2037</v>
      </c>
      <c r="C43" s="41"/>
      <c r="D43" s="41">
        <f t="shared" si="0"/>
        <v>0</v>
      </c>
      <c r="E43" s="41">
        <f t="shared" si="1"/>
        <v>0</v>
      </c>
      <c r="F43" s="43">
        <f t="shared" si="2"/>
        <v>284.09999999999997</v>
      </c>
    </row>
    <row r="44" spans="2:18" ht="14.5" customHeight="1" x14ac:dyDescent="0.35">
      <c r="B44" s="36">
        <f t="shared" si="4"/>
        <v>2038</v>
      </c>
      <c r="C44" s="41"/>
      <c r="D44" s="41">
        <f t="shared" si="0"/>
        <v>0</v>
      </c>
      <c r="E44" s="41">
        <f t="shared" si="1"/>
        <v>0</v>
      </c>
      <c r="F44" s="43">
        <f t="shared" si="2"/>
        <v>284.09999999999997</v>
      </c>
    </row>
    <row r="45" spans="2:18" ht="15" customHeight="1" x14ac:dyDescent="0.35">
      <c r="B45" s="36">
        <f t="shared" si="4"/>
        <v>2039</v>
      </c>
      <c r="C45" s="41"/>
      <c r="D45" s="41">
        <f t="shared" si="0"/>
        <v>0</v>
      </c>
      <c r="E45" s="41">
        <f t="shared" si="1"/>
        <v>0</v>
      </c>
      <c r="F45" s="43">
        <f t="shared" si="2"/>
        <v>284.09999999999997</v>
      </c>
    </row>
    <row r="46" spans="2:18" ht="14.5" customHeight="1" x14ac:dyDescent="0.35">
      <c r="B46" s="36">
        <f t="shared" si="4"/>
        <v>2040</v>
      </c>
      <c r="C46" s="41"/>
      <c r="D46" s="41">
        <f t="shared" si="0"/>
        <v>0</v>
      </c>
      <c r="E46" s="41">
        <f t="shared" si="1"/>
        <v>0</v>
      </c>
      <c r="F46" s="43">
        <f t="shared" si="2"/>
        <v>284.09999999999997</v>
      </c>
      <c r="L46" s="17"/>
      <c r="M46" s="17"/>
      <c r="N46" s="6"/>
      <c r="O46" s="6"/>
      <c r="P46" s="6"/>
      <c r="Q46" s="6"/>
      <c r="R46" s="6"/>
    </row>
    <row r="47" spans="2:18" x14ac:dyDescent="0.35">
      <c r="B47" s="36">
        <f t="shared" si="4"/>
        <v>2041</v>
      </c>
      <c r="C47" s="41"/>
      <c r="D47" s="41">
        <f t="shared" si="0"/>
        <v>0</v>
      </c>
      <c r="E47" s="41">
        <f t="shared" si="1"/>
        <v>0</v>
      </c>
      <c r="F47" s="43">
        <f t="shared" si="2"/>
        <v>284.09999999999997</v>
      </c>
      <c r="L47" s="6"/>
      <c r="M47" s="6"/>
      <c r="N47" s="6"/>
      <c r="O47" s="6"/>
      <c r="P47" s="6"/>
      <c r="Q47" s="6"/>
      <c r="R47" s="6"/>
    </row>
    <row r="48" spans="2:18" x14ac:dyDescent="0.35">
      <c r="B48" s="36">
        <f t="shared" si="4"/>
        <v>2042</v>
      </c>
      <c r="C48" s="41"/>
      <c r="D48" s="41">
        <f t="shared" si="0"/>
        <v>0</v>
      </c>
      <c r="E48" s="41">
        <f t="shared" si="1"/>
        <v>0</v>
      </c>
      <c r="F48" s="43">
        <f t="shared" si="2"/>
        <v>284.09999999999997</v>
      </c>
      <c r="L48" s="6"/>
      <c r="M48" s="6"/>
      <c r="N48" s="6"/>
      <c r="O48" s="6"/>
      <c r="P48" s="6"/>
      <c r="Q48" s="6"/>
      <c r="R48" s="6"/>
    </row>
    <row r="49" spans="2:19" ht="14.5" customHeight="1" x14ac:dyDescent="0.35">
      <c r="B49" s="36">
        <f t="shared" ref="B49" si="5">IFERROR(B48+1,"")</f>
        <v>2043</v>
      </c>
      <c r="C49" s="41"/>
      <c r="D49" s="41">
        <f t="shared" si="0"/>
        <v>0</v>
      </c>
      <c r="E49" s="41">
        <f t="shared" si="1"/>
        <v>0</v>
      </c>
      <c r="F49" s="43">
        <f t="shared" si="2"/>
        <v>284.09999999999997</v>
      </c>
      <c r="L49" s="6"/>
      <c r="M49" s="6"/>
      <c r="N49" s="6"/>
      <c r="O49" s="6"/>
      <c r="P49" s="6"/>
      <c r="Q49" s="6"/>
      <c r="R49" s="6"/>
    </row>
    <row r="50" spans="2:19" ht="14.5" customHeight="1" x14ac:dyDescent="0.35">
      <c r="N50" s="6"/>
      <c r="O50" s="6"/>
      <c r="P50" s="6"/>
      <c r="Q50" s="6"/>
      <c r="R50" s="6"/>
      <c r="S50" s="6"/>
    </row>
    <row r="51" spans="2:19" x14ac:dyDescent="0.35">
      <c r="F51" s="8"/>
      <c r="G51" s="8"/>
      <c r="H51" s="6"/>
      <c r="I51" s="9"/>
      <c r="J51" s="18"/>
      <c r="N51" s="6"/>
      <c r="O51" s="6"/>
      <c r="P51" s="6"/>
      <c r="Q51" s="6"/>
      <c r="R51" s="6"/>
      <c r="S51" s="6"/>
    </row>
    <row r="52" spans="2:19" ht="14.5" customHeight="1" x14ac:dyDescent="0.35">
      <c r="D52" s="8"/>
      <c r="E52" s="8"/>
      <c r="F52" s="6"/>
      <c r="G52" s="9"/>
      <c r="H52" s="18"/>
      <c r="J52" s="1"/>
      <c r="L52" s="6"/>
      <c r="M52" s="6"/>
      <c r="N52" s="6"/>
      <c r="O52" s="6"/>
      <c r="P52" s="6"/>
      <c r="Q52" s="6"/>
    </row>
    <row r="53" spans="2:19" x14ac:dyDescent="0.35">
      <c r="B53" s="54" t="s">
        <v>5</v>
      </c>
      <c r="C53" s="54" t="s">
        <v>6</v>
      </c>
      <c r="D53" s="10"/>
      <c r="E53" s="10"/>
      <c r="F53" s="11"/>
      <c r="G53" s="6"/>
      <c r="H53" s="19"/>
      <c r="J53" s="1"/>
      <c r="L53" s="6"/>
      <c r="M53" s="6"/>
      <c r="N53" s="6"/>
      <c r="O53" s="6"/>
      <c r="P53" s="6"/>
      <c r="Q53" s="6"/>
    </row>
    <row r="54" spans="2:19" ht="14.5" customHeight="1" x14ac:dyDescent="0.35">
      <c r="B54" s="58" t="s">
        <v>18</v>
      </c>
      <c r="C54" s="60">
        <v>0</v>
      </c>
      <c r="D54" s="10"/>
      <c r="E54" s="10"/>
      <c r="F54" s="11"/>
      <c r="G54" s="6"/>
      <c r="H54" s="19"/>
      <c r="J54" s="1"/>
      <c r="L54" s="6"/>
      <c r="M54" s="6"/>
      <c r="N54" s="6"/>
      <c r="O54" s="6"/>
      <c r="P54" s="6"/>
      <c r="Q54" s="6"/>
    </row>
    <row r="55" spans="2:19" x14ac:dyDescent="0.35">
      <c r="B55" s="57" t="s">
        <v>7</v>
      </c>
      <c r="C55" s="55">
        <v>1</v>
      </c>
      <c r="D55" s="7"/>
      <c r="E55" s="5"/>
      <c r="F55" s="5"/>
      <c r="G55" s="12"/>
      <c r="H55" s="20"/>
      <c r="J55" s="1"/>
      <c r="L55" s="6"/>
      <c r="M55" s="6"/>
      <c r="N55" s="6"/>
      <c r="O55" s="6"/>
      <c r="P55" s="6"/>
      <c r="Q55" s="6"/>
    </row>
    <row r="56" spans="2:19" x14ac:dyDescent="0.35">
      <c r="B56" s="57" t="s">
        <v>8</v>
      </c>
      <c r="C56" s="55">
        <v>1.05</v>
      </c>
      <c r="H56" s="16"/>
      <c r="J56" s="1"/>
    </row>
    <row r="57" spans="2:19" x14ac:dyDescent="0.35">
      <c r="B57" s="57" t="s">
        <v>9</v>
      </c>
      <c r="C57" s="55">
        <v>1.1100000000000001</v>
      </c>
      <c r="H57" s="16"/>
      <c r="J57" s="1"/>
    </row>
    <row r="58" spans="2:19" x14ac:dyDescent="0.35">
      <c r="B58" s="57" t="s">
        <v>10</v>
      </c>
      <c r="C58" s="55">
        <v>1.18</v>
      </c>
      <c r="H58" s="16"/>
      <c r="J58" s="1"/>
    </row>
    <row r="59" spans="2:19" x14ac:dyDescent="0.35">
      <c r="B59" s="57" t="s">
        <v>11</v>
      </c>
      <c r="C59" s="55">
        <v>1.25</v>
      </c>
      <c r="H59" s="16"/>
      <c r="J59" s="1"/>
    </row>
    <row r="60" spans="2:19" x14ac:dyDescent="0.35">
      <c r="B60" s="57" t="s">
        <v>12</v>
      </c>
      <c r="C60" s="55">
        <v>1.33</v>
      </c>
      <c r="H60" s="16"/>
      <c r="J60" s="1"/>
    </row>
    <row r="61" spans="2:19" x14ac:dyDescent="0.35">
      <c r="B61" s="57" t="s">
        <v>13</v>
      </c>
      <c r="C61" s="55">
        <v>1.43</v>
      </c>
      <c r="H61" s="16"/>
      <c r="J61" s="1"/>
    </row>
    <row r="62" spans="2:19" x14ac:dyDescent="0.35">
      <c r="B62" s="57" t="s">
        <v>14</v>
      </c>
      <c r="C62" s="55">
        <v>1.54</v>
      </c>
      <c r="H62" s="16"/>
      <c r="J62" s="1"/>
    </row>
    <row r="63" spans="2:19" x14ac:dyDescent="0.35">
      <c r="B63" s="57" t="s">
        <v>15</v>
      </c>
      <c r="C63" s="55">
        <v>1.66</v>
      </c>
      <c r="H63" s="16"/>
      <c r="J63" s="1"/>
    </row>
    <row r="64" spans="2:19" x14ac:dyDescent="0.35">
      <c r="B64" s="59" t="s">
        <v>16</v>
      </c>
      <c r="C64" s="56">
        <v>1.82</v>
      </c>
      <c r="H64" s="16"/>
      <c r="J64" s="1"/>
    </row>
    <row r="65" spans="2:3" x14ac:dyDescent="0.35">
      <c r="B65" s="61" t="s">
        <v>17</v>
      </c>
      <c r="C65" s="56">
        <v>2</v>
      </c>
    </row>
  </sheetData>
  <mergeCells count="18">
    <mergeCell ref="J20:M23"/>
    <mergeCell ref="J18:L19"/>
    <mergeCell ref="M18:M19"/>
    <mergeCell ref="J17:L17"/>
    <mergeCell ref="J15:L15"/>
    <mergeCell ref="J16:L16"/>
    <mergeCell ref="B12:E12"/>
    <mergeCell ref="J12:M13"/>
    <mergeCell ref="C13:C15"/>
    <mergeCell ref="J14:L14"/>
    <mergeCell ref="H13:H16"/>
    <mergeCell ref="I13:I16"/>
    <mergeCell ref="G13:G16"/>
    <mergeCell ref="G12:I12"/>
    <mergeCell ref="B13:B15"/>
    <mergeCell ref="E13:E15"/>
    <mergeCell ref="F13:F15"/>
    <mergeCell ref="D13:D15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9089" r:id="rId4" name="CommandButton1">
          <controlPr defaultSize="0" autoLine="0" autoPict="0" r:id="rId5">
            <anchor moveWithCells="1">
              <from>
                <xdr:col>6</xdr:col>
                <xdr:colOff>127000</xdr:colOff>
                <xdr:row>23</xdr:row>
                <xdr:rowOff>88900</xdr:rowOff>
              </from>
              <to>
                <xdr:col>13</xdr:col>
                <xdr:colOff>0</xdr:colOff>
                <xdr:row>25</xdr:row>
                <xdr:rowOff>19050</xdr:rowOff>
              </to>
            </anchor>
          </controlPr>
        </control>
      </mc:Choice>
      <mc:Fallback>
        <control shapeId="89089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didier costille</cp:lastModifiedBy>
  <cp:lastPrinted>2024-12-09T08:19:35Z</cp:lastPrinted>
  <dcterms:created xsi:type="dcterms:W3CDTF">2024-02-22T13:35:59Z</dcterms:created>
  <dcterms:modified xsi:type="dcterms:W3CDTF">2025-01-29T13:42:45Z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451385-c652-48a7-8387-a00ac14f9556_Enabled">
    <vt:lpwstr>true</vt:lpwstr>
  </property>
  <property fmtid="{D5CDD505-2E9C-101B-9397-08002B2CF9AE}" pid="3" name="MSIP_Label_2e451385-c652-48a7-8387-a00ac14f9556_SetDate">
    <vt:lpwstr>2024-08-21T08:19:22Z</vt:lpwstr>
  </property>
  <property fmtid="{D5CDD505-2E9C-101B-9397-08002B2CF9AE}" pid="4" name="MSIP_Label_2e451385-c652-48a7-8387-a00ac14f9556_Method">
    <vt:lpwstr>Privileged</vt:lpwstr>
  </property>
  <property fmtid="{D5CDD505-2E9C-101B-9397-08002B2CF9AE}" pid="5" name="MSIP_Label_2e451385-c652-48a7-8387-a00ac14f9556_Name">
    <vt:lpwstr>OPI0 – unmarked</vt:lpwstr>
  </property>
  <property fmtid="{D5CDD505-2E9C-101B-9397-08002B2CF9AE}" pid="6" name="MSIP_Label_2e451385-c652-48a7-8387-a00ac14f9556_SiteId">
    <vt:lpwstr>e36a4f3b-b339-4c34-b999-553e5a183eca</vt:lpwstr>
  </property>
  <property fmtid="{D5CDD505-2E9C-101B-9397-08002B2CF9AE}" pid="7" name="MSIP_Label_2e451385-c652-48a7-8387-a00ac14f9556_ActionId">
    <vt:lpwstr>5990b692-a8f9-4322-98a2-d6925d0ae707</vt:lpwstr>
  </property>
  <property fmtid="{D5CDD505-2E9C-101B-9397-08002B2CF9AE}" pid="8" name="MSIP_Label_2e451385-c652-48a7-8387-a00ac14f9556_ContentBits">
    <vt:lpwstr>0</vt:lpwstr>
  </property>
</Properties>
</file>