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Data\userdata\"/>
    </mc:Choice>
  </mc:AlternateContent>
  <xr:revisionPtr revIDLastSave="0" documentId="13_ncr:1_{9756DD5F-5415-4C0E-907D-956978FEFED4}" xr6:coauthVersionLast="47" xr6:coauthVersionMax="47" xr10:uidLastSave="{00000000-0000-0000-0000-000000000000}"/>
  <bookViews>
    <workbookView xWindow="-28920" yWindow="-45" windowWidth="29040" windowHeight="15840" xr2:uid="{513DAD4F-A4A8-49E0-AA23-B2C6F39AFC30}"/>
  </bookViews>
  <sheets>
    <sheet name="ESR T°ambiante" sheetId="2" r:id="rId1"/>
  </sheets>
  <definedNames>
    <definedName name="dernierTime">OFFSET('ESR T°ambiante'!$D$5,COUNTA('ESR T°ambiante'!$D$5:$D$17)-1,0)</definedName>
    <definedName name="Sample1">OFFSET('ESR T°ambiante'!$E$5,0,0,COUNTA('ESR T°ambiante'!$E$5:$E$17))</definedName>
    <definedName name="TIME">OFFSET('ESR T°ambiante'!$D$5,0,0,COUNTA('ESR T°ambiante'!$D$5:$D$17))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2" i="2" l="1"/>
  <c r="R40" i="2" s="1"/>
  <c r="Q42" i="2"/>
  <c r="Q39" i="2" s="1"/>
  <c r="P42" i="2"/>
  <c r="P40" i="2" s="1"/>
  <c r="O42" i="2"/>
  <c r="O40" i="2" s="1"/>
  <c r="N42" i="2"/>
  <c r="N39" i="2" s="1"/>
  <c r="M42" i="2"/>
  <c r="M40" i="2" s="1"/>
  <c r="L42" i="2"/>
  <c r="L40" i="2" s="1"/>
  <c r="K42" i="2"/>
  <c r="K39" i="2" s="1"/>
  <c r="J42" i="2"/>
  <c r="J40" i="2" s="1"/>
  <c r="I42" i="2"/>
  <c r="I40" i="2" s="1"/>
  <c r="H42" i="2"/>
  <c r="H39" i="2" s="1"/>
  <c r="G42" i="2"/>
  <c r="G40" i="2" s="1"/>
  <c r="F42" i="2"/>
  <c r="F40" i="2" s="1"/>
  <c r="E42" i="2"/>
  <c r="E40" i="2" s="1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N40" i="2"/>
  <c r="F39" i="2" l="1"/>
  <c r="I39" i="2"/>
  <c r="P39" i="2"/>
  <c r="M39" i="2"/>
  <c r="H40" i="2"/>
  <c r="O39" i="2"/>
  <c r="K40" i="2"/>
  <c r="R39" i="2"/>
  <c r="Q40" i="2"/>
  <c r="L39" i="2"/>
  <c r="J39" i="2"/>
  <c r="G39" i="2"/>
  <c r="E39" i="2"/>
</calcChain>
</file>

<file path=xl/sharedStrings.xml><?xml version="1.0" encoding="utf-8"?>
<sst xmlns="http://schemas.openxmlformats.org/spreadsheetml/2006/main" count="45" uniqueCount="40">
  <si>
    <t>SPEC%</t>
  </si>
  <si>
    <t>SPEC#</t>
  </si>
  <si>
    <t>TIME (hours)</t>
  </si>
  <si>
    <t>Sample 1</t>
  </si>
  <si>
    <t>Sample 2</t>
  </si>
  <si>
    <t>Sample 3</t>
  </si>
  <si>
    <t>Sample 4</t>
  </si>
  <si>
    <t>Sample 5</t>
  </si>
  <si>
    <t>Sample 6</t>
  </si>
  <si>
    <t>Sample 7</t>
  </si>
  <si>
    <t>Sample 8</t>
  </si>
  <si>
    <t>Sample 9</t>
  </si>
  <si>
    <t>Sample 10</t>
  </si>
  <si>
    <t>Sample 11</t>
  </si>
  <si>
    <t>Sample 12</t>
  </si>
  <si>
    <t>Sample 13</t>
  </si>
  <si>
    <t>Sample 14</t>
  </si>
  <si>
    <t>Sample 15</t>
  </si>
  <si>
    <t>min drift</t>
  </si>
  <si>
    <t>max drift</t>
  </si>
  <si>
    <t>Tn</t>
  </si>
  <si>
    <t>Tn+1</t>
  </si>
  <si>
    <t>slope (b1)</t>
  </si>
  <si>
    <t>intercept (b0)</t>
  </si>
  <si>
    <r>
      <t>S</t>
    </r>
    <r>
      <rPr>
        <sz val="10"/>
        <color theme="1"/>
        <rFont val="Calibri"/>
        <family val="2"/>
        <scheme val="minor"/>
      </rPr>
      <t>tt</t>
    </r>
  </si>
  <si>
    <t>sigma²</t>
  </si>
  <si>
    <t>var(b0)</t>
  </si>
  <si>
    <t>var(b1)</t>
  </si>
  <si>
    <t>cov(b0, b1)</t>
  </si>
  <si>
    <t>var(b1/b0)</t>
  </si>
  <si>
    <r>
      <t>change at T</t>
    </r>
    <r>
      <rPr>
        <b/>
        <sz val="9"/>
        <color theme="1"/>
        <rFont val="Calibri"/>
        <family val="2"/>
        <scheme val="minor"/>
      </rPr>
      <t>N</t>
    </r>
    <r>
      <rPr>
        <b/>
        <sz val="11"/>
        <color theme="1"/>
        <rFont val="Calibri"/>
        <family val="2"/>
        <scheme val="minor"/>
      </rPr>
      <t xml:space="preserve">                          %</t>
    </r>
  </si>
  <si>
    <t xml:space="preserve">                                                    #</t>
  </si>
  <si>
    <t xml:space="preserve"> 95% CI Low</t>
  </si>
  <si>
    <t>en #</t>
  </si>
  <si>
    <t xml:space="preserve"> 95% CI High</t>
  </si>
  <si>
    <r>
      <t>change at T</t>
    </r>
    <r>
      <rPr>
        <b/>
        <sz val="10"/>
        <color theme="1"/>
        <rFont val="Calibri"/>
        <family val="2"/>
        <scheme val="minor"/>
      </rPr>
      <t>N+1</t>
    </r>
    <r>
      <rPr>
        <b/>
        <sz val="11"/>
        <color theme="1"/>
        <rFont val="Calibri"/>
        <family val="2"/>
        <scheme val="minor"/>
      </rPr>
      <t xml:space="preserve">                      %</t>
    </r>
  </si>
  <si>
    <t xml:space="preserve">                                                     #</t>
  </si>
  <si>
    <t>Allowable Drift Limit</t>
  </si>
  <si>
    <t>tol%-</t>
  </si>
  <si>
    <t>ESR / AMBIENT TEMPERATURE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</si>
</sst>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"/>
    <numFmt numFmtId="166" formatCode="0.0000"/>
    <numFmt numFmtId="167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Protection="1">
      <protection locked="0"/>
    </xf>
    <xf numFmtId="164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10" fontId="0" fillId="0" borderId="0" xfId="0" applyNumberFormat="1" applyAlignment="1" applyProtection="1">
      <alignment horizontal="center"/>
      <protection locked="0"/>
    </xf>
    <xf numFmtId="0" fontId="1" fillId="2" borderId="0" xfId="0" applyFont="1" applyFill="1" applyProtection="1">
      <protection locked="0"/>
    </xf>
    <xf numFmtId="0" fontId="0" fillId="0" borderId="7" xfId="0" applyBorder="1" applyProtection="1"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11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1" fillId="0" borderId="8" xfId="0" applyFont="1" applyBorder="1" applyProtection="1">
      <protection locked="0"/>
    </xf>
    <xf numFmtId="10" fontId="1" fillId="0" borderId="8" xfId="0" applyNumberFormat="1" applyFont="1" applyBorder="1" applyAlignment="1" applyProtection="1">
      <alignment horizontal="center"/>
      <protection locked="0"/>
    </xf>
    <xf numFmtId="0" fontId="1" fillId="0" borderId="9" xfId="0" applyFont="1" applyBorder="1" applyProtection="1">
      <protection locked="0"/>
    </xf>
    <xf numFmtId="2" fontId="1" fillId="0" borderId="9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10" fontId="0" fillId="0" borderId="0" xfId="0" applyNumberFormat="1" applyProtection="1">
      <protection locked="0"/>
    </xf>
    <xf numFmtId="10" fontId="0" fillId="0" borderId="0" xfId="0" applyNumberFormat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right"/>
      <protection locked="0"/>
    </xf>
    <xf numFmtId="0" fontId="0" fillId="0" borderId="9" xfId="0" applyBorder="1" applyAlignment="1" applyProtection="1">
      <alignment horizontal="right"/>
      <protection locked="0"/>
    </xf>
    <xf numFmtId="2" fontId="0" fillId="0" borderId="9" xfId="0" applyNumberFormat="1" applyBorder="1" applyProtection="1">
      <protection locked="0"/>
    </xf>
    <xf numFmtId="2" fontId="0" fillId="0" borderId="9" xfId="0" applyNumberFormat="1" applyBorder="1" applyAlignment="1" applyProtection="1">
      <alignment horizontal="right"/>
      <protection locked="0"/>
    </xf>
    <xf numFmtId="2" fontId="0" fillId="0" borderId="0" xfId="0" applyNumberFormat="1" applyAlignment="1">
      <alignment horizontal="center"/>
    </xf>
    <xf numFmtId="167" fontId="1" fillId="0" borderId="0" xfId="0" applyNumberFormat="1" applyFont="1" applyAlignment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right"/>
      <protection locked="0"/>
    </xf>
    <xf numFmtId="167" fontId="6" fillId="0" borderId="0" xfId="0" applyNumberFormat="1" applyFont="1" applyAlignment="1">
      <alignment horizontal="center"/>
    </xf>
    <xf numFmtId="167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1" fontId="0" fillId="0" borderId="7" xfId="0" applyNumberFormat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'ESR T°ambiante'!$E$4</c:f>
          <c:strCache>
            <c:ptCount val="1"/>
            <c:pt idx="0">
              <c:v>Sample 1</c:v>
            </c:pt>
          </c:strCache>
        </c:strRef>
      </c:tx>
      <c:layout>
        <c:manualLayout>
          <c:xMode val="edge"/>
          <c:yMode val="edge"/>
          <c:x val="0.30383061805470313"/>
          <c:y val="2.4729516852743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088841344720551"/>
          <c:y val="0.2404543091345383"/>
          <c:w val="0.81290520199451688"/>
          <c:h val="0.57653363571279759"/>
        </c:manualLayout>
      </c:layout>
      <c:scatterChart>
        <c:scatterStyle val="lineMarker"/>
        <c:varyColors val="0"/>
        <c:ser>
          <c:idx val="0"/>
          <c:order val="0"/>
          <c:tx>
            <c:v>results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2.0461629939278185E-2"/>
                  <c:y val="-0.1971464993454142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[0]!TIME</c:f>
              <c:numCache>
                <c:formatCode>General</c:formatCode>
                <c:ptCount val="5"/>
                <c:pt idx="0">
                  <c:v>0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</c:numCache>
            </c:numRef>
          </c:xVal>
          <c:yVal>
            <c:numRef>
              <c:f>[0]!Sample1</c:f>
              <c:numCache>
                <c:formatCode>General</c:formatCode>
                <c:ptCount val="5"/>
                <c:pt idx="0">
                  <c:v>4</c:v>
                </c:pt>
                <c:pt idx="1">
                  <c:v>4</c:v>
                </c:pt>
                <c:pt idx="2" formatCode="0">
                  <c:v>4</c:v>
                </c:pt>
                <c:pt idx="3" formatCode="0">
                  <c:v>3</c:v>
                </c:pt>
                <c:pt idx="4" formatCode="0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AB5-4E59-ABF5-1B5D54945022}"/>
            </c:ext>
          </c:extLst>
        </c:ser>
        <c:ser>
          <c:idx val="2"/>
          <c:order val="1"/>
          <c:tx>
            <c:v>95% CI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rgbClr val="FF0000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T°ambiante'!$E$20,'ESR T°ambiante'!$E$36)</c:f>
              <c:numCache>
                <c:formatCode>0.00</c:formatCode>
                <c:ptCount val="2"/>
                <c:pt idx="0">
                  <c:v>4.07421875</c:v>
                </c:pt>
                <c:pt idx="1">
                  <c:v>2.3132704600904694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AB5-4E59-ABF5-1B5D54945022}"/>
            </c:ext>
          </c:extLst>
        </c:ser>
        <c:ser>
          <c:idx val="1"/>
          <c:order val="2"/>
          <c:tx>
            <c:v>Allowable drift limit</c:v>
          </c:tx>
          <c:spPr>
            <a:ln w="19050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T°ambiante'!$E$39,'ESR T°ambiante'!$E$39)</c:f>
              <c:numCache>
                <c:formatCode>0.00</c:formatCode>
                <c:ptCount val="2"/>
                <c:pt idx="0">
                  <c:v>2.07421875</c:v>
                </c:pt>
                <c:pt idx="1">
                  <c:v>2.07421875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3AB5-4E59-ABF5-1B5D54945022}"/>
            </c:ext>
          </c:extLst>
        </c:ser>
        <c:ser>
          <c:idx val="3"/>
          <c:order val="3"/>
          <c:tx>
            <c:v>95% high</c:v>
          </c:tx>
          <c:spPr>
            <a:ln w="12700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T°ambiante'!$E$20,'ESR T°ambiante'!$E$38)</c:f>
              <c:numCache>
                <c:formatCode>0.00</c:formatCode>
                <c:ptCount val="2"/>
                <c:pt idx="0">
                  <c:v>4.07421875</c:v>
                </c:pt>
                <c:pt idx="1">
                  <c:v>4.921104539909531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3AB5-4E59-ABF5-1B5D54945022}"/>
            </c:ext>
          </c:extLst>
        </c:ser>
        <c:ser>
          <c:idx val="4"/>
          <c:order val="4"/>
          <c:tx>
            <c:v>ADL</c:v>
          </c:tx>
          <c:spPr>
            <a:ln w="2222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T°ambiante'!$E$40,'ESR T°ambiante'!$E$40)</c:f>
              <c:numCache>
                <c:formatCode>0.00</c:formatCode>
                <c:ptCount val="2"/>
                <c:pt idx="0">
                  <c:v>6.07421875</c:v>
                </c:pt>
                <c:pt idx="1">
                  <c:v>6.07421875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3AB5-4E59-ABF5-1B5D549450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1933935"/>
        <c:axId val="258503648"/>
      </c:scatterChart>
      <c:valAx>
        <c:axId val="671933935"/>
        <c:scaling>
          <c:orientation val="minMax"/>
          <c:max val="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'ESR T°ambiante'!$D$4</c:f>
              <c:strCache>
                <c:ptCount val="1"/>
                <c:pt idx="0">
                  <c:v>TIME (hours)</c:v>
                </c:pt>
              </c:strCache>
            </c:strRef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8503648"/>
        <c:crosses val="autoZero"/>
        <c:crossBetween val="midCat"/>
      </c:valAx>
      <c:valAx>
        <c:axId val="258503648"/>
        <c:scaling>
          <c:orientation val="minMax"/>
          <c:max val="7.3"/>
          <c:min val="1.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'ESR T°ambiante'!$A$1</c:f>
              <c:strCache>
                <c:ptCount val="1"/>
                <c:pt idx="0">
                  <c:v>ESR / AMBIENT TEMPERATURE</c:v>
                </c:pt>
              </c:strCache>
            </c:strRef>
          </c:tx>
          <c:layout>
            <c:manualLayout>
              <c:xMode val="edge"/>
              <c:yMode val="edge"/>
              <c:x val="2.0786933927245732E-2"/>
              <c:y val="0.1812060215399933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193393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egendEntry>
        <c:idx val="1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56304204736100638"/>
          <c:y val="2.0978873463411037E-2"/>
          <c:w val="0.41140639157299103"/>
          <c:h val="0.2071106772447553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42</xdr:row>
      <xdr:rowOff>119062</xdr:rowOff>
    </xdr:from>
    <xdr:to>
      <xdr:col>5</xdr:col>
      <xdr:colOff>733424</xdr:colOff>
      <xdr:row>58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A735F-C13C-4A24-89B6-929E9203D71B}">
  <sheetPr codeName="Feuil13">
    <tabColor rgb="FF92D050"/>
  </sheetPr>
  <dimension ref="A1:W43"/>
  <sheetViews>
    <sheetView tabSelected="1" zoomScaleNormal="100" workbookViewId="0">
      <pane ySplit="2" topLeftCell="A29" activePane="bottomLeft" state="frozen"/>
      <selection pane="bottomLeft" activeCell="L25" sqref="L25"/>
    </sheetView>
  </sheetViews>
  <sheetFormatPr baseColWidth="10" defaultRowHeight="15" x14ac:dyDescent="0.25"/>
  <cols>
    <col min="1" max="1" width="2.7109375" style="1" customWidth="1"/>
    <col min="2" max="2" width="5.5703125" style="5" customWidth="1"/>
    <col min="3" max="3" width="6.85546875" style="1" customWidth="1"/>
    <col min="4" max="4" width="25" style="1" customWidth="1"/>
    <col min="5" max="12" width="12.5703125" style="1" bestFit="1" customWidth="1"/>
    <col min="13" max="19" width="12.28515625" style="1" customWidth="1"/>
    <col min="20" max="20" width="2" style="1" customWidth="1"/>
    <col min="21" max="16384" width="11.42578125" style="1"/>
  </cols>
  <sheetData>
    <row r="1" spans="1:23" ht="15" customHeight="1" x14ac:dyDescent="0.25">
      <c r="A1" s="37" t="s">
        <v>39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9"/>
    </row>
    <row r="2" spans="1:23" ht="15.75" customHeight="1" thickBot="1" x14ac:dyDescent="0.3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2"/>
    </row>
    <row r="3" spans="1:23" x14ac:dyDescent="0.25">
      <c r="A3" s="43" t="s">
        <v>0</v>
      </c>
      <c r="B3" s="44"/>
      <c r="C3" s="2">
        <v>0.2</v>
      </c>
      <c r="E3" s="35"/>
      <c r="F3" s="35"/>
      <c r="G3" s="35"/>
      <c r="H3" s="35"/>
      <c r="I3" s="35"/>
      <c r="J3" s="35"/>
      <c r="K3" s="35"/>
      <c r="L3" s="35"/>
    </row>
    <row r="4" spans="1:23" ht="15.75" thickBot="1" x14ac:dyDescent="0.3">
      <c r="A4" s="45" t="s">
        <v>1</v>
      </c>
      <c r="B4" s="46"/>
      <c r="C4" s="3">
        <v>2</v>
      </c>
      <c r="D4" s="4" t="s">
        <v>2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  <c r="P4" s="4" t="s">
        <v>14</v>
      </c>
      <c r="Q4" s="4" t="s">
        <v>15</v>
      </c>
      <c r="R4" s="4" t="s">
        <v>16</v>
      </c>
      <c r="S4" s="4" t="s">
        <v>17</v>
      </c>
      <c r="U4" s="4" t="s">
        <v>18</v>
      </c>
      <c r="V4" s="4" t="s">
        <v>19</v>
      </c>
    </row>
    <row r="5" spans="1:23" x14ac:dyDescent="0.25">
      <c r="B5" s="4">
        <v>1</v>
      </c>
      <c r="D5" s="4">
        <v>0</v>
      </c>
      <c r="E5" s="5">
        <v>4</v>
      </c>
      <c r="F5" s="34">
        <v>4</v>
      </c>
      <c r="G5" s="34">
        <v>41</v>
      </c>
      <c r="H5" s="34">
        <v>40</v>
      </c>
      <c r="I5" s="34">
        <v>28</v>
      </c>
      <c r="J5" s="34">
        <v>28</v>
      </c>
      <c r="K5" s="34">
        <v>32</v>
      </c>
      <c r="L5" s="34">
        <v>31</v>
      </c>
      <c r="M5" s="34">
        <v>0</v>
      </c>
      <c r="N5" s="34">
        <v>0</v>
      </c>
      <c r="O5" s="34">
        <v>0</v>
      </c>
      <c r="P5" s="34">
        <v>0</v>
      </c>
      <c r="Q5" s="34">
        <v>0</v>
      </c>
      <c r="R5" s="34">
        <v>0</v>
      </c>
      <c r="S5" s="34">
        <v>0</v>
      </c>
      <c r="U5" s="5"/>
      <c r="V5" s="5"/>
    </row>
    <row r="6" spans="1:23" x14ac:dyDescent="0.25">
      <c r="B6" s="4">
        <v>2</v>
      </c>
      <c r="D6" s="4">
        <v>4</v>
      </c>
      <c r="E6" s="5">
        <v>4</v>
      </c>
      <c r="F6" s="34">
        <v>4</v>
      </c>
      <c r="G6" s="34">
        <v>41</v>
      </c>
      <c r="H6" s="34">
        <v>42</v>
      </c>
      <c r="I6" s="34">
        <v>24</v>
      </c>
      <c r="J6" s="34">
        <v>29</v>
      </c>
      <c r="K6" s="34">
        <v>31</v>
      </c>
      <c r="L6" s="34">
        <v>32</v>
      </c>
      <c r="M6" s="34"/>
      <c r="N6" s="34"/>
      <c r="O6" s="34"/>
      <c r="P6" s="34"/>
      <c r="Q6" s="34"/>
      <c r="R6" s="34"/>
      <c r="S6" s="34"/>
      <c r="U6" s="8">
        <v>0</v>
      </c>
      <c r="V6" s="8">
        <v>0.14285714285714285</v>
      </c>
      <c r="W6" s="5"/>
    </row>
    <row r="7" spans="1:23" x14ac:dyDescent="0.25">
      <c r="B7" s="4">
        <v>3</v>
      </c>
      <c r="D7" s="4">
        <v>6</v>
      </c>
      <c r="E7" s="34">
        <v>4</v>
      </c>
      <c r="F7" s="34">
        <v>3</v>
      </c>
      <c r="G7" s="34">
        <v>40</v>
      </c>
      <c r="H7" s="34">
        <v>40</v>
      </c>
      <c r="I7" s="34">
        <v>26</v>
      </c>
      <c r="J7" s="34">
        <v>30</v>
      </c>
      <c r="K7" s="34">
        <v>30</v>
      </c>
      <c r="L7" s="34">
        <v>32</v>
      </c>
      <c r="M7" s="34"/>
      <c r="N7" s="34"/>
      <c r="O7" s="34"/>
      <c r="P7" s="34"/>
      <c r="Q7" s="34"/>
      <c r="R7" s="34"/>
      <c r="S7" s="34"/>
      <c r="U7" s="8">
        <v>0</v>
      </c>
      <c r="V7" s="8">
        <v>0.25</v>
      </c>
      <c r="W7" s="5"/>
    </row>
    <row r="8" spans="1:23" x14ac:dyDescent="0.25">
      <c r="B8" s="4">
        <v>4</v>
      </c>
      <c r="C8" s="9" t="s">
        <v>20</v>
      </c>
      <c r="D8" s="4">
        <v>8</v>
      </c>
      <c r="E8" s="34">
        <v>3</v>
      </c>
      <c r="F8" s="34">
        <v>3</v>
      </c>
      <c r="G8" s="34">
        <v>34</v>
      </c>
      <c r="H8" s="34">
        <v>37</v>
      </c>
      <c r="I8" s="34">
        <v>28</v>
      </c>
      <c r="J8" s="34">
        <v>27</v>
      </c>
      <c r="K8" s="34">
        <v>31</v>
      </c>
      <c r="L8" s="34">
        <v>30</v>
      </c>
      <c r="M8" s="34"/>
      <c r="N8" s="34"/>
      <c r="O8" s="34"/>
      <c r="P8" s="34"/>
      <c r="Q8" s="34"/>
      <c r="R8" s="34"/>
      <c r="S8" s="34"/>
      <c r="U8" s="8">
        <v>0</v>
      </c>
      <c r="V8" s="8">
        <v>0.25</v>
      </c>
      <c r="W8" s="5"/>
    </row>
    <row r="9" spans="1:23" x14ac:dyDescent="0.25">
      <c r="B9" s="4">
        <v>5</v>
      </c>
      <c r="C9" s="1" t="s">
        <v>21</v>
      </c>
      <c r="D9" s="4">
        <v>9</v>
      </c>
      <c r="E9" s="34">
        <v>4</v>
      </c>
      <c r="F9" s="34">
        <v>4</v>
      </c>
      <c r="G9" s="34">
        <v>31</v>
      </c>
      <c r="H9" s="34">
        <v>40</v>
      </c>
      <c r="I9" s="34">
        <v>26</v>
      </c>
      <c r="J9" s="34">
        <v>26</v>
      </c>
      <c r="K9" s="34">
        <v>29</v>
      </c>
      <c r="L9" s="34">
        <v>31</v>
      </c>
      <c r="M9" s="34"/>
      <c r="N9" s="34"/>
      <c r="O9" s="34"/>
      <c r="P9" s="34"/>
      <c r="Q9" s="34"/>
      <c r="R9" s="34"/>
      <c r="S9" s="34"/>
      <c r="U9" s="8">
        <v>0</v>
      </c>
      <c r="V9" s="8">
        <v>0.24390243902439024</v>
      </c>
      <c r="W9" s="5"/>
    </row>
    <row r="10" spans="1:23" x14ac:dyDescent="0.25">
      <c r="B10" s="4">
        <v>6</v>
      </c>
      <c r="D10" s="4"/>
      <c r="E10" s="5"/>
      <c r="F10" s="6"/>
      <c r="G10" s="6"/>
      <c r="H10" s="7"/>
      <c r="I10" s="7"/>
      <c r="J10" s="7"/>
      <c r="K10" s="7"/>
      <c r="L10" s="7"/>
      <c r="M10" s="34"/>
      <c r="N10" s="34"/>
      <c r="O10" s="34"/>
      <c r="P10" s="34"/>
      <c r="Q10" s="34"/>
      <c r="R10" s="34"/>
      <c r="S10" s="34"/>
      <c r="U10" s="8">
        <v>4.1741204531902379E-3</v>
      </c>
      <c r="V10" s="8">
        <v>0.31796966161026835</v>
      </c>
      <c r="W10" s="5"/>
    </row>
    <row r="11" spans="1:23" x14ac:dyDescent="0.25">
      <c r="B11" s="4">
        <v>7</v>
      </c>
      <c r="D11" s="4"/>
      <c r="E11" s="5"/>
      <c r="F11" s="6"/>
      <c r="G11" s="6"/>
      <c r="H11" s="5"/>
      <c r="I11" s="5"/>
      <c r="J11" s="5"/>
      <c r="K11" s="5"/>
      <c r="L11" s="5"/>
      <c r="M11" s="34"/>
      <c r="N11" s="34"/>
      <c r="O11" s="34"/>
      <c r="P11" s="34"/>
      <c r="Q11" s="34"/>
      <c r="R11" s="34"/>
      <c r="S11" s="34"/>
      <c r="U11" s="8">
        <v>1.10782865583458E-2</v>
      </c>
      <c r="V11" s="8">
        <v>0.47316219369894991</v>
      </c>
    </row>
    <row r="12" spans="1:23" x14ac:dyDescent="0.25">
      <c r="B12" s="4">
        <v>8</v>
      </c>
      <c r="D12" s="4"/>
      <c r="E12" s="5"/>
      <c r="F12" s="6"/>
      <c r="G12" s="6"/>
      <c r="M12" s="34"/>
      <c r="N12" s="34"/>
      <c r="O12" s="34"/>
      <c r="P12" s="34"/>
      <c r="Q12" s="34"/>
      <c r="R12" s="34"/>
      <c r="S12" s="34"/>
      <c r="U12" s="8"/>
      <c r="V12" s="8"/>
    </row>
    <row r="13" spans="1:23" x14ac:dyDescent="0.25">
      <c r="B13" s="4">
        <v>9</v>
      </c>
      <c r="D13" s="4"/>
      <c r="E13" s="5"/>
      <c r="F13" s="5"/>
      <c r="G13" s="5"/>
      <c r="H13" s="5"/>
      <c r="I13" s="5"/>
      <c r="J13" s="5"/>
      <c r="K13" s="5"/>
      <c r="L13" s="5"/>
      <c r="M13" s="34"/>
      <c r="N13" s="34"/>
      <c r="O13" s="34"/>
      <c r="P13" s="34"/>
      <c r="Q13" s="34"/>
      <c r="R13" s="34"/>
      <c r="S13" s="34"/>
      <c r="U13" s="8"/>
      <c r="V13" s="8"/>
    </row>
    <row r="14" spans="1:23" x14ac:dyDescent="0.25">
      <c r="B14" s="4">
        <v>10</v>
      </c>
      <c r="D14" s="4"/>
      <c r="E14" s="7"/>
      <c r="F14" s="7"/>
      <c r="G14" s="7"/>
      <c r="H14" s="7"/>
      <c r="I14" s="7"/>
      <c r="J14" s="7"/>
      <c r="K14" s="7"/>
      <c r="L14" s="7"/>
      <c r="M14" s="34"/>
      <c r="N14" s="34"/>
      <c r="O14" s="34"/>
      <c r="P14" s="34"/>
      <c r="Q14" s="34"/>
      <c r="R14" s="34"/>
      <c r="S14" s="34"/>
      <c r="U14" s="8"/>
      <c r="V14" s="8"/>
    </row>
    <row r="15" spans="1:23" x14ac:dyDescent="0.25">
      <c r="B15" s="4">
        <v>11</v>
      </c>
      <c r="D15" s="4"/>
      <c r="E15" s="5"/>
      <c r="F15" s="6"/>
      <c r="G15" s="6"/>
      <c r="M15" s="34"/>
      <c r="N15" s="34"/>
      <c r="O15" s="34"/>
      <c r="P15" s="34"/>
      <c r="Q15" s="34"/>
      <c r="R15" s="34"/>
      <c r="S15" s="34"/>
      <c r="U15" s="8"/>
      <c r="V15" s="8"/>
    </row>
    <row r="16" spans="1:23" x14ac:dyDescent="0.25">
      <c r="B16" s="4">
        <v>12</v>
      </c>
      <c r="D16" s="4"/>
      <c r="E16" s="5"/>
      <c r="F16" s="6"/>
      <c r="G16" s="6"/>
      <c r="M16" s="34"/>
      <c r="N16" s="34"/>
      <c r="O16" s="34"/>
      <c r="P16" s="34"/>
      <c r="Q16" s="34"/>
      <c r="R16" s="34"/>
      <c r="S16" s="34"/>
      <c r="U16" s="8"/>
      <c r="V16" s="8"/>
    </row>
    <row r="17" spans="1:22" ht="15.75" thickBot="1" x14ac:dyDescent="0.3">
      <c r="A17" s="10"/>
      <c r="B17" s="11">
        <v>13</v>
      </c>
      <c r="C17" s="10"/>
      <c r="D17" s="11"/>
      <c r="E17" s="12"/>
      <c r="F17" s="12"/>
      <c r="G17" s="12"/>
      <c r="H17" s="10"/>
      <c r="I17" s="10"/>
      <c r="J17" s="10"/>
      <c r="K17" s="10"/>
      <c r="L17" s="10"/>
      <c r="M17" s="36"/>
      <c r="N17" s="36"/>
      <c r="O17" s="36"/>
      <c r="P17" s="36"/>
      <c r="Q17" s="36"/>
      <c r="R17" s="36"/>
      <c r="S17" s="36"/>
      <c r="U17" s="8"/>
      <c r="V17" s="8"/>
    </row>
    <row r="18" spans="1:22" ht="15.75" thickTop="1" x14ac:dyDescent="0.25"/>
    <row r="19" spans="1:22" x14ac:dyDescent="0.25">
      <c r="D19" s="1" t="s">
        <v>22</v>
      </c>
      <c r="E19" s="13">
        <v>-5.0781249999999993E-2</v>
      </c>
      <c r="F19" s="13">
        <v>-6.25E-2</v>
      </c>
      <c r="G19" s="13">
        <v>-1.0703124999999998</v>
      </c>
      <c r="H19" s="14">
        <v>-0.20703125000000003</v>
      </c>
      <c r="I19" s="14">
        <v>-5.4687499999999993E-2</v>
      </c>
      <c r="J19" s="14">
        <v>-0.1953125</v>
      </c>
      <c r="K19" s="14">
        <v>-0.25781249999999994</v>
      </c>
      <c r="L19" s="14">
        <v>-6.640625E-2</v>
      </c>
      <c r="M19" s="14"/>
      <c r="N19" s="14"/>
      <c r="O19" s="14"/>
      <c r="P19" s="14"/>
      <c r="Q19" s="14"/>
      <c r="R19" s="14"/>
    </row>
    <row r="20" spans="1:22" x14ac:dyDescent="0.25">
      <c r="D20" s="1" t="s">
        <v>23</v>
      </c>
      <c r="E20" s="7">
        <v>4.07421875</v>
      </c>
      <c r="F20" s="7">
        <v>3.9375</v>
      </c>
      <c r="G20" s="7">
        <v>43.1796875</v>
      </c>
      <c r="H20" s="7">
        <v>40.91796875</v>
      </c>
      <c r="I20" s="7">
        <v>26.6953125</v>
      </c>
      <c r="J20" s="7">
        <v>29.0546875</v>
      </c>
      <c r="K20" s="7">
        <v>31.9921875</v>
      </c>
      <c r="L20" s="7">
        <v>31.55859375</v>
      </c>
      <c r="M20" s="7"/>
      <c r="N20" s="7"/>
      <c r="O20" s="7"/>
      <c r="P20" s="7"/>
      <c r="Q20" s="7"/>
      <c r="R20" s="7"/>
    </row>
    <row r="21" spans="1:22" x14ac:dyDescent="0.25">
      <c r="D21" s="1" t="s">
        <v>24</v>
      </c>
      <c r="E21" s="13">
        <v>51.2</v>
      </c>
      <c r="F21" s="13">
        <v>51.2</v>
      </c>
      <c r="G21" s="13">
        <v>51.2</v>
      </c>
      <c r="H21" s="6">
        <v>51.2</v>
      </c>
      <c r="I21" s="6">
        <v>51.2</v>
      </c>
      <c r="J21" s="6">
        <v>51.2</v>
      </c>
      <c r="K21" s="6">
        <v>51.2</v>
      </c>
      <c r="L21" s="6">
        <v>51.2</v>
      </c>
      <c r="M21" s="6"/>
      <c r="N21" s="6"/>
      <c r="O21" s="6"/>
      <c r="P21" s="6"/>
      <c r="Q21" s="6"/>
      <c r="R21" s="6"/>
    </row>
    <row r="22" spans="1:22" x14ac:dyDescent="0.25">
      <c r="A22" s="4"/>
      <c r="B22" s="4"/>
      <c r="D22" s="1" t="s">
        <v>25</v>
      </c>
      <c r="E22" s="13">
        <v>0.22265625</v>
      </c>
      <c r="F22" s="13">
        <v>0.33333333333333331</v>
      </c>
      <c r="G22" s="13">
        <v>8.8489583333333339</v>
      </c>
      <c r="H22" s="14">
        <v>3.53515625</v>
      </c>
      <c r="I22" s="14">
        <v>3.6822916666666665</v>
      </c>
      <c r="J22" s="14">
        <v>2.6822916666666665</v>
      </c>
      <c r="K22" s="14">
        <v>0.59895833333333337</v>
      </c>
      <c r="L22" s="14">
        <v>0.85807291666666663</v>
      </c>
      <c r="M22" s="14"/>
      <c r="N22" s="14"/>
      <c r="O22" s="14"/>
      <c r="P22" s="14"/>
      <c r="Q22" s="14"/>
      <c r="R22" s="14"/>
    </row>
    <row r="23" spans="1:22" x14ac:dyDescent="0.25">
      <c r="A23" s="7"/>
      <c r="D23" s="1" t="s">
        <v>26</v>
      </c>
      <c r="E23" s="13">
        <v>0.1713409423828125</v>
      </c>
      <c r="F23" s="13">
        <v>0.25651041666666669</v>
      </c>
      <c r="G23" s="13">
        <v>6.8095499674479179</v>
      </c>
      <c r="H23" s="14">
        <v>2.7204132080078125</v>
      </c>
      <c r="I23" s="14">
        <v>2.8336385091145835</v>
      </c>
      <c r="J23" s="14">
        <v>2.0641072591145835</v>
      </c>
      <c r="K23" s="14">
        <v>0.46091715494791674</v>
      </c>
      <c r="L23" s="14">
        <v>0.66031392415364587</v>
      </c>
      <c r="M23" s="14"/>
      <c r="N23" s="14"/>
      <c r="O23" s="14"/>
      <c r="P23" s="14"/>
      <c r="Q23" s="14"/>
      <c r="R23" s="14"/>
    </row>
    <row r="24" spans="1:22" x14ac:dyDescent="0.25">
      <c r="D24" s="1" t="s">
        <v>27</v>
      </c>
      <c r="E24" s="13">
        <v>4.3487548828125E-3</v>
      </c>
      <c r="F24" s="13">
        <v>6.5104166666666661E-3</v>
      </c>
      <c r="G24" s="13">
        <v>0.17283121744791666</v>
      </c>
      <c r="H24" s="13">
        <v>6.90460205078125E-2</v>
      </c>
      <c r="I24" s="13">
        <v>7.1919759114583329E-2</v>
      </c>
      <c r="J24" s="13">
        <v>5.2388509114583329E-2</v>
      </c>
      <c r="K24" s="13">
        <v>1.1698404947916666E-2</v>
      </c>
      <c r="L24" s="13">
        <v>1.6759236653645832E-2</v>
      </c>
      <c r="M24" s="13"/>
      <c r="N24" s="13"/>
      <c r="O24" s="13"/>
      <c r="P24" s="13"/>
      <c r="Q24" s="13"/>
      <c r="R24" s="13"/>
    </row>
    <row r="25" spans="1:22" x14ac:dyDescent="0.25">
      <c r="D25" s="1" t="s">
        <v>28</v>
      </c>
      <c r="E25" s="13">
        <v>-2.34832763671875E-2</v>
      </c>
      <c r="F25" s="13">
        <v>-3.515625E-2</v>
      </c>
      <c r="G25" s="13">
        <v>-0.93328857421875011</v>
      </c>
      <c r="H25" s="13">
        <v>-0.3728485107421875</v>
      </c>
      <c r="I25" s="13">
        <v>-0.38836669921875</v>
      </c>
      <c r="J25" s="13">
        <v>-0.28289794921875</v>
      </c>
      <c r="K25" s="13">
        <v>-6.317138671875E-2</v>
      </c>
      <c r="L25" s="13">
        <v>-9.04998779296875E-2</v>
      </c>
      <c r="M25" s="13"/>
      <c r="N25" s="13"/>
      <c r="O25" s="13"/>
      <c r="P25" s="13"/>
      <c r="Q25" s="13"/>
      <c r="R25" s="13"/>
    </row>
    <row r="26" spans="1:22" x14ac:dyDescent="0.25">
      <c r="D26" s="1" t="s">
        <v>29</v>
      </c>
      <c r="E26" s="13">
        <v>2.2832223859372704E-4</v>
      </c>
      <c r="F26" s="13">
        <v>3.5210311678335684E-4</v>
      </c>
      <c r="G26" s="13">
        <v>7.0125248516866425E-5</v>
      </c>
      <c r="H26" s="13">
        <v>3.9027330797834096E-5</v>
      </c>
      <c r="I26" s="13">
        <v>9.8704084362891139E-5</v>
      </c>
      <c r="J26" s="13">
        <v>5.7663845171649897E-5</v>
      </c>
      <c r="K26" s="13">
        <v>1.0464279348836926E-5</v>
      </c>
      <c r="L26" s="13">
        <v>1.6447996165628848E-5</v>
      </c>
      <c r="M26" s="13"/>
      <c r="N26" s="13"/>
      <c r="O26" s="13"/>
      <c r="P26" s="13"/>
      <c r="Q26" s="13"/>
      <c r="R26" s="13"/>
    </row>
    <row r="27" spans="1:22" x14ac:dyDescent="0.25">
      <c r="D27" s="15" t="s">
        <v>30</v>
      </c>
      <c r="E27" s="16">
        <v>-9.9712368168744001E-2</v>
      </c>
      <c r="F27" s="16">
        <v>-0.12698412698412698</v>
      </c>
      <c r="G27" s="16">
        <v>-0.19829925818708155</v>
      </c>
      <c r="H27" s="16">
        <v>-4.0477326968973749E-2</v>
      </c>
      <c r="I27" s="16">
        <v>-1.6388645010242901E-2</v>
      </c>
      <c r="J27" s="16">
        <v>-5.377789728421619E-2</v>
      </c>
      <c r="K27" s="16">
        <v>-6.4468864468864462E-2</v>
      </c>
      <c r="L27" s="16">
        <v>-1.6833766555266742E-2</v>
      </c>
      <c r="M27" s="16"/>
      <c r="N27" s="16"/>
      <c r="O27" s="16"/>
      <c r="P27" s="16"/>
      <c r="Q27" s="16"/>
      <c r="R27" s="16"/>
    </row>
    <row r="28" spans="1:22" x14ac:dyDescent="0.25">
      <c r="D28" s="17" t="s">
        <v>31</v>
      </c>
      <c r="E28" s="18">
        <v>-0.398849472674976</v>
      </c>
      <c r="F28" s="18">
        <v>-0.50793650793650791</v>
      </c>
      <c r="G28" s="18">
        <v>-8.1302695856703444</v>
      </c>
      <c r="H28" s="18">
        <v>-1.6190930787589499</v>
      </c>
      <c r="I28" s="18">
        <v>-0.45888206028680123</v>
      </c>
      <c r="J28" s="18">
        <v>-1.5057811239580534</v>
      </c>
      <c r="K28" s="18">
        <v>-2.0630036630036628</v>
      </c>
      <c r="L28" s="18">
        <v>-0.52184676321326906</v>
      </c>
      <c r="M28" s="18"/>
      <c r="N28" s="18"/>
      <c r="O28" s="18"/>
      <c r="P28" s="18"/>
      <c r="Q28" s="18"/>
      <c r="R28" s="18"/>
    </row>
    <row r="29" spans="1:22" x14ac:dyDescent="0.25">
      <c r="D29" s="19" t="s">
        <v>32</v>
      </c>
      <c r="E29" s="20">
        <v>-0.38419325639019053</v>
      </c>
      <c r="F29" s="20">
        <v>-0.48025995506563857</v>
      </c>
      <c r="G29" s="20">
        <v>-0.35595732428937743</v>
      </c>
      <c r="H29" s="21">
        <v>-0.15809251659579077</v>
      </c>
      <c r="I29" s="21">
        <v>-0.20343383755399994</v>
      </c>
      <c r="J29" s="21">
        <v>-0.19674324595574105</v>
      </c>
      <c r="K29" s="21">
        <v>-0.12537115837032031</v>
      </c>
      <c r="L29" s="21">
        <v>-9.3188415788697507E-2</v>
      </c>
      <c r="M29" s="21"/>
      <c r="N29" s="21"/>
      <c r="O29" s="21"/>
      <c r="P29" s="21"/>
      <c r="Q29" s="21"/>
      <c r="R29" s="21"/>
    </row>
    <row r="30" spans="1:22" x14ac:dyDescent="0.25">
      <c r="D30" s="19" t="s">
        <v>33</v>
      </c>
      <c r="E30" s="22">
        <v>2.5089313811915286</v>
      </c>
      <c r="F30" s="22">
        <v>2.0464764269290483</v>
      </c>
      <c r="G30" s="22">
        <v>27.809561473848522</v>
      </c>
      <c r="H30" s="23">
        <v>34.449144096324574</v>
      </c>
      <c r="I30" s="23">
        <v>21.264582633421735</v>
      </c>
      <c r="J30" s="23">
        <v>23.338373971020307</v>
      </c>
      <c r="K30" s="23">
        <v>27.981289894324519</v>
      </c>
      <c r="L30" s="23">
        <v>28.61769839391841</v>
      </c>
      <c r="M30" s="23"/>
      <c r="N30" s="23"/>
      <c r="O30" s="23"/>
      <c r="P30" s="23"/>
      <c r="Q30" s="23"/>
      <c r="R30" s="23"/>
    </row>
    <row r="31" spans="1:22" x14ac:dyDescent="0.25">
      <c r="D31" s="19" t="s">
        <v>34</v>
      </c>
      <c r="E31" s="20">
        <v>0.18476852005270253</v>
      </c>
      <c r="F31" s="20">
        <v>0.22629170109738458</v>
      </c>
      <c r="G31" s="20">
        <v>-4.0641192084785706E-2</v>
      </c>
      <c r="H31" s="21">
        <v>7.7137862657843267E-2</v>
      </c>
      <c r="I31" s="21">
        <v>0.17065654753351411</v>
      </c>
      <c r="J31" s="21">
        <v>8.9187451387308672E-2</v>
      </c>
      <c r="K31" s="21">
        <v>-3.5665705674086052E-3</v>
      </c>
      <c r="L31" s="21">
        <v>5.9520882678164022E-2</v>
      </c>
      <c r="M31" s="21"/>
      <c r="N31" s="21"/>
      <c r="O31" s="21"/>
      <c r="P31" s="21"/>
      <c r="Q31" s="21"/>
      <c r="R31" s="21"/>
    </row>
    <row r="32" spans="1:22" x14ac:dyDescent="0.25">
      <c r="D32" s="19" t="s">
        <v>33</v>
      </c>
      <c r="E32" s="22">
        <v>4.8270061188084714</v>
      </c>
      <c r="F32" s="22">
        <v>4.8285235730709521</v>
      </c>
      <c r="G32" s="22">
        <v>41.424813526151482</v>
      </c>
      <c r="H32" s="23">
        <v>44.074293403675419</v>
      </c>
      <c r="I32" s="23">
        <v>31.251042366578265</v>
      </c>
      <c r="J32" s="23">
        <v>31.646001028979693</v>
      </c>
      <c r="K32" s="23">
        <v>31.878085105675481</v>
      </c>
      <c r="L32" s="23">
        <v>33.43698910608159</v>
      </c>
      <c r="M32" s="23"/>
      <c r="N32" s="23"/>
      <c r="O32" s="23"/>
      <c r="P32" s="23"/>
      <c r="Q32" s="23"/>
      <c r="R32" s="23"/>
    </row>
    <row r="33" spans="2:18" x14ac:dyDescent="0.25">
      <c r="D33" s="15" t="s">
        <v>35</v>
      </c>
      <c r="E33" s="16">
        <v>-0.112176414189837</v>
      </c>
      <c r="F33" s="16">
        <v>-0.14285714285714285</v>
      </c>
      <c r="G33" s="16">
        <v>-0.22308666546046677</v>
      </c>
      <c r="H33" s="16">
        <v>-4.5536992840095471E-2</v>
      </c>
      <c r="I33" s="16">
        <v>-1.8437225636523263E-2</v>
      </c>
      <c r="J33" s="16">
        <v>-6.0500134444743212E-2</v>
      </c>
      <c r="K33" s="16">
        <v>-7.2527472527472506E-2</v>
      </c>
      <c r="L33" s="16">
        <v>-1.8937987374675083E-2</v>
      </c>
      <c r="M33" s="16"/>
      <c r="N33" s="16"/>
      <c r="O33" s="16"/>
      <c r="P33" s="16"/>
      <c r="Q33" s="16"/>
      <c r="R33" s="16"/>
    </row>
    <row r="34" spans="2:18" x14ac:dyDescent="0.25">
      <c r="D34" s="17" t="s">
        <v>36</v>
      </c>
      <c r="E34" s="18">
        <v>-0.44870565675934798</v>
      </c>
      <c r="F34" s="18">
        <v>-0.5714285714285714</v>
      </c>
      <c r="G34" s="18">
        <v>-9.1465532838791379</v>
      </c>
      <c r="H34" s="18">
        <v>-1.8214797136038188</v>
      </c>
      <c r="I34" s="18">
        <v>-0.5162423178226514</v>
      </c>
      <c r="J34" s="18">
        <v>-1.6940037644528099</v>
      </c>
      <c r="K34" s="18">
        <v>-2.3208791208791202</v>
      </c>
      <c r="L34" s="18">
        <v>-0.58707760861492753</v>
      </c>
      <c r="M34" s="18"/>
      <c r="N34" s="18"/>
      <c r="O34" s="18"/>
      <c r="P34" s="18"/>
      <c r="Q34" s="18"/>
      <c r="R34" s="18"/>
    </row>
    <row r="35" spans="2:18" x14ac:dyDescent="0.25">
      <c r="D35" s="19" t="s">
        <v>32</v>
      </c>
      <c r="E35" s="20">
        <v>-0.4322174134389643</v>
      </c>
      <c r="F35" s="20">
        <v>-0.54029244944884336</v>
      </c>
      <c r="G35" s="21">
        <v>-0.40045198982554958</v>
      </c>
      <c r="H35" s="21">
        <v>-0.17785408117026461</v>
      </c>
      <c r="I35" s="21">
        <v>-0.22886306724824992</v>
      </c>
      <c r="J35" s="21">
        <v>-0.22133615170020868</v>
      </c>
      <c r="K35" s="21">
        <v>-0.14104255316661035</v>
      </c>
      <c r="L35" s="21">
        <v>-0.1048369677622847</v>
      </c>
      <c r="M35" s="21"/>
      <c r="N35" s="21"/>
      <c r="O35" s="21"/>
      <c r="P35" s="21"/>
      <c r="Q35" s="21"/>
      <c r="R35" s="21"/>
    </row>
    <row r="36" spans="2:18" x14ac:dyDescent="0.25">
      <c r="D36" s="19" t="s">
        <v>33</v>
      </c>
      <c r="E36" s="22">
        <v>2.3132704600904694</v>
      </c>
      <c r="F36" s="22">
        <v>1.8100984802951792</v>
      </c>
      <c r="G36" s="23">
        <v>25.888295720579588</v>
      </c>
      <c r="H36" s="23">
        <v>33.640541014615152</v>
      </c>
      <c r="I36" s="23">
        <v>20.585741400099455</v>
      </c>
      <c r="J36" s="23">
        <v>22.623834779897845</v>
      </c>
      <c r="K36" s="23">
        <v>27.479927693615082</v>
      </c>
      <c r="L36" s="23">
        <v>28.25008647440821</v>
      </c>
      <c r="M36" s="23"/>
      <c r="N36" s="23"/>
      <c r="O36" s="23"/>
      <c r="P36" s="23"/>
      <c r="Q36" s="23"/>
      <c r="R36" s="23"/>
    </row>
    <row r="37" spans="2:18" x14ac:dyDescent="0.25">
      <c r="D37" s="19" t="s">
        <v>34</v>
      </c>
      <c r="E37" s="20">
        <v>0.20786458505929034</v>
      </c>
      <c r="F37" s="20">
        <v>0.25457816373455766</v>
      </c>
      <c r="G37" s="21">
        <v>-4.5721341095383922E-2</v>
      </c>
      <c r="H37" s="21">
        <v>8.6780095490073678E-2</v>
      </c>
      <c r="I37" s="21">
        <v>0.19198861597520339</v>
      </c>
      <c r="J37" s="21">
        <v>0.10033588281072225</v>
      </c>
      <c r="K37" s="21">
        <v>-4.0123918883346807E-3</v>
      </c>
      <c r="L37" s="21">
        <v>6.6960993012934525E-2</v>
      </c>
      <c r="M37" s="21"/>
      <c r="N37" s="21"/>
      <c r="O37" s="21"/>
      <c r="P37" s="21"/>
      <c r="Q37" s="21"/>
      <c r="R37" s="21"/>
    </row>
    <row r="38" spans="2:18" x14ac:dyDescent="0.25">
      <c r="D38" s="24" t="s">
        <v>33</v>
      </c>
      <c r="E38" s="25">
        <v>4.921104539909531</v>
      </c>
      <c r="F38" s="25">
        <v>4.9399015197048204</v>
      </c>
      <c r="G38" s="26">
        <v>41.205454279420415</v>
      </c>
      <c r="H38" s="26">
        <v>44.468833985384848</v>
      </c>
      <c r="I38" s="26">
        <v>31.820508599900545</v>
      </c>
      <c r="J38" s="26">
        <v>31.969915220102155</v>
      </c>
      <c r="K38" s="26">
        <v>31.863822306384918</v>
      </c>
      <c r="L38" s="26">
        <v>33.671788525591786</v>
      </c>
      <c r="M38" s="26"/>
      <c r="N38" s="26"/>
      <c r="O38" s="26"/>
      <c r="P38" s="26"/>
      <c r="Q38" s="26"/>
      <c r="R38" s="26"/>
    </row>
    <row r="39" spans="2:18" x14ac:dyDescent="0.25">
      <c r="D39" s="1" t="s">
        <v>37</v>
      </c>
      <c r="E39" s="27">
        <f>E20-MAX(E42,$C$4)</f>
        <v>2.07421875</v>
      </c>
      <c r="F39" s="27">
        <f t="shared" ref="F39:R39" si="0">F20-MAX(F42,$C$4)</f>
        <v>1.9375</v>
      </c>
      <c r="G39" s="27">
        <f t="shared" si="0"/>
        <v>34.543750000000003</v>
      </c>
      <c r="H39" s="27">
        <f t="shared" si="0"/>
        <v>32.734375</v>
      </c>
      <c r="I39" s="27">
        <f t="shared" si="0"/>
        <v>21.356249999999999</v>
      </c>
      <c r="J39" s="27">
        <f t="shared" si="0"/>
        <v>23.243749999999999</v>
      </c>
      <c r="K39" s="27">
        <f t="shared" si="0"/>
        <v>25.59375</v>
      </c>
      <c r="L39" s="27">
        <f t="shared" si="0"/>
        <v>25.246874999999999</v>
      </c>
      <c r="M39" s="27">
        <f t="shared" si="0"/>
        <v>-2</v>
      </c>
      <c r="N39" s="27">
        <f t="shared" si="0"/>
        <v>-2</v>
      </c>
      <c r="O39" s="27">
        <f t="shared" si="0"/>
        <v>-2</v>
      </c>
      <c r="P39" s="27">
        <f t="shared" si="0"/>
        <v>-2</v>
      </c>
      <c r="Q39" s="27">
        <f t="shared" si="0"/>
        <v>-2</v>
      </c>
      <c r="R39" s="27">
        <f t="shared" si="0"/>
        <v>-2</v>
      </c>
    </row>
    <row r="40" spans="2:18" x14ac:dyDescent="0.25">
      <c r="E40" s="27">
        <f>E20+MAX($C$4,E42)</f>
        <v>6.07421875</v>
      </c>
      <c r="F40" s="27">
        <f t="shared" ref="F40:R40" si="1">F20+MAX($C$4,F42)</f>
        <v>5.9375</v>
      </c>
      <c r="G40" s="27">
        <f t="shared" si="1"/>
        <v>51.815624999999997</v>
      </c>
      <c r="H40" s="27">
        <f t="shared" si="1"/>
        <v>49.1015625</v>
      </c>
      <c r="I40" s="27">
        <f t="shared" si="1"/>
        <v>32.034374999999997</v>
      </c>
      <c r="J40" s="27">
        <f t="shared" si="1"/>
        <v>34.865625000000001</v>
      </c>
      <c r="K40" s="27">
        <f t="shared" si="1"/>
        <v>38.390625</v>
      </c>
      <c r="L40" s="27">
        <f t="shared" si="1"/>
        <v>37.870312499999997</v>
      </c>
      <c r="M40" s="27">
        <f t="shared" si="1"/>
        <v>2</v>
      </c>
      <c r="N40" s="27">
        <f t="shared" si="1"/>
        <v>2</v>
      </c>
      <c r="O40" s="27">
        <f t="shared" si="1"/>
        <v>2</v>
      </c>
      <c r="P40" s="27">
        <f t="shared" si="1"/>
        <v>2</v>
      </c>
      <c r="Q40" s="27">
        <f t="shared" si="1"/>
        <v>2</v>
      </c>
      <c r="R40" s="27">
        <f t="shared" si="1"/>
        <v>2</v>
      </c>
    </row>
    <row r="41" spans="2:18" x14ac:dyDescent="0.25">
      <c r="E41" s="28" t="str">
        <f t="shared" ref="E41:N41" si="2">IF(E27="","",(IF(OR(AND(ABS(E27)&lt;$C$3,ABS(E33)&lt;$C$3),AND(ABS(E28)&lt;$C$4,ABS(E34)&lt;$C$4)),"PASS","FAIL")))</f>
        <v>PASS</v>
      </c>
      <c r="F41" s="28" t="str">
        <f t="shared" si="2"/>
        <v>PASS</v>
      </c>
      <c r="G41" s="28" t="str">
        <f t="shared" si="2"/>
        <v>FAIL</v>
      </c>
      <c r="H41" s="28" t="str">
        <f t="shared" si="2"/>
        <v>PASS</v>
      </c>
      <c r="I41" s="28" t="str">
        <f t="shared" si="2"/>
        <v>PASS</v>
      </c>
      <c r="J41" s="28" t="str">
        <f t="shared" si="2"/>
        <v>PASS</v>
      </c>
      <c r="K41" s="28" t="str">
        <f t="shared" si="2"/>
        <v>PASS</v>
      </c>
      <c r="L41" s="28" t="str">
        <f t="shared" si="2"/>
        <v>PASS</v>
      </c>
      <c r="M41" s="28" t="str">
        <f t="shared" si="2"/>
        <v/>
      </c>
      <c r="N41" s="28" t="str">
        <f t="shared" si="2"/>
        <v/>
      </c>
      <c r="O41" s="28" t="str">
        <f>IF(O27="","",(IF(OR(AND(ABS(O27)&lt;$C$3,ABS(O33)&lt;$C$3),AND(ABS(O28)&lt;$C$4,ABS(O34)&lt;$C$4)),"PASS","FAIL")))</f>
        <v/>
      </c>
      <c r="P41" s="28" t="str">
        <f t="shared" ref="P41:R41" si="3">IF(P27="","",(IF(OR(AND(ABS(P27)&lt;$C$3,ABS(P33)&lt;$C$3),AND(ABS(P28)&lt;$C$4,ABS(P34)&lt;$C$4)),"PASS","FAIL")))</f>
        <v/>
      </c>
      <c r="Q41" s="28" t="str">
        <f t="shared" si="3"/>
        <v/>
      </c>
      <c r="R41" s="28" t="str">
        <f t="shared" si="3"/>
        <v/>
      </c>
    </row>
    <row r="42" spans="2:18" s="30" customFormat="1" x14ac:dyDescent="0.25">
      <c r="B42" s="29"/>
      <c r="D42" s="31" t="s">
        <v>38</v>
      </c>
      <c r="E42" s="32">
        <f>$C$3*E$20</f>
        <v>0.81484375000000009</v>
      </c>
      <c r="F42" s="32">
        <f t="shared" ref="F42:R42" si="4">$C$3*F$20</f>
        <v>0.78750000000000009</v>
      </c>
      <c r="G42" s="32">
        <f t="shared" si="4"/>
        <v>8.6359375000000007</v>
      </c>
      <c r="H42" s="32">
        <f t="shared" si="4"/>
        <v>8.18359375</v>
      </c>
      <c r="I42" s="32">
        <f t="shared" si="4"/>
        <v>5.3390625000000007</v>
      </c>
      <c r="J42" s="32">
        <f t="shared" si="4"/>
        <v>5.8109375000000005</v>
      </c>
      <c r="K42" s="32">
        <f t="shared" si="4"/>
        <v>6.3984375</v>
      </c>
      <c r="L42" s="32">
        <f t="shared" si="4"/>
        <v>6.3117187500000007</v>
      </c>
      <c r="M42" s="32">
        <f t="shared" si="4"/>
        <v>0</v>
      </c>
      <c r="N42" s="32">
        <f t="shared" si="4"/>
        <v>0</v>
      </c>
      <c r="O42" s="32">
        <f t="shared" si="4"/>
        <v>0</v>
      </c>
      <c r="P42" s="32">
        <f t="shared" si="4"/>
        <v>0</v>
      </c>
      <c r="Q42" s="32">
        <f t="shared" si="4"/>
        <v>0</v>
      </c>
      <c r="R42" s="32">
        <f t="shared" si="4"/>
        <v>0</v>
      </c>
    </row>
    <row r="43" spans="2:18" x14ac:dyDescent="0.25">
      <c r="E43" s="33"/>
    </row>
  </sheetData>
  <mergeCells count="3">
    <mergeCell ref="A1:S2"/>
    <mergeCell ref="A3:B3"/>
    <mergeCell ref="A4:B4"/>
  </mergeCells>
  <conditionalFormatting sqref="E41:S41">
    <cfRule type="cellIs" dxfId="3" priority="3" operator="equal">
      <formula>"FAIL"</formula>
    </cfRule>
    <cfRule type="cellIs" dxfId="2" priority="4" operator="equal">
      <formula>"PASS"</formula>
    </cfRule>
  </conditionalFormatting>
  <conditionalFormatting sqref="E42:S42">
    <cfRule type="cellIs" dxfId="1" priority="1" operator="equal">
      <formula>"FAIL"</formula>
    </cfRule>
    <cfRule type="cellIs" dxfId="0" priority="2" operator="equal">
      <formula>"PASS"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ESR T°ambiante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MOREAU</dc:creator>
  <cp:lastModifiedBy>Claire MOREAU</cp:lastModifiedBy>
  <dcterms:created xsi:type="dcterms:W3CDTF">2023-12-28T10:28:53Z</dcterms:created>
  <dcterms:modified xsi:type="dcterms:W3CDTF">2024-01-03T16:02:55Z</dcterms:modified>
</cp:coreProperties>
</file>