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hidePivotFieldList="1" defaultThemeVersion="124226"/>
  <bookViews>
    <workbookView xWindow="-120" yWindow="-120" windowWidth="20730" windowHeight="11160" activeTab="1"/>
  </bookViews>
  <sheets>
    <sheet name="Tableau de Bord" sheetId="59" r:id="rId1"/>
    <sheet name="Base CDO" sheetId="61" r:id="rId2"/>
    <sheet name="ETABL et SECT" sheetId="62" r:id="rId3"/>
    <sheet name="COMMUNES" sheetId="3" r:id="rId4"/>
    <sheet name="Divers" sheetId="5" r:id="rId5"/>
    <sheet name="Liste SEGPA" sheetId="4" r:id="rId6"/>
    <sheet name="SEGPA" sheetId="63" r:id="rId7"/>
    <sheet name="DIVERS VBA" sheetId="64" r:id="rId8"/>
    <sheet name="REFUS CDO" sheetId="68" r:id="rId9"/>
    <sheet name="COMMUNE VBA" sheetId="65" r:id="rId10"/>
    <sheet name="CIRCO VBA" sheetId="66" r:id="rId11"/>
  </sheets>
  <functionGroups builtInGroupCount="17"/>
  <definedNames>
    <definedName name="_xlnm._FilterDatabase" localSheetId="3" hidden="1">COMMUNES!$A$1:$A$208</definedName>
    <definedName name="_xlnm._FilterDatabase" localSheetId="4" hidden="1">Divers!$A$1:$R$41</definedName>
    <definedName name="_xlnm._FilterDatabase" localSheetId="5" hidden="1">'Liste SEGPA'!$A$1:$B$48</definedName>
    <definedName name="SEGPA">'Liste SEGPA'!$A$1:$B$48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 i="61" l="1" a="1"/>
  <c r="AD5" i="61" a="1"/>
  <c r="BE5" i="61" a="1"/>
  <c r="B5" i="61"/>
  <c r="T5" i="61" a="1"/>
  <c r="AP5" i="61"/>
  <c r="BF5" i="61" a="1"/>
  <c r="AR5" i="61"/>
  <c r="BF5" i="61" l="1"/>
  <c r="T5" i="61"/>
  <c r="BE5" i="61"/>
  <c r="AD5" i="61"/>
  <c r="K5" i="61"/>
  <c r="BK1" i="61" l="1"/>
  <c r="BI1" i="61"/>
  <c r="C1" i="61"/>
  <c r="E7" i="59"/>
  <c r="A1" i="61"/>
  <c r="D7" i="59"/>
  <c r="F7" i="59"/>
  <c r="H7" i="59"/>
  <c r="G7" i="59"/>
  <c r="A7" i="59"/>
  <c r="AR3" i="61"/>
  <c r="D12" i="59" a="1"/>
  <c r="G12" i="59" a="1"/>
  <c r="AR4" i="61"/>
  <c r="AP3" i="61"/>
  <c r="AP4" i="61"/>
  <c r="B4" i="61"/>
  <c r="B3" i="61"/>
  <c r="G12" i="59" l="1"/>
  <c r="D12" i="59"/>
  <c r="C217" i="3"/>
  <c r="A210" i="3"/>
  <c r="AS1" i="61"/>
  <c r="F1" i="61"/>
  <c r="H1" i="62"/>
  <c r="H9" i="59"/>
  <c r="K3" i="61" a="1"/>
  <c r="E11" i="59"/>
  <c r="BE3" i="61" a="1"/>
  <c r="BG3" i="61" a="1"/>
  <c r="AD4" i="61" a="1"/>
  <c r="AD3" i="61" a="1"/>
  <c r="BF4" i="61" a="1"/>
  <c r="T4" i="61" a="1"/>
  <c r="BG4" i="61" a="1"/>
  <c r="BF3" i="61" a="1"/>
  <c r="T3" i="61" a="1"/>
  <c r="K4" i="61" a="1"/>
  <c r="BE4" i="61" a="1"/>
  <c r="K4" i="61" l="1"/>
  <c r="AD3" i="61"/>
  <c r="T3" i="61"/>
  <c r="AD4" i="61"/>
  <c r="T4" i="61"/>
  <c r="K3" i="61"/>
  <c r="BF4" i="61"/>
  <c r="BG3" i="61"/>
  <c r="BE4" i="61"/>
  <c r="BF3" i="61"/>
  <c r="BE3" i="61"/>
  <c r="BG4" i="61"/>
  <c r="AO1" i="61"/>
  <c r="BG1" i="61" l="1"/>
  <c r="A12" i="59" a="1"/>
  <c r="BH4" i="61" a="1"/>
  <c r="BH3" i="61" a="1"/>
  <c r="BH3" i="61" l="1"/>
  <c r="BH4" i="61"/>
  <c r="B7" i="59" s="1"/>
  <c r="A12" i="59"/>
  <c r="D23" i="59"/>
  <c r="D22" i="59"/>
  <c r="D21" i="59"/>
  <c r="D20" i="59"/>
  <c r="D19" i="59"/>
  <c r="D18" i="59"/>
  <c r="D17" i="59"/>
  <c r="D16" i="59"/>
  <c r="D15" i="59"/>
  <c r="D14" i="59"/>
  <c r="D13" i="59"/>
  <c r="A284" i="59"/>
  <c r="A283" i="59"/>
  <c r="A282" i="59"/>
  <c r="A281" i="59"/>
  <c r="A280" i="59"/>
  <c r="A279" i="59"/>
  <c r="A278" i="59"/>
  <c r="A277" i="59"/>
  <c r="A276" i="59"/>
  <c r="A275" i="59"/>
  <c r="A274" i="59"/>
  <c r="A273" i="59"/>
  <c r="A272" i="59"/>
  <c r="A271" i="59"/>
  <c r="A270" i="59"/>
  <c r="A269" i="59"/>
  <c r="A268" i="59"/>
  <c r="A267" i="59"/>
  <c r="A266" i="59"/>
  <c r="A265" i="59"/>
  <c r="A264" i="59"/>
  <c r="A263" i="59"/>
  <c r="A262" i="59"/>
  <c r="A261" i="59"/>
  <c r="A260" i="59"/>
  <c r="A259" i="59"/>
  <c r="A258" i="59"/>
  <c r="A257" i="59"/>
  <c r="A256" i="59"/>
  <c r="A255" i="59"/>
  <c r="A254" i="59"/>
  <c r="A253" i="59"/>
  <c r="A252" i="59"/>
  <c r="A251" i="59"/>
  <c r="A250" i="59"/>
  <c r="A249" i="59"/>
  <c r="A248" i="59"/>
  <c r="A247" i="59"/>
  <c r="A246" i="59"/>
  <c r="A245" i="59"/>
  <c r="A244" i="59"/>
  <c r="A243" i="59"/>
  <c r="A242" i="59"/>
  <c r="A241" i="59"/>
  <c r="A240" i="59"/>
  <c r="A239" i="59"/>
  <c r="A238" i="59"/>
  <c r="A237" i="59"/>
  <c r="A236" i="59"/>
  <c r="A235" i="59"/>
  <c r="A234" i="59"/>
  <c r="A233" i="59"/>
  <c r="A232" i="59"/>
  <c r="A231" i="59"/>
  <c r="A230" i="59"/>
  <c r="A229" i="59"/>
  <c r="A228" i="59"/>
  <c r="A227" i="59"/>
  <c r="A226" i="59"/>
  <c r="A225" i="59"/>
  <c r="A224" i="59"/>
  <c r="A223" i="59"/>
  <c r="A222" i="59"/>
  <c r="A221" i="59"/>
  <c r="A220" i="59"/>
  <c r="A219" i="59"/>
  <c r="A218" i="59"/>
  <c r="A217" i="59"/>
  <c r="A216" i="59"/>
  <c r="A215" i="59"/>
  <c r="A214" i="59"/>
  <c r="A213" i="59"/>
  <c r="A212" i="59"/>
  <c r="A211" i="59"/>
  <c r="A210" i="59"/>
  <c r="A209" i="59"/>
  <c r="A208" i="59"/>
  <c r="A207" i="59"/>
  <c r="A206" i="59"/>
  <c r="A205" i="59"/>
  <c r="A204" i="59"/>
  <c r="A203" i="59"/>
  <c r="A202" i="59"/>
  <c r="A201" i="59"/>
  <c r="A200" i="59"/>
  <c r="A199" i="59"/>
  <c r="A198" i="59"/>
  <c r="A197" i="59"/>
  <c r="A196" i="59"/>
  <c r="A195" i="59"/>
  <c r="A194" i="59"/>
  <c r="A193" i="59"/>
  <c r="A192" i="59"/>
  <c r="A191" i="59"/>
  <c r="A190" i="59"/>
  <c r="A189" i="59"/>
  <c r="A188" i="59"/>
  <c r="A187" i="59"/>
  <c r="A186" i="59"/>
  <c r="A185" i="59"/>
  <c r="A184" i="59"/>
  <c r="A183" i="59"/>
  <c r="A182" i="59"/>
  <c r="A181" i="59"/>
  <c r="A180" i="59"/>
  <c r="A179" i="59"/>
  <c r="A178" i="59"/>
  <c r="A177" i="59"/>
  <c r="A176" i="59"/>
  <c r="A175" i="59"/>
  <c r="A174" i="59"/>
  <c r="A173" i="59"/>
  <c r="A172" i="59"/>
  <c r="A171" i="59"/>
  <c r="A170" i="59"/>
  <c r="A169" i="59"/>
  <c r="A168" i="59"/>
  <c r="A167" i="59"/>
  <c r="A166" i="59"/>
  <c r="A165" i="59"/>
  <c r="A164" i="59"/>
  <c r="A163" i="59"/>
  <c r="A162" i="59"/>
  <c r="A161" i="59"/>
  <c r="A160" i="59"/>
  <c r="A159" i="59"/>
  <c r="A158" i="59"/>
  <c r="A157" i="59"/>
  <c r="A156" i="59"/>
  <c r="A155" i="59"/>
  <c r="A154" i="59"/>
  <c r="A153" i="59"/>
  <c r="A152" i="59"/>
  <c r="A151" i="59"/>
  <c r="A150" i="59"/>
  <c r="A149" i="59"/>
  <c r="A148" i="59"/>
  <c r="A147" i="59"/>
  <c r="A146" i="59"/>
  <c r="A145" i="59"/>
  <c r="A144" i="59"/>
  <c r="A143" i="59"/>
  <c r="A142" i="59"/>
  <c r="A141" i="59"/>
  <c r="A140" i="59"/>
  <c r="A139" i="59"/>
  <c r="A138" i="59"/>
  <c r="A137" i="59"/>
  <c r="A136" i="59"/>
  <c r="A135" i="59"/>
  <c r="A134" i="59"/>
  <c r="A133" i="59"/>
  <c r="A132" i="59"/>
  <c r="A131" i="59"/>
  <c r="A130" i="59"/>
  <c r="A129" i="59"/>
  <c r="A128" i="59"/>
  <c r="A127" i="59"/>
  <c r="A126" i="59"/>
  <c r="A125" i="59"/>
  <c r="A124" i="59"/>
  <c r="A123" i="59"/>
  <c r="A122" i="59"/>
  <c r="A121" i="59"/>
  <c r="A120" i="59"/>
  <c r="A119" i="59"/>
  <c r="A118" i="59"/>
  <c r="A117" i="59"/>
  <c r="A116" i="59"/>
  <c r="A115" i="59"/>
  <c r="A114" i="59"/>
  <c r="A113" i="59"/>
  <c r="A112" i="59"/>
  <c r="A111" i="59"/>
  <c r="A110" i="59"/>
  <c r="A109" i="59"/>
  <c r="A108" i="59"/>
  <c r="A107" i="59"/>
  <c r="A106" i="59"/>
  <c r="A105" i="59"/>
  <c r="A104" i="59"/>
  <c r="A103" i="59"/>
  <c r="A102" i="59"/>
  <c r="A101" i="59"/>
  <c r="A100" i="59"/>
  <c r="A99" i="59"/>
  <c r="A98" i="59"/>
  <c r="A97" i="59"/>
  <c r="A96" i="59"/>
  <c r="A95" i="59"/>
  <c r="A94" i="59"/>
  <c r="A93" i="59"/>
  <c r="A92" i="59"/>
  <c r="A91" i="59"/>
  <c r="A90" i="59"/>
  <c r="A89" i="59"/>
  <c r="A88" i="59"/>
  <c r="A87" i="59"/>
  <c r="A86" i="59"/>
  <c r="A85" i="59"/>
  <c r="A84" i="59"/>
  <c r="A83" i="59"/>
  <c r="A82" i="59"/>
  <c r="A81" i="59"/>
  <c r="A80" i="59"/>
  <c r="A79" i="59"/>
  <c r="A78" i="59"/>
  <c r="A77" i="59"/>
  <c r="A76" i="59"/>
  <c r="A75" i="59"/>
  <c r="A74" i="59"/>
  <c r="A73" i="59"/>
  <c r="A72" i="59"/>
  <c r="A71" i="59"/>
  <c r="A70" i="59"/>
  <c r="A69" i="59"/>
  <c r="A68" i="59"/>
  <c r="A67" i="59"/>
  <c r="A66" i="59"/>
  <c r="A65" i="59"/>
  <c r="A64" i="59"/>
  <c r="A63" i="59"/>
  <c r="A62" i="59"/>
  <c r="A61" i="59"/>
  <c r="A60" i="59"/>
  <c r="A59" i="59"/>
  <c r="A58" i="59"/>
  <c r="A57" i="59"/>
  <c r="A56" i="59"/>
  <c r="A55" i="59"/>
  <c r="A54" i="59"/>
  <c r="A53" i="59"/>
  <c r="A52" i="59"/>
  <c r="A51" i="59"/>
  <c r="A50" i="59"/>
  <c r="A49" i="59"/>
  <c r="A48" i="59"/>
  <c r="A47" i="59"/>
  <c r="A46" i="59"/>
  <c r="A45" i="59"/>
  <c r="A44" i="59"/>
  <c r="A43" i="59"/>
  <c r="A42" i="59"/>
  <c r="A41" i="59"/>
  <c r="A40" i="59"/>
  <c r="A39" i="59"/>
  <c r="A38" i="59"/>
  <c r="A37" i="59"/>
  <c r="A36" i="59"/>
  <c r="A35" i="59"/>
  <c r="A34" i="59"/>
  <c r="A33" i="59"/>
  <c r="A32" i="59"/>
  <c r="A31" i="59"/>
  <c r="A30" i="59"/>
  <c r="A29" i="59"/>
  <c r="A28" i="59"/>
  <c r="A27" i="59"/>
  <c r="A26" i="59"/>
  <c r="A25" i="59"/>
  <c r="A24" i="59"/>
  <c r="A23" i="59"/>
  <c r="A22" i="59"/>
  <c r="A21" i="59"/>
  <c r="A20" i="59"/>
  <c r="A19" i="59"/>
  <c r="A18" i="59"/>
  <c r="A17" i="59"/>
  <c r="A16" i="59"/>
  <c r="A15" i="59"/>
  <c r="A14" i="59"/>
  <c r="A13" i="59"/>
  <c r="B9" i="59"/>
  <c r="C7" i="59" l="1"/>
  <c r="BH1" i="61"/>
</calcChain>
</file>

<file path=xl/connections.xml><?xml version="1.0" encoding="utf-8"?>
<connections xmlns="http://schemas.openxmlformats.org/spreadsheetml/2006/main">
  <connection id="1" keepAlive="1" name="Requête - J MOULIN" description="Connexion à la requête « J MOULIN » dans le classeur." type="5" refreshedVersion="7" background="1" saveData="1">
    <dbPr connection="Provider=Microsoft.Mashup.OleDb.1;Data Source=$Workbook$;Location=&quot;J MOULIN&quot;;Extended Properties=&quot;&quot;" command="SELECT * FROM [J MOULIN]"/>
  </connection>
  <connection id="2" keepAlive="1" name="Requête - P NORANGE" description="Connexion à la requête « P NORANGE » dans le classeur." type="5" refreshedVersion="7" background="1" saveData="1">
    <dbPr connection="Provider=Microsoft.Mashup.OleDb.1;Data Source=$Workbook$;Location=&quot;P NORANGE&quot;;Extended Properties=&quot;&quot;" command="SELECT * FROM [P NORANGE]"/>
  </connection>
  <connection id="3" keepAlive="1" name="Requête - STE LUCE" description="Connexion à la requête « STE LUCE » dans le classeur." type="5" refreshedVersion="7" background="1" saveData="1">
    <dbPr connection="Provider=Microsoft.Mashup.OleDb.1;Data Source=$Workbook$;Location=&quot;STE LUCE&quot;;Extended Properties=&quot;&quot;" command="SELECT * FROM [STE LUCE]"/>
  </connection>
  <connection id="4" keepAlive="1" name="Requête - Tableau3" description="Connexion à la requête « Tableau3 » dans le classeur." type="5" refreshedVersion="7" background="1" saveData="1">
    <dbPr connection="Provider=Microsoft.Mashup.OleDb.1;Data Source=$Workbook$;Location=Tableau3;Extended Properties=&quot;&quot;" command="SELECT * FROM [Tableau3]"/>
  </connection>
  <connection id="5" keepAlive="1" name="Requête - Tableau3 (NON AFFECT)" description="Connexion à la requête « Tableau3 (NON AFFECT) » dans le classeur." type="5" refreshedVersion="7" background="1" saveData="1">
    <dbPr connection="Provider=Microsoft.Mashup.OleDb.1;Data Source=$Workbook$;Location=&quot;Tableau3 (NON AFFECT)&quot;;Extended Properties=&quot;&quot;" command="SELECT * FROM [Tableau3 (NON AFFECT)]"/>
  </connection>
  <connection id="6" keepAlive="1" name="Requête - Tableau3__AFFECT_2" description="Connexion à la requête « Tableau3__AFFECT_2 » dans le classeur." type="5" refreshedVersion="7" background="1" saveData="1">
    <dbPr connection="Provider=Microsoft.Mashup.OleDb.1;Data Source=$Workbook$;Location=Tableau3__AFFECT_2;Extended Properties=&quot;&quot;" command="SELECT * FROM [Tableau3__AFFECT_2]"/>
  </connection>
  <connection id="7" keepAlive="1" name="Requête - TRIGNAC" description="Connexion à la requête « TRIGNAC » dans le classeur." type="5" refreshedVersion="7" background="1" saveData="1">
    <dbPr connection="Provider=Microsoft.Mashup.OleDb.1;Data Source=$Workbook$;Location=TRIGNAC;Extended Properties=&quot;&quot;" command="SELECT * FROM [TRIGNAC]"/>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<sst xmlns="http://schemas.openxmlformats.org/spreadsheetml/2006/main" count="3870" uniqueCount="1477">
  <si>
    <t>Sexe</t>
  </si>
  <si>
    <t>Date de naissance</t>
  </si>
  <si>
    <t>Civ Resp 1</t>
  </si>
  <si>
    <t>Nom Resp 1</t>
  </si>
  <si>
    <t>Qualité Resp 1</t>
  </si>
  <si>
    <t>Adresse Resp 1</t>
  </si>
  <si>
    <t>CP Resp 1</t>
  </si>
  <si>
    <t>Tél Resp 1</t>
  </si>
  <si>
    <t>Mail Resp 1</t>
  </si>
  <si>
    <t>Civ Resp 2</t>
  </si>
  <si>
    <t>Nom Resp 2</t>
  </si>
  <si>
    <t>Qualité Resp 2</t>
  </si>
  <si>
    <t>Adresse Resp 2</t>
  </si>
  <si>
    <t>CP Resp 2</t>
  </si>
  <si>
    <t>Tél Resp 2</t>
  </si>
  <si>
    <t>Mail Resp 2</t>
  </si>
  <si>
    <t>Civ Resp 3</t>
  </si>
  <si>
    <t>Nom Resp 3</t>
  </si>
  <si>
    <t>Qualité Resp 3</t>
  </si>
  <si>
    <t>Adresse Resp 3</t>
  </si>
  <si>
    <t>CP Resp 3</t>
  </si>
  <si>
    <t>Tél Resp 3</t>
  </si>
  <si>
    <t>Mail Resp 3</t>
  </si>
  <si>
    <t>NANTES</t>
  </si>
  <si>
    <t>ST NAZAIRE</t>
  </si>
  <si>
    <t>BOUGUENAIS</t>
  </si>
  <si>
    <t>CHATEAUBRIANT</t>
  </si>
  <si>
    <t>CORDEMAIS</t>
  </si>
  <si>
    <t>LA MONTAGNE</t>
  </si>
  <si>
    <t>GUENROUET</t>
  </si>
  <si>
    <t>REZE</t>
  </si>
  <si>
    <t>ST AUBIN DES CHATEAUX</t>
  </si>
  <si>
    <t>ST HERBLAIN</t>
  </si>
  <si>
    <t>TREFFIEUX</t>
  </si>
  <si>
    <t>LA CHEVROLIERE</t>
  </si>
  <si>
    <t>BOUAYE</t>
  </si>
  <si>
    <t>PRINQUIAU</t>
  </si>
  <si>
    <t>ST MICHEL CHEF CHEF</t>
  </si>
  <si>
    <t>FROSSAY</t>
  </si>
  <si>
    <t>PLESSE</t>
  </si>
  <si>
    <t>STE PAZANNE</t>
  </si>
  <si>
    <t>LOIREAUXENCE</t>
  </si>
  <si>
    <t>GUERANDE</t>
  </si>
  <si>
    <t>ST ANDRE DES EAUX</t>
  </si>
  <si>
    <t>TRIGNAC</t>
  </si>
  <si>
    <t>BESNE</t>
  </si>
  <si>
    <t>DONGES</t>
  </si>
  <si>
    <t>PAIMBOEUF</t>
  </si>
  <si>
    <t>PANNECE</t>
  </si>
  <si>
    <t>LE PELLERIN</t>
  </si>
  <si>
    <t>COUERON</t>
  </si>
  <si>
    <t>SAFFRE</t>
  </si>
  <si>
    <t>MOUZILLON</t>
  </si>
  <si>
    <t>ORVAULT</t>
  </si>
  <si>
    <t>PONTCHATEAU</t>
  </si>
  <si>
    <t>PORNIC</t>
  </si>
  <si>
    <t>CORSEPT</t>
  </si>
  <si>
    <t>VERTOU</t>
  </si>
  <si>
    <t>INDRE</t>
  </si>
  <si>
    <t>NOTRE DAME DES LANDES</t>
  </si>
  <si>
    <t>CLISSON</t>
  </si>
  <si>
    <t>LA CHAPELLE HEULIN</t>
  </si>
  <si>
    <t>SOUDAN</t>
  </si>
  <si>
    <t>VALLONS DE L'ERDRE</t>
  </si>
  <si>
    <t>CAMPBON</t>
  </si>
  <si>
    <t>TREILLIERES</t>
  </si>
  <si>
    <t>BLAIN</t>
  </si>
  <si>
    <t>PORNICHET</t>
  </si>
  <si>
    <t>FERCE</t>
  </si>
  <si>
    <t>RIAILLE</t>
  </si>
  <si>
    <t>SAVENAY</t>
  </si>
  <si>
    <t>BOUSSAY</t>
  </si>
  <si>
    <t>SEVERAC</t>
  </si>
  <si>
    <t>ST ETIENNE DE MONTLUC</t>
  </si>
  <si>
    <t>HERIC</t>
  </si>
  <si>
    <t>LEGE</t>
  </si>
  <si>
    <t>ISSE</t>
  </si>
  <si>
    <t>HERBIGNAC</t>
  </si>
  <si>
    <t>LA TURBALLE</t>
  </si>
  <si>
    <t>CHAUVE</t>
  </si>
  <si>
    <t>LE CELLIER</t>
  </si>
  <si>
    <t>COUFFE</t>
  </si>
  <si>
    <t>GORGES</t>
  </si>
  <si>
    <t>LE CROISIC</t>
  </si>
  <si>
    <t>AVESSAC</t>
  </si>
  <si>
    <t>LA MARNE</t>
  </si>
  <si>
    <t>GETIGNE</t>
  </si>
  <si>
    <t>LE PALLET</t>
  </si>
  <si>
    <t>MONNIERES</t>
  </si>
  <si>
    <t>LE LANDREAU</t>
  </si>
  <si>
    <t>QUILLY</t>
  </si>
  <si>
    <t>LIGNE</t>
  </si>
  <si>
    <t>CASSON</t>
  </si>
  <si>
    <t>MONTBERT</t>
  </si>
  <si>
    <t>ERBRAY</t>
  </si>
  <si>
    <t>SION LES MINES</t>
  </si>
  <si>
    <t>ASSERAC</t>
  </si>
  <si>
    <t>LES SORINIERES</t>
  </si>
  <si>
    <t>LUSANGER</t>
  </si>
  <si>
    <t>VAY</t>
  </si>
  <si>
    <t>ST BREVIN LES PINS</t>
  </si>
  <si>
    <t>ST MALO DE GUERSAC</t>
  </si>
  <si>
    <t>LE POULIGUEN</t>
  </si>
  <si>
    <t>VIEILLEVIGNE</t>
  </si>
  <si>
    <t>MONTRELAIS</t>
  </si>
  <si>
    <t>ROUGE</t>
  </si>
  <si>
    <t>ST MOLF</t>
  </si>
  <si>
    <t>CARQUEFOU</t>
  </si>
  <si>
    <t>ST VINCENT DES LANDES</t>
  </si>
  <si>
    <t>MOUZEIL</t>
  </si>
  <si>
    <t>DERVAL</t>
  </si>
  <si>
    <t>LA GRIGONNAIS</t>
  </si>
  <si>
    <t>GENESTON</t>
  </si>
  <si>
    <t>MISSILLAC</t>
  </si>
  <si>
    <t>ST JULIEN DE CONCELLES</t>
  </si>
  <si>
    <t>ST PHILBERT DE GRAND LIEU</t>
  </si>
  <si>
    <t>ST COLOMBAN</t>
  </si>
  <si>
    <t>ST GILDAS DES BOIS</t>
  </si>
  <si>
    <t>TOUVOIS</t>
  </si>
  <si>
    <t>LE GAVRE</t>
  </si>
  <si>
    <t>DREFFEAC</t>
  </si>
  <si>
    <t>CONQUEREUIL</t>
  </si>
  <si>
    <t>NOZAY</t>
  </si>
  <si>
    <t>LA LIMOUZINIERE</t>
  </si>
  <si>
    <t>MONTOIR DE BRETAGNE</t>
  </si>
  <si>
    <t>STE REINE DE BRETAGNE</t>
  </si>
  <si>
    <t>LA CHAPELLE DES MARAIS</t>
  </si>
  <si>
    <t>LA REMAUDIERE</t>
  </si>
  <si>
    <t>MALVILLE</t>
  </si>
  <si>
    <t>VILLEPOT</t>
  </si>
  <si>
    <t>LA CHAPELLE LAUNAY</t>
  </si>
  <si>
    <t>ST LYPHARD</t>
  </si>
  <si>
    <t>ST VIAUD</t>
  </si>
  <si>
    <t>LE BIGNON</t>
  </si>
  <si>
    <t>MESANGER</t>
  </si>
  <si>
    <t>VALLET</t>
  </si>
  <si>
    <t>CROSSAC</t>
  </si>
  <si>
    <t>ST JOACHIM</t>
  </si>
  <si>
    <t>ST ETIENNE DE MER MORTE</t>
  </si>
  <si>
    <t>LE LOROUX BOTTEREAU</t>
  </si>
  <si>
    <t>ST NICOLAS DE REDON</t>
  </si>
  <si>
    <t>ST HILAIRE DE CHALEONS</t>
  </si>
  <si>
    <t>BOUVRON</t>
  </si>
  <si>
    <t>LES TOUCHES</t>
  </si>
  <si>
    <t>JANS</t>
  </si>
  <si>
    <t>VUE</t>
  </si>
  <si>
    <t>ST LUMINE DE COUTAIS</t>
  </si>
  <si>
    <t>BOUEE</t>
  </si>
  <si>
    <t>ST JEAN DE BOISEAU</t>
  </si>
  <si>
    <t>ABBARETZ</t>
  </si>
  <si>
    <t>LA REGRIPPIERE</t>
  </si>
  <si>
    <t>PAULX</t>
  </si>
  <si>
    <t>LA PLANCHE</t>
  </si>
  <si>
    <t>FAY DE BRETAGNE</t>
  </si>
  <si>
    <t>LA BOISSIERE DU DORE</t>
  </si>
  <si>
    <t>MOISDON LA RIVIERE</t>
  </si>
  <si>
    <t>LA ROCHE BLANCHE</t>
  </si>
  <si>
    <t>MOUAIS</t>
  </si>
  <si>
    <t>OUDON</t>
  </si>
  <si>
    <t>ST JULIEN DE VOUVANTES</t>
  </si>
  <si>
    <t>ST LEGER LES VIGNES</t>
  </si>
  <si>
    <t>CHEIX EN RETZ</t>
  </si>
  <si>
    <t>VILLENEUVE EN RETZ</t>
  </si>
  <si>
    <t>ROUANS</t>
  </si>
  <si>
    <t>LA HAIE FOUASSIERE</t>
  </si>
  <si>
    <t>PETIT MARS</t>
  </si>
  <si>
    <t>BASSE GOULAINE</t>
  </si>
  <si>
    <t>CHAUMES EN RETZ</t>
  </si>
  <si>
    <t>GUEMENE PENFAO</t>
  </si>
  <si>
    <t>LA BAULE ESCOUBLAC</t>
  </si>
  <si>
    <t>LA BERNERIE EN RETZ</t>
  </si>
  <si>
    <t>HAUTE GOULAINE</t>
  </si>
  <si>
    <t>LA MEILLERAYE DE BRETAGNE</t>
  </si>
  <si>
    <t>POUILLE LES COTEAUX</t>
  </si>
  <si>
    <t>VIGNEUX DE BRETAGNE</t>
  </si>
  <si>
    <t>ST MARS DU DESERT</t>
  </si>
  <si>
    <t>ST LUMINE DE CLISSON</t>
  </si>
  <si>
    <t>ABBARETZ - EPPR ST JOSEPH</t>
  </si>
  <si>
    <t>ABBARETZ - EPPU L. DAVY</t>
  </si>
  <si>
    <t>ANCENIS - CLGPR ST JOSEPH</t>
  </si>
  <si>
    <t>ANCENIS - CLGPU R. G. Cadou</t>
  </si>
  <si>
    <t xml:space="preserve">ASSERAC - EPPR STE ANNE </t>
  </si>
  <si>
    <t>ASSERAC - EPPU J. RAUX</t>
  </si>
  <si>
    <t>AVESSAC - EPPR STE MARIE</t>
  </si>
  <si>
    <t>AVESSAC - EPPU LE PETIT BOIS</t>
  </si>
  <si>
    <t>BASSE GOULAINE - EEPU LE GRIGNON</t>
  </si>
  <si>
    <t xml:space="preserve">BASSE GOULAINE - EPPR ST BRICE - STE MARIE </t>
  </si>
  <si>
    <t>BESNE - EPPR STE MARIE</t>
  </si>
  <si>
    <t>BESNE - EPPU M. PAGNOL</t>
  </si>
  <si>
    <t>BLAIN - CLGPR LA SALLE - ST LAURENT</t>
  </si>
  <si>
    <t>BLAIN - CLGPU Le Galinet</t>
  </si>
  <si>
    <t>BLAIN - EEPU A. FRANCE</t>
  </si>
  <si>
    <t>BLAIN - EPPR NOTRE DAME</t>
  </si>
  <si>
    <t xml:space="preserve">BLAIN - EPPR ST LAURENT  </t>
  </si>
  <si>
    <t xml:space="preserve">BLAIN - EPPR STE PHILOMENE  </t>
  </si>
  <si>
    <t>BONNOEUVRE - EPPR STE MARIE</t>
  </si>
  <si>
    <t>BOUAYE - CLGPR ST HERMELAND</t>
  </si>
  <si>
    <t>BOUAYE - EEPU M. BASTIE</t>
  </si>
  <si>
    <t>BOUAYE - EPPR NOTRE DAME DE LA TRINITE</t>
  </si>
  <si>
    <t>BOUAYE - EPPU V. HUGO</t>
  </si>
  <si>
    <t xml:space="preserve">BOUEE - EPPR STE THERESE </t>
  </si>
  <si>
    <t xml:space="preserve">BOUEE - EPPU LES COURLIS </t>
  </si>
  <si>
    <t>BOUGUENAIS - EEPU CHATEAUBRIAND</t>
  </si>
  <si>
    <t>BOUGUENAIS - EEPU FOUGAN DE MER</t>
  </si>
  <si>
    <t>BOUGUENAIS - EEPU LA CROIX JEANNETTE</t>
  </si>
  <si>
    <t>BOUGUENAIS - EEPU U. LE VERRIER</t>
  </si>
  <si>
    <t>BOUGUENAIS - EPPR ST PIERRE</t>
  </si>
  <si>
    <t>BOUGUENAIS - EPPU J. ZAY</t>
  </si>
  <si>
    <t>BOUSSAY - EPPR LE SACRE COEUR</t>
  </si>
  <si>
    <t>BOUSSAY - EPPU LE PETIT PRINCE</t>
  </si>
  <si>
    <t xml:space="preserve">BOUVRON - EPPR ST SAUVEUR  </t>
  </si>
  <si>
    <t>BOUVRON - EPPU F. LECLERC</t>
  </si>
  <si>
    <t xml:space="preserve">BRAINS - EPPR STE ANNE </t>
  </si>
  <si>
    <t>BRAINS - EPPU J. VERNE</t>
  </si>
  <si>
    <t>CAMPBON - EPPR ST VICTOR</t>
  </si>
  <si>
    <t>CAMPBON - EPPU F. DANIEL</t>
  </si>
  <si>
    <t>CARQUEFOU - CLGPR STE ANNE</t>
  </si>
  <si>
    <t>CARQUEFOU - EEPU A. FRANK</t>
  </si>
  <si>
    <t>CARQUEFOU - EEPU G. BRASSENS</t>
  </si>
  <si>
    <t>CARQUEFOU - EEPU L. ARMAND</t>
  </si>
  <si>
    <t>CARQUEFOU - EPPR ST JOSEPH</t>
  </si>
  <si>
    <t>CARQUEFOU - EPPU J. PREVERT</t>
  </si>
  <si>
    <t>CARQUEFOU - EPPU P. STALDER</t>
  </si>
  <si>
    <t xml:space="preserve">CASSON - EPPR STE ANNE </t>
  </si>
  <si>
    <t xml:space="preserve">CASSON - EPPU MONTGOLFIER </t>
  </si>
  <si>
    <t>CHÂTEAU THEBAUD - EPPR COURS ST ALBERT LE GRAND</t>
  </si>
  <si>
    <t>CHÂTEAU THEBAUD - EPPR ST JOSEPH</t>
  </si>
  <si>
    <t>CHÂTEAU THEBAUD - EPPR ST MARTIN</t>
  </si>
  <si>
    <t>CHÂTEAU THEBAUD - EPPU M. CANONNET</t>
  </si>
  <si>
    <t>CHATEAUBRIANT - CLGPU La Ville aux Roses</t>
  </si>
  <si>
    <t>CHATEAUBRIANT - EEPU BERE</t>
  </si>
  <si>
    <t>CHATEAUBRIANT - EEPU C. MONET</t>
  </si>
  <si>
    <t>CHATEAUBRIANT - EEPU LES TERRASSES</t>
  </si>
  <si>
    <t>CHATEAUBRIANT - EEPU R. G. CADOU</t>
  </si>
  <si>
    <t xml:space="preserve">CHATEAUBRIANT - EPPR LA TRINITE  </t>
  </si>
  <si>
    <t>CHATEAUBRIANT - EPPR NAZARETH - ST JOSEPH</t>
  </si>
  <si>
    <t>CHAUMES EN RETZ - EPPR NOTRE DAME</t>
  </si>
  <si>
    <t>CHAUMES EN RETZ - EPPR STE MARIE</t>
  </si>
  <si>
    <t>CHAUMES EN RETZ - EPPR STE VICTOIRE</t>
  </si>
  <si>
    <t>CHAUMES EN RETZ - EPPU A. CHEVALIER</t>
  </si>
  <si>
    <t>CHAUMES EN RETZ - EPPU C. PERRAULT</t>
  </si>
  <si>
    <t>CHAUMES EN RETZ - EPPU J. MONNET</t>
  </si>
  <si>
    <t>CHAUVE - EPPR ST JOSEPH</t>
  </si>
  <si>
    <t>CHAUVE - EPPU DU PARC</t>
  </si>
  <si>
    <t>CHEIX EN RETZ - EPPU J. DE LA FONTAINE</t>
  </si>
  <si>
    <t>CLISSON - CLGPR IMMACULEE CONCEPTION - LA SALLE</t>
  </si>
  <si>
    <t>CLISSON - CLGPU Cacault</t>
  </si>
  <si>
    <t>CLISSON - EEPU J. PREVERT</t>
  </si>
  <si>
    <t xml:space="preserve">CLISSON - EPPR STE FAMILLE </t>
  </si>
  <si>
    <t xml:space="preserve">CONQUEREUIL - EPPR ST DONATIEN </t>
  </si>
  <si>
    <t xml:space="preserve">CONQUEREUIL - EPPU LA RENAISSANCE </t>
  </si>
  <si>
    <t xml:space="preserve">CORCOUE SUR LOGNE - EPPR ST YVES  </t>
  </si>
  <si>
    <t>CORCOUE SUR LOGNE - EPPU L'ODYSSEE</t>
  </si>
  <si>
    <t xml:space="preserve">CORDEMAIS - EPPR STE ANNE </t>
  </si>
  <si>
    <t>CORDEMAIS - EPPU P. ET M. CURIE</t>
  </si>
  <si>
    <t xml:space="preserve">CORSEPT - EPPR STE THERESE </t>
  </si>
  <si>
    <t>CORSEPT - EPPU C. COROT</t>
  </si>
  <si>
    <t>COUERON - CLGPR STE PHILOMENE</t>
  </si>
  <si>
    <t>COUERON - EEPU A. BRIAND</t>
  </si>
  <si>
    <t>COUERON - EEPU A. FRANK</t>
  </si>
  <si>
    <t>COUERON - EEPU L. MICHEL</t>
  </si>
  <si>
    <t xml:space="preserve">COUERON - EEPU LA METAIRIE </t>
  </si>
  <si>
    <t>COUERON - EEPU M. GOUZIL</t>
  </si>
  <si>
    <t>COUERON - EEPU P. BERT</t>
  </si>
  <si>
    <t xml:space="preserve">COUERON - EPPR ST SYMPHORIEN  </t>
  </si>
  <si>
    <t>COUFFE - EPPR ST JOSEPH</t>
  </si>
  <si>
    <t>COUFFE - EPPU H. AUFRAY</t>
  </si>
  <si>
    <t>CROSSAC - EPPU CONDORCET</t>
  </si>
  <si>
    <t xml:space="preserve">CROSSAC - EPPU MONTFORT </t>
  </si>
  <si>
    <t>DERVAL - CLGPR ST JOSEPH</t>
  </si>
  <si>
    <t>DERVAL - EPPR STE MARIE</t>
  </si>
  <si>
    <t>DERVAL - EPPU LE TOURNIQUET</t>
  </si>
  <si>
    <t>DONGES - EEPU A. CESAIRE</t>
  </si>
  <si>
    <t>DONGES - EPPR ST JOSEPH</t>
  </si>
  <si>
    <t>DONGES - EPPU LA POMMERAYE</t>
  </si>
  <si>
    <t>DREFFEAC - EPPU L'ARBRE ENCHANTE</t>
  </si>
  <si>
    <t xml:space="preserve">ERBRAY - EPPR STE ANNE </t>
  </si>
  <si>
    <t xml:space="preserve">ERBRAY - EPPU LA ROSE DES VENTS </t>
  </si>
  <si>
    <t>FAY DE BRETAGNE - EPPR ST MARTIN</t>
  </si>
  <si>
    <t>FAY DE BRETAGNE - EPPU H. RIVIERE</t>
  </si>
  <si>
    <t xml:space="preserve">FEGREAC - EPPR ST CHARLES  </t>
  </si>
  <si>
    <t>FEGREAC - EPPU LA MADELEINE</t>
  </si>
  <si>
    <t>FERCE - EPPU J. DE LA FONTAINE</t>
  </si>
  <si>
    <t>FROSSAY - EPPU A. MANEYROL</t>
  </si>
  <si>
    <t xml:space="preserve">FROSSAY - EPPU MONTFORT </t>
  </si>
  <si>
    <t>GENESTON - EPPR STE MARIE - MADELEINE</t>
  </si>
  <si>
    <t>GENESTON - EPPU M. PAGNOL</t>
  </si>
  <si>
    <t xml:space="preserve">GETIGNE - EEPU COUSTEAU </t>
  </si>
  <si>
    <t>GETIGNE - EPPR NOTRE DAME DU SACRE CŒUR</t>
  </si>
  <si>
    <t>GORGES - CLGPR NOTRE DAME DU BON ACCUEIL</t>
  </si>
  <si>
    <t>GORGES - EEPR NOTRE DAME DU BON ACCUEIL</t>
  </si>
  <si>
    <t xml:space="preserve">GORGES - EPPR PIE X - IMMACULEE </t>
  </si>
  <si>
    <t>GRAND AUVERNE - EPPR NOTRE DAME DES ANGES</t>
  </si>
  <si>
    <t>GRANDCHAMP DES FONTAINES - EPPR ST JOSEPH</t>
  </si>
  <si>
    <t>GRANDCHAMP DES FONTAINES - EPPU LA FUTAIE</t>
  </si>
  <si>
    <t>GRANDCHAMP DES FONTAINES - EPPU R. DESNOS</t>
  </si>
  <si>
    <t>GUEMENE PENFAO - CLGPR ST MICHEL</t>
  </si>
  <si>
    <t>GUEMENE PENFAO - EEPU L. PERGAUD</t>
  </si>
  <si>
    <t>GUEMENE PENFAO - EPPR STE MARIE</t>
  </si>
  <si>
    <t>GUENROUET - EPPR STE MARIE</t>
  </si>
  <si>
    <t>GUENROUET - EPPU LA LUNE BLEUE</t>
  </si>
  <si>
    <t>GUENROUET - EPPU LES TROIS CHENES</t>
  </si>
  <si>
    <t>GUERANDE - CLGPR ST JEAN-BAPTISTE</t>
  </si>
  <si>
    <t>GUERANDE - EEPU LE PRADONNAIS</t>
  </si>
  <si>
    <t xml:space="preserve">GUERANDE - EPPR DIWAN </t>
  </si>
  <si>
    <t>GUERANDE - EPPR ST JOSEPH</t>
  </si>
  <si>
    <t>GUERANDE - EPPR STE MARIE</t>
  </si>
  <si>
    <t xml:space="preserve">GUERANDE - EPPU BOIS ROCHEFORT </t>
  </si>
  <si>
    <t>GUERANDE - EPPU J. DE NAVARRE</t>
  </si>
  <si>
    <t xml:space="preserve">GUERANDE - EPPU ST AUBIN </t>
  </si>
  <si>
    <t>HAUTE GOULAINE - CLGPR ST GABRIEL</t>
  </si>
  <si>
    <t>HAUTE GOULAINE - EEPU LA CHATAIGNERAIE</t>
  </si>
  <si>
    <t xml:space="preserve">HAUTE GOULAINE - EPPR STE RADEGONDE  </t>
  </si>
  <si>
    <t>HERBIGNAC - CLGPR ST JOSEPH</t>
  </si>
  <si>
    <t>HERBIGNAC - EPPR STE MARIE</t>
  </si>
  <si>
    <t>HERBIGNAC - EPPU M. PAPE-CARPANTIER</t>
  </si>
  <si>
    <t>HERBIGNAC - EPPU R. G. CADOU</t>
  </si>
  <si>
    <t>HERIC - EPPR ST JOSEPH - STE MARIE</t>
  </si>
  <si>
    <t>HERIC - EPPU J. MONNET</t>
  </si>
  <si>
    <t>HERIC - EPPU M. CURIE</t>
  </si>
  <si>
    <t xml:space="preserve">INDRE - EEPU DE LA PIERRE MARA </t>
  </si>
  <si>
    <t>INDRE - EEPU J. FERRY</t>
  </si>
  <si>
    <t xml:space="preserve">INDRE - EPPR STE ANNE </t>
  </si>
  <si>
    <t xml:space="preserve">ISSE - EPPR ST LOUIS </t>
  </si>
  <si>
    <t>ISSE - EPPU J. MONNET</t>
  </si>
  <si>
    <t>JANS - EPPR ST MICHEL</t>
  </si>
  <si>
    <t xml:space="preserve">JANS - EPPU ARC EN CIEL </t>
  </si>
  <si>
    <t>JUIGNE DES MOUTIERS - EPPR NOTRE DAME DE LOURDES</t>
  </si>
  <si>
    <t>LA BAULE - CLGPU E. Tabarly</t>
  </si>
  <si>
    <t>LA BAULE ESCOUBLAC - EEPU LES PLEIADES</t>
  </si>
  <si>
    <t>LA BAULE ESCOUBLAC - EEPU P. MINOT</t>
  </si>
  <si>
    <t>LA BAULE ESCOUBLAC - EPPR LE SACRE COEUR</t>
  </si>
  <si>
    <t>LA BAULE ESCOUBLAC - EPPR ST JOSEPH</t>
  </si>
  <si>
    <t>LA BAULE ESCOUBLAC - EPPU LE BOIS ROBIN</t>
  </si>
  <si>
    <t>LA BAULE ESCOUBLAC - EPPU TANCHOUX - LES ERABLES</t>
  </si>
  <si>
    <t>LA BERNERIE EN RETZ - EPPU R. G. CADOU</t>
  </si>
  <si>
    <t>LA BOISSIERE DU DORE - EPPU P. GRIPARI</t>
  </si>
  <si>
    <t>LA CHAPELLE DES MARAIS - EPPR STE MARIE</t>
  </si>
  <si>
    <t>LA CHAPELLE DES MARAIS - EPPU LES FIFENDES</t>
  </si>
  <si>
    <t>LA CHAPELLE GLAIN - EPPR NOTRE DAME DU SACRE COEUR</t>
  </si>
  <si>
    <t>LA CHAPELLE HEULIN - EEPU LES FRITILLAIRES</t>
  </si>
  <si>
    <t>LA CHAPELLE HEULIN - EPPR ST JOSEPH</t>
  </si>
  <si>
    <t xml:space="preserve">LA CHAPELLE LAUNAY - EPPR STE THERESE </t>
  </si>
  <si>
    <t>LA CHAPELLE LAUNAY - EPPU J. VERNE</t>
  </si>
  <si>
    <t xml:space="preserve">LA CHEVALLERAIS - EPPR ST AUBIN </t>
  </si>
  <si>
    <t xml:space="preserve">LA CHEVALLERAIS - EPPU ECOL'EAU </t>
  </si>
  <si>
    <t>LA CHEVROLIERE - EEPU A. COUPRIE</t>
  </si>
  <si>
    <t xml:space="preserve">LA CHEVROLIERE - EPPR ST LOUIS DE MONTFORT </t>
  </si>
  <si>
    <t>LA GRIGONNAIS - EPPR ST MICHEL</t>
  </si>
  <si>
    <t>LA GRIGONNAIS - EPPU LES MARRONNIERS</t>
  </si>
  <si>
    <t>LA HAIE FOUASSIERE - EEPU C. GIFARD</t>
  </si>
  <si>
    <t>LA HAIE FOUASSIERE - EPPR ST JOSEPH</t>
  </si>
  <si>
    <t>LA LIMOUZINIERE - EPPR ST JOSEPH</t>
  </si>
  <si>
    <t>LA LIMOUZINIERE - EPPU G. CHAISSAC</t>
  </si>
  <si>
    <t xml:space="preserve">LA MARNE - EPPR STE JEANNE D'ARC  </t>
  </si>
  <si>
    <t>LA MEILLERAYE DE BRETAGNE - EPPR STE MARIE</t>
  </si>
  <si>
    <t>LA MONTAGNE - CLGPR NOTRE DAME</t>
  </si>
  <si>
    <t>LA MONTAGNE - EEPU J. FERRY</t>
  </si>
  <si>
    <t>LA MONTAGNE - EEPU J. VERNE</t>
  </si>
  <si>
    <t>LA MONTAGNE - EPPR NOTRE DAME</t>
  </si>
  <si>
    <t>LA PLAINE SUR MER - EPPR NOTRE DAME</t>
  </si>
  <si>
    <t>LA PLAINE SUR MER - EPPU R. CERCLE</t>
  </si>
  <si>
    <t xml:space="preserve">LA PLANCHE - EPPR STE CATHERINE  </t>
  </si>
  <si>
    <t>LA PLANCHE - EPPU A. DE ST EXUPERY</t>
  </si>
  <si>
    <t xml:space="preserve">LA REGRIPPIERE - EPPR LE SACRE-COEUR </t>
  </si>
  <si>
    <t>LA REGRIPPIERE - EPPU C. PELLERIN</t>
  </si>
  <si>
    <t>LA REMAUDIERE - EPPR ST MICHEL</t>
  </si>
  <si>
    <t>LA ROCHE BLANCHE - EPPR STE MARIE</t>
  </si>
  <si>
    <t>LA TURBALLE - EEPU J. VERNE</t>
  </si>
  <si>
    <t xml:space="preserve">LA TURBALLE - EPPR STE MARIE DE L'OCEAN </t>
  </si>
  <si>
    <t>LE BIGNON - EEPU DU MOULIN</t>
  </si>
  <si>
    <t>LE BIGNON - EPPR NOTRE DAME DE LOURDES</t>
  </si>
  <si>
    <t>LE CELLIER - EEPU LES LONNIERES</t>
  </si>
  <si>
    <t xml:space="preserve">LE CELLIER - EPPR ST JEAN BOSCO  </t>
  </si>
  <si>
    <t>LE CROISIC - EEPU J. CARTIER</t>
  </si>
  <si>
    <t xml:space="preserve">LE CROISIC - EPPR ST GOUSTAN  </t>
  </si>
  <si>
    <t>LE GAVRE - EPPR ST PIERRE</t>
  </si>
  <si>
    <t>LE GAVRE - EPPU C. PERRON</t>
  </si>
  <si>
    <t>LE LANDREAU - EPPR STE MARIE</t>
  </si>
  <si>
    <t xml:space="preserve">LE LANDREAU - EPPU LA SARMENTILLE </t>
  </si>
  <si>
    <t>LE LOROUX BOTTEREAU - CLGPR NOTRE DAME</t>
  </si>
  <si>
    <t>LE LOROUX BOTTEREAU - EEPU M. MARCHAND</t>
  </si>
  <si>
    <t>LE LOROUX BOTTEREAU - EPPR STE ANNE - ST JEAN BAPTISTE</t>
  </si>
  <si>
    <t>LE PALLET - EPPR ST JOSEPH</t>
  </si>
  <si>
    <t>LE PALLET - EPPU ASTROLABE</t>
  </si>
  <si>
    <t>LE PELLERIN - EEPU A. CESAIRE</t>
  </si>
  <si>
    <t xml:space="preserve">LE PELLERIN - EEPU L'HERMITAGE </t>
  </si>
  <si>
    <t>LE PELLERIN - EPPR NOTRE DAME</t>
  </si>
  <si>
    <t>LE PIN - EPPR ST JOSEPH</t>
  </si>
  <si>
    <t>LE POULIGUEN - EEPU P. LESAGE</t>
  </si>
  <si>
    <t>LE POULIGUEN - EPPR STE MARIE</t>
  </si>
  <si>
    <t>LE TEMPLE DE BRETAGNE - EPPR NOTRE-DAME DES VERTUS</t>
  </si>
  <si>
    <t>LE TEMPLE DE BRETAGNE - EPPU L. GIRARD</t>
  </si>
  <si>
    <t>LEGE - CLGPR STE ANNE</t>
  </si>
  <si>
    <t xml:space="preserve">LEGE - EEPU LE CHAMBORD </t>
  </si>
  <si>
    <t>LEGE - EPPR NOTRE DAME</t>
  </si>
  <si>
    <t>LES MOUTIERS EN RETZ - EPPU E. TABARLY</t>
  </si>
  <si>
    <t xml:space="preserve">LES SORINIERES - EEPU LA TILLEULIERE </t>
  </si>
  <si>
    <t xml:space="preserve">LES SORINIERES - EEPU LE CLOS DU MOULIN </t>
  </si>
  <si>
    <t>LES SORINIERES - EPPR STE MARIE</t>
  </si>
  <si>
    <t>LES SORINIERES - EPPU GRAINE D'EXPLORATEUR</t>
  </si>
  <si>
    <t>LES TOUCHES - EPPR LE SACRE COEUR</t>
  </si>
  <si>
    <t>LES TOUCHES - EPPU LES MOULINS DE JUILLET</t>
  </si>
  <si>
    <t>LIGNE - CLGPR ST JOSEPH</t>
  </si>
  <si>
    <t>LIGNE - EPPR NOTRE DAME</t>
  </si>
  <si>
    <t>LIGNE - EPPU J. VERNE</t>
  </si>
  <si>
    <t>LOIREAUXENCE - CLGPR STE ANNE</t>
  </si>
  <si>
    <t>LOIREAUXENCE - EEPU R. G. CADOU</t>
  </si>
  <si>
    <t xml:space="preserve">LOIREAUXENCE - EPPR ST JEAN  </t>
  </si>
  <si>
    <t>LOIREAUXENCE - EPPR ST MARTIN</t>
  </si>
  <si>
    <t xml:space="preserve">LOIREAUXENCE - EPPR STE FAMILLE </t>
  </si>
  <si>
    <t>LOIREAUXENCE - EPPU CASTELLANE</t>
  </si>
  <si>
    <t>LOIREAUXENCE - EPPU LE JARDIN EXTRAORDINAIRE</t>
  </si>
  <si>
    <t>LOIREAUXENCE - EPPU L'OISEAU LYRE</t>
  </si>
  <si>
    <t>LOUISFERT - EPPU R. G. CADOU</t>
  </si>
  <si>
    <t>LUSANGER - EPPR NOTRE DAME DE BONNE GARDE</t>
  </si>
  <si>
    <t>LUSANGER - EPPU LA PETITE NORMANDIE</t>
  </si>
  <si>
    <t>MACHECOUL - CLGPR ST JOSEPH</t>
  </si>
  <si>
    <t>MACHECOUL SAINT MEME - EPPR ST HONORE</t>
  </si>
  <si>
    <t xml:space="preserve">MACHECOUL SAINT MEME - EPPR ST LOUIS </t>
  </si>
  <si>
    <t>MACHECOUL SAINT MEME - EPPU J. Y. COUSTEAU</t>
  </si>
  <si>
    <t>MACHECOUL SAINT MEME - EPPU LA GENETTE</t>
  </si>
  <si>
    <t xml:space="preserve">MAISDON SUR SEVRE - EPPR STE ANNE </t>
  </si>
  <si>
    <t>MAISDON SUR SEVRE - EPPU J. VERNE</t>
  </si>
  <si>
    <t xml:space="preserve">MALVILLE - EEPU L'ORANGE BLEUE </t>
  </si>
  <si>
    <t>MALVILLE - EPPR STE MARIE</t>
  </si>
  <si>
    <t>MASSERAC - EPPU R. DESCHAMPS</t>
  </si>
  <si>
    <t>MAUVES SUR LOIRE - EPPR ST JOSEPH</t>
  </si>
  <si>
    <t>MAUVES SUR LOIRE - EPPU J. VERNE</t>
  </si>
  <si>
    <t>MESANGER - EPPR ST JOSEPH</t>
  </si>
  <si>
    <t>MESANGER - EPPU H. TANVET</t>
  </si>
  <si>
    <t>MESQUER - EPPU H. CADOU</t>
  </si>
  <si>
    <t>MISSILLAC - EEPU F. DOLTO</t>
  </si>
  <si>
    <t xml:space="preserve">MISSILLAC - EPPR NOTRE-DAME DE LA BRIERE </t>
  </si>
  <si>
    <t>MOISDON LA RIVIERE - EPPR SACRE CŒUR</t>
  </si>
  <si>
    <t>MONNIERES - EPPR ST JOSEPH</t>
  </si>
  <si>
    <t xml:space="preserve">MONNIERES - EPPU LES TROIS MOULINS </t>
  </si>
  <si>
    <t>MONTBERT - EPPR ST JOSEPH</t>
  </si>
  <si>
    <t>MONTBERT - EPPU R. CASSIN</t>
  </si>
  <si>
    <t>MONTOIR DE BRETAGNE - EEPU J. JAURES</t>
  </si>
  <si>
    <t>MONTOIR DE BRETAGNE - EEPU V. HUGO</t>
  </si>
  <si>
    <t xml:space="preserve">MONTOIR DE BRETAGNE - EPPR ST ETIENNE  </t>
  </si>
  <si>
    <t>MONTOIR DE BRETAGNE - EPPU A. VINCON</t>
  </si>
  <si>
    <t>MONTRELAIS - EPPU J. DU BELLAY</t>
  </si>
  <si>
    <t>MOUAIS - EPPU ECOLE DEMOUAIS</t>
  </si>
  <si>
    <t xml:space="preserve">MOUZEIL - EPPR NOTRE-DAME  </t>
  </si>
  <si>
    <t>MOUZEIL - EPPU L. CADORET</t>
  </si>
  <si>
    <t>MOUZILLON - EPPR ST JOSEPH</t>
  </si>
  <si>
    <t xml:space="preserve">MOUZILLON - EPPU LA SANGUEZE </t>
  </si>
  <si>
    <t>NANTES - CLGPR BLANCHE DE CASTILLE</t>
  </si>
  <si>
    <t>NANTES - CLGPR DE BRETAGNE</t>
  </si>
  <si>
    <t>NANTES - CLGPR NOTRE DAME DU BON CONSEIL</t>
  </si>
  <si>
    <t>NANTES - CLGPR ST JACQUES DE COMPOSTELLE</t>
  </si>
  <si>
    <t>NANTES - CLGPR ST RAPHAEL</t>
  </si>
  <si>
    <t>NANTES - CLGPR ST STANISLAS</t>
  </si>
  <si>
    <t>NANTES - CLGPR ST THEOPHANE VENARD</t>
  </si>
  <si>
    <t>NANTES - CLGPR STE MADELEINE - LA JOLIVERIE</t>
  </si>
  <si>
    <t>NANTES - CLGPU Chantenay</t>
  </si>
  <si>
    <t>NANTES - CLGPU L. Rutigliano</t>
  </si>
  <si>
    <t>NANTES - CLGPU La Durantière</t>
  </si>
  <si>
    <t>NANTES - CLGPU La Noé Lambert</t>
  </si>
  <si>
    <t xml:space="preserve">NANTES - EEPR COURS CHARLIER </t>
  </si>
  <si>
    <t>NANTES - EEPR DON BOSCO</t>
  </si>
  <si>
    <t>NANTES - EEPU A. DE MONZIE</t>
  </si>
  <si>
    <t>NANTES - EEPU A. FOURNIER</t>
  </si>
  <si>
    <t>NANTES - EEPU A. LERMITE</t>
  </si>
  <si>
    <t>NANTES - EEPU AGENETS</t>
  </si>
  <si>
    <t>NANTES - EEPU BAUT</t>
  </si>
  <si>
    <t>NANTES - EEPU BEAUJOIRE</t>
  </si>
  <si>
    <t xml:space="preserve">NANTES - EEPU BOTTIERE </t>
  </si>
  <si>
    <t>NANTES - EEPU CHAMPENOIS</t>
  </si>
  <si>
    <t>NANTES - EEPU CHATAIGNIERS</t>
  </si>
  <si>
    <t xml:space="preserve">NANTES - EEPU CHAUVINIERE </t>
  </si>
  <si>
    <t>NANTES - EEPU CHENE D ARON</t>
  </si>
  <si>
    <t>NANTES - EEPU CONTRIE</t>
  </si>
  <si>
    <t>NANTES - EEPU COUDRAY</t>
  </si>
  <si>
    <t xml:space="preserve">NANTES - EEPU DERVALLIERES CHEZINE </t>
  </si>
  <si>
    <t>NANTES - EEPU E. PEHANT</t>
  </si>
  <si>
    <t>NANTES - EEPU F. DALLET</t>
  </si>
  <si>
    <t>NANTES - EEPU FELLONNEAU</t>
  </si>
  <si>
    <t>NANTES - EEPU FRATERNITE</t>
  </si>
  <si>
    <t>NANTES - EEPU G. ROCH</t>
  </si>
  <si>
    <t>NANTES - EEPU G. SAND</t>
  </si>
  <si>
    <t>NANTES - EEPU G. SERPETTE</t>
  </si>
  <si>
    <t xml:space="preserve">NANTES - EEPU GARENNES </t>
  </si>
  <si>
    <t>NANTES - EEPU H. BERGSON</t>
  </si>
  <si>
    <t>NANTES - EEPU J. JAURES</t>
  </si>
  <si>
    <t>NANTES - EEPU J. MOULIN</t>
  </si>
  <si>
    <t>NANTES - EEPU J. PREVERT</t>
  </si>
  <si>
    <t>NANTES - EEPU J. ZAY</t>
  </si>
  <si>
    <t>NANTES - EEPU L. AUBRAC</t>
  </si>
  <si>
    <t>NANTES - EEPU L. BLUM</t>
  </si>
  <si>
    <t>NANTES - EEPU L. MICHEL</t>
  </si>
  <si>
    <t>NANTES - EEPU L. PERGAUD</t>
  </si>
  <si>
    <t>NANTES - EEPU LEDRU-ROLLIN</t>
  </si>
  <si>
    <t xml:space="preserve">NANTES - EEPU LINOT </t>
  </si>
  <si>
    <t>NANTES - EEPU M. A. DU BOCCAGE</t>
  </si>
  <si>
    <t>NANTES - EEPU M. MACE</t>
  </si>
  <si>
    <t>NANTES - EEPU MARSAUDERIES</t>
  </si>
  <si>
    <t>NANTES - EEPU MULOTIERE</t>
  </si>
  <si>
    <t>NANTES - EEPU MUTUALITE</t>
  </si>
  <si>
    <t>NANTES - EEPU PLANTES</t>
  </si>
  <si>
    <t>NANTES - EEPU PLESSIS CELLIER</t>
  </si>
  <si>
    <t>NANTES - EEPU PORT BOYER</t>
  </si>
  <si>
    <t>NANTES - EEPU STALINGRAD</t>
  </si>
  <si>
    <t xml:space="preserve">NANTES - EEPU SULLY </t>
  </si>
  <si>
    <t>NANTES - EEPU U. LE VERRIER</t>
  </si>
  <si>
    <t xml:space="preserve">NANTES - EPPR BLANCHE DE CASTILLE  </t>
  </si>
  <si>
    <t xml:space="preserve">NANTES - EPPR DIWAN </t>
  </si>
  <si>
    <t xml:space="preserve">NANTES - EPPR LA PERVERIE </t>
  </si>
  <si>
    <t>NANTES - EPPR LE SACRE COEUR</t>
  </si>
  <si>
    <t>NANTES - EPPR N-D.DE BON PORT</t>
  </si>
  <si>
    <t xml:space="preserve">NANTES - EPPR N-D.DE LA SAGESSE </t>
  </si>
  <si>
    <t xml:space="preserve">NANTES - EPPR N-D.DE LOURDES </t>
  </si>
  <si>
    <t xml:space="preserve">NANTES - EPPR N-D.DE TOUTES AIDES  </t>
  </si>
  <si>
    <t xml:space="preserve">NANTES - EPPR N-D.DE TOUTES JOIES  </t>
  </si>
  <si>
    <t xml:space="preserve">NANTES - EPPR N-D.DES BATIGNOLLES  </t>
  </si>
  <si>
    <t xml:space="preserve">NANTES - EPPR ST CLAIR </t>
  </si>
  <si>
    <t xml:space="preserve">NANTES - EPPR ST DONATIEN </t>
  </si>
  <si>
    <t xml:space="preserve">NANTES - EPPR ST FELIX </t>
  </si>
  <si>
    <t xml:space="preserve">NANTES - EPPR ST JEAN XXIII  </t>
  </si>
  <si>
    <t>NANTES - EPPR ST JOSEPH</t>
  </si>
  <si>
    <t>NANTES - EPPR ST MARTIN - IMMACULEE</t>
  </si>
  <si>
    <t>NANTES - EPPR ST MICHEL</t>
  </si>
  <si>
    <t xml:space="preserve">NANTES - EPPR ST NICOLAS  </t>
  </si>
  <si>
    <t>NANTES - EPPR ST PIERRE</t>
  </si>
  <si>
    <t xml:space="preserve">NANTES - EPPR ST YVES  </t>
  </si>
  <si>
    <t>NANTES - EPPR STE AGNES</t>
  </si>
  <si>
    <t xml:space="preserve">NANTES - EPPR STE ANNE </t>
  </si>
  <si>
    <t xml:space="preserve">NANTES - EPPR STE CATHERINE DE SIENNE </t>
  </si>
  <si>
    <t xml:space="preserve">NANTES - EPPR STE CLAIRE D ASSISE  </t>
  </si>
  <si>
    <t xml:space="preserve">NANTES - EPPR STE MADELEINE LA JOLIVERIE </t>
  </si>
  <si>
    <t>NANTES - EPPR STE MARIE</t>
  </si>
  <si>
    <t xml:space="preserve">NANTES - EPPR STE THERESE </t>
  </si>
  <si>
    <t>NANTES - EPPU A. BRAUD</t>
  </si>
  <si>
    <t>NANTES - EPPU A. CESAIRE</t>
  </si>
  <si>
    <t>NANTES - EPPU AMPERE</t>
  </si>
  <si>
    <t xml:space="preserve">NANTES - EPPU ARBORESCENCES  </t>
  </si>
  <si>
    <t xml:space="preserve">NANTES - EPPU BATIGNOLLES </t>
  </si>
  <si>
    <t>NANTES - EPPU C. LEBOURG</t>
  </si>
  <si>
    <t>NANTES - EPPU F. DOLTO</t>
  </si>
  <si>
    <t>NANTES - EPPU G. LUSSAC</t>
  </si>
  <si>
    <t xml:space="preserve">NANTES - EPPU GRAND CARCOUET </t>
  </si>
  <si>
    <t>NANTES - EPPU HAROUYS</t>
  </si>
  <si>
    <t>NANTES - EPPU J. GRACQ</t>
  </si>
  <si>
    <t>NANTES - EPPU J. TATI</t>
  </si>
  <si>
    <t>NANTES - EPPU JONELIERE</t>
  </si>
  <si>
    <t>NANTES - EPPU L. SAY</t>
  </si>
  <si>
    <t>NANTES - EPPU LONGCHAMP</t>
  </si>
  <si>
    <t>NANTES - EPPU MAISON NEUVE</t>
  </si>
  <si>
    <t>NANTES - EPPU MARCEL CALLO</t>
  </si>
  <si>
    <t>NANTES - EPPU P. GAUGUIN</t>
  </si>
  <si>
    <t xml:space="preserve">NANTES - EPPU REFORMES </t>
  </si>
  <si>
    <t>NANTES - EPPU RUE NOIRE</t>
  </si>
  <si>
    <t xml:space="preserve">NANTES - EPPU VILLA MARIA </t>
  </si>
  <si>
    <t>NOTRE DAME DES LANDES - EPPR STE MARIE</t>
  </si>
  <si>
    <t>NOTRE DAME DES LANDES - EPPU M. PAGNOL</t>
  </si>
  <si>
    <t>NOYAL SUR BRUTZ - EPPU C. PERRAULT</t>
  </si>
  <si>
    <t>NOZAY - CLGPR ST JOSEPH</t>
  </si>
  <si>
    <t>NOZAY - EEPU LA PIERRE BLEUE</t>
  </si>
  <si>
    <t>NOZAY - EPPR STE MARIE</t>
  </si>
  <si>
    <t>ORVAULT - EEPU BOIS SAINT-LOUIS</t>
  </si>
  <si>
    <t>ORVAULT - EEPU E. GIBIER</t>
  </si>
  <si>
    <t xml:space="preserve">ORVAULT - EEPU LA FERRIERE </t>
  </si>
  <si>
    <t xml:space="preserve">ORVAULT - EEPU LE VIEUX CHENE </t>
  </si>
  <si>
    <t>ORVAULT - EEPU PONT MARCHAND</t>
  </si>
  <si>
    <t>ORVAULT - EEPU SALENTINE</t>
  </si>
  <si>
    <t>ORVAULT - EPPR ST JOSEPH</t>
  </si>
  <si>
    <t>ORVAULT - EPPU BOIS RAGUENET</t>
  </si>
  <si>
    <t>OUDON - EPPR ST JOSEPH</t>
  </si>
  <si>
    <t>OUDON - EPPU J. VERNE</t>
  </si>
  <si>
    <t>PAIMBOEUF - CLGPU L. Michel</t>
  </si>
  <si>
    <t>PAIMBOEUF - EEPU LES QUATRE AMARRES</t>
  </si>
  <si>
    <t xml:space="preserve">PAIMBOEUF - EPPR EXTERNAT DU SACRE-COEUR </t>
  </si>
  <si>
    <t>PANNECE - EPPU R. GOSCINNY</t>
  </si>
  <si>
    <t xml:space="preserve">PAULX - EPPR PERE CEYRAC </t>
  </si>
  <si>
    <t xml:space="preserve">PAULX - EPPU LES PRES VERTS </t>
  </si>
  <si>
    <t>PETIT MARS - EPPR STE MARIE</t>
  </si>
  <si>
    <t>PETIT MARS - EPPU G. DE MAUPASSANT</t>
  </si>
  <si>
    <t xml:space="preserve">PIERRIC - EPPR ST GUENOLE  </t>
  </si>
  <si>
    <t xml:space="preserve">PIRIAC SUR MER - EPPR N-D.DU ROSAIRE </t>
  </si>
  <si>
    <t>PIRIAC SUR MER - EPPU LES CAP-HORNIERS</t>
  </si>
  <si>
    <t xml:space="preserve">PLESSE - EPPR NOTRE-DAME  </t>
  </si>
  <si>
    <t>PLESSE - EPPR STE MARIE</t>
  </si>
  <si>
    <t>PLESSE - EPPU DU COUDRAY</t>
  </si>
  <si>
    <t xml:space="preserve">PLESSE - EPPU LA RONDE </t>
  </si>
  <si>
    <t>PONTCHATEAU - CLGPR ST MARTIN</t>
  </si>
  <si>
    <t>PONTCHATEAU - EEPU C. CHAPLIN</t>
  </si>
  <si>
    <t xml:space="preserve">PONTCHATEAU - EPPR ND DE LOURDES  </t>
  </si>
  <si>
    <t>PONTCHATEAU - EPPR ST JOSEPH</t>
  </si>
  <si>
    <t xml:space="preserve">PONTCHATEAU - EPPU LE CHAT PERCHE </t>
  </si>
  <si>
    <t>PORNIC - CLGPR NOTRE-DAME DE RECOUVRANCE</t>
  </si>
  <si>
    <t>PORNIC - EEPU KERLOR</t>
  </si>
  <si>
    <t>PORNIC - EPPR ANGE GARDIEN</t>
  </si>
  <si>
    <t>PORNIC - EPPR ST JOSEPH</t>
  </si>
  <si>
    <t>PORNIC - EPPR STE VICTOIRE</t>
  </si>
  <si>
    <t>PORNIC - EPPU LES NONDALES</t>
  </si>
  <si>
    <t xml:space="preserve">PORNIC - EPPU LES SABLONS </t>
  </si>
  <si>
    <t>PORNICHET - CLGPR LE SACRE-CŒUR</t>
  </si>
  <si>
    <t xml:space="preserve">PORNICHET - EPPR ST JEAN  </t>
  </si>
  <si>
    <t>PORNICHET - EPPR STE GERMAINE</t>
  </si>
  <si>
    <t xml:space="preserve">PORNICHET - EPPU DU POULIGOU </t>
  </si>
  <si>
    <t xml:space="preserve">PORNICHET - EPPU GAMBETTA </t>
  </si>
  <si>
    <t>PORNICHET - EPPU J. MACE</t>
  </si>
  <si>
    <t>POUILLE LES COTEAUX - EPPU A. SYLVESTRE</t>
  </si>
  <si>
    <t>PREFAILLES - EPPU LES PETITS MOUSSES</t>
  </si>
  <si>
    <t>PRINQUIAU - EPPR N-D.DU SACRE CŒUR</t>
  </si>
  <si>
    <t>PUCEUL - EPPR ST JOSEPH</t>
  </si>
  <si>
    <t xml:space="preserve">QUILLY - EPPR STE THERESE </t>
  </si>
  <si>
    <t>REMOUILLE - EPPR ST PIERRE</t>
  </si>
  <si>
    <t>REMOUILLE - EPPU J. DE LA FONTAINE</t>
  </si>
  <si>
    <t>REZE - CLGPR ST PAUL</t>
  </si>
  <si>
    <t>REZE - CLGPR STE ANNE</t>
  </si>
  <si>
    <t xml:space="preserve">REZE - EEPR ST PAUL  </t>
  </si>
  <si>
    <t xml:space="preserve">REZE - EEPU CHATEAU SUD </t>
  </si>
  <si>
    <t xml:space="preserve">REZE - EEPU CHENE CREUX </t>
  </si>
  <si>
    <t xml:space="preserve">REZE - EEPU LA HOUSSAIS </t>
  </si>
  <si>
    <t>REZE - EEPU OUCHE DINIER</t>
  </si>
  <si>
    <t>REZE - EEPU P. ROLAND</t>
  </si>
  <si>
    <t>REZE - EEPU R. SALENGRO</t>
  </si>
  <si>
    <t>REZE - EPPR NOTRE DAME</t>
  </si>
  <si>
    <t xml:space="preserve">REZE - EPPR STE ANNE - ST JOSEPH </t>
  </si>
  <si>
    <t>REZE - EPPU J. JAURES</t>
  </si>
  <si>
    <t xml:space="preserve">REZE - EPPU PORT AU BLE </t>
  </si>
  <si>
    <t xml:space="preserve">REZE - EPPU RAGON </t>
  </si>
  <si>
    <t>REZE - EPPU Y. ET A. PLANCHER</t>
  </si>
  <si>
    <t>RIAILLE - CLGPR ST AUGUSTIN</t>
  </si>
  <si>
    <t>RIAILLE - EPPR NOTRE DAME</t>
  </si>
  <si>
    <t>RIAILLE - EPPU R. DOISNEAU</t>
  </si>
  <si>
    <t>ROUANS - EPPR ST MARTIN</t>
  </si>
  <si>
    <t>ROUANS - EPPU J. VERNE</t>
  </si>
  <si>
    <t>ROUGE - EPPR ST JOSEPH</t>
  </si>
  <si>
    <t xml:space="preserve">ROUGE - EPPU 1,2,3...SOLEIL </t>
  </si>
  <si>
    <t>RUFFIGNE - EPPU LES MAGNOLIAS</t>
  </si>
  <si>
    <t>SAFFRE - EPPR ST JOSEPH</t>
  </si>
  <si>
    <t>SAFFRE - EPPU J. PREVERT</t>
  </si>
  <si>
    <t>SAUTRON - EEPU LA RIVIERE</t>
  </si>
  <si>
    <t xml:space="preserve">SAUTRON - EPPR ST JEAN-BAPTISTE  </t>
  </si>
  <si>
    <t xml:space="preserve">SAUTRON - EPPU LA FORET </t>
  </si>
  <si>
    <t>SAVENAY - CLGPR ST JOSEPH</t>
  </si>
  <si>
    <t xml:space="preserve">SAVENAY - EEPU PRINCE BOIS </t>
  </si>
  <si>
    <t xml:space="preserve">SAVENAY - EPPR DIWAN </t>
  </si>
  <si>
    <t xml:space="preserve">SAVENAY - EPPR NOTRE-DAME  </t>
  </si>
  <si>
    <t>SAVENAY - EPPU R. DESNOS</t>
  </si>
  <si>
    <t>SEVERAC - EPPU LA GARENNE</t>
  </si>
  <si>
    <t>SION LES MINES - EPPR ST JOSEPH</t>
  </si>
  <si>
    <t xml:space="preserve">SION LES MINES - EPPU LES GRANDS CHENES </t>
  </si>
  <si>
    <t xml:space="preserve">SOUDAN - EPPR STE ANNE </t>
  </si>
  <si>
    <t>SOUDAN - EPPU J. BREL</t>
  </si>
  <si>
    <t>SOULVACHE - EPPU D. CURY</t>
  </si>
  <si>
    <t>ST AIGNAN DE GRAND LIEU - EEPU J. D HERBAUGES</t>
  </si>
  <si>
    <t>ST AIGNAN DE GRAND LIEU - EPPR ST PIERRE</t>
  </si>
  <si>
    <t>ST ANDRE DES EAUX - EEPU J. FERRY</t>
  </si>
  <si>
    <t>ST ANDRE DES EAUX - EPPR N-D. DU SACRE COEUR</t>
  </si>
  <si>
    <t>ST AUBIN DES CHATEAUX - EPPR STE LAURA MONTOYA</t>
  </si>
  <si>
    <t>ST AUBIN DES CHATEAUX - EPPU J. P. TIMBAUD</t>
  </si>
  <si>
    <t>ST BREVIN LES PINS - CLGPR ST JOSEPH</t>
  </si>
  <si>
    <t>ST BREVIN LES PINS - EPPR ST JOSEPH</t>
  </si>
  <si>
    <t>ST BREVIN LES PINS - EPPU F. DALLET - LES PINS</t>
  </si>
  <si>
    <t>ST BREVIN LES PINS - EPPU P. FORT</t>
  </si>
  <si>
    <t xml:space="preserve">ST BREVIN LES PINS - EPPU PIERRE ATTELEE </t>
  </si>
  <si>
    <t xml:space="preserve">ST COLOMBAN - EPPR ST LOUIS </t>
  </si>
  <si>
    <t>ST COLOMBAN - EPPU J. PREVERT</t>
  </si>
  <si>
    <t>ST ETIENNE DE MER MORTE - EPPR STE MARIE</t>
  </si>
  <si>
    <t>ST ETIENNE DE MER MORTE - EPPU L'ARC EN CIEL</t>
  </si>
  <si>
    <t>ST ETIENNE DE MONTLUC - EEPU LA GUERCHE</t>
  </si>
  <si>
    <t>ST ETIENNE DE MONTLUC - EPPR STE MARIE</t>
  </si>
  <si>
    <t xml:space="preserve">ST FIACRE SUR MAINE - EPPU DU CHAT PERCHE </t>
  </si>
  <si>
    <t xml:space="preserve">ST GEREON - EPPR LE GOTHA </t>
  </si>
  <si>
    <t>ST GEREON - EPPU A. BERNARD</t>
  </si>
  <si>
    <t>ST GILDAS DES BOIS - CLGPR G. DESHAYES</t>
  </si>
  <si>
    <t>ST GILDAS DES BOIS - EPPR ST JOSEPH</t>
  </si>
  <si>
    <t>ST GILDAS DES BOIS - EPPU R. DOISNEAU</t>
  </si>
  <si>
    <t>ST HERBLAIN - CLGPR DIWAN</t>
  </si>
  <si>
    <t>ST HERBLAIN - CLGPR ST DOMINIQUE</t>
  </si>
  <si>
    <t>ST HERBLAIN - CLGPU E. Renan</t>
  </si>
  <si>
    <t>ST HERBLAIN - CLGPU Gutenberg</t>
  </si>
  <si>
    <t>ST HERBLAIN - EEPU BEAUREGARD</t>
  </si>
  <si>
    <t xml:space="preserve">ST HERBLAIN - EEPU BERNARDIERE </t>
  </si>
  <si>
    <t>ST HERBLAIN - EEPU CONDORCET</t>
  </si>
  <si>
    <t>ST HERBLAIN - EEPU J. AURIOL</t>
  </si>
  <si>
    <t>ST HERBLAIN - EEPU JOLI MAI</t>
  </si>
  <si>
    <t>ST HERBLAIN - EEPU LA RABOTIERE</t>
  </si>
  <si>
    <t>ST HERBLAIN - EEPU LA SENSIVE</t>
  </si>
  <si>
    <t>ST HERBLAIN - EEPU LES GRANDS-BOIS</t>
  </si>
  <si>
    <t>ST HERBLAIN - EEPU SOLEIL LEVANT</t>
  </si>
  <si>
    <t xml:space="preserve">ST HERBLAIN - EPPR DIWAN </t>
  </si>
  <si>
    <t>ST HERBLAIN - EPPR ST DOMINIQUE</t>
  </si>
  <si>
    <t>ST HERBLAIN - EPPR ST HERMELAND</t>
  </si>
  <si>
    <t xml:space="preserve">ST HERBLAIN - EPPU CREMETTERIE </t>
  </si>
  <si>
    <t>ST HERBLAIN - EPPU F. GIROUD</t>
  </si>
  <si>
    <t>ST HERBLAIN - EPPU LES BUZARDIERES</t>
  </si>
  <si>
    <t>ST HERBLAIN - EPPU N. MANDELA</t>
  </si>
  <si>
    <t>ST HERBLAIN - EPPU R. G. CADOU</t>
  </si>
  <si>
    <t>ST HERBLAIN - EPPU S. HESSEL</t>
  </si>
  <si>
    <t xml:space="preserve">ST HILAIRE DE CHALEONS - EPPR STE THERESE </t>
  </si>
  <si>
    <t>ST HILAIRE DE CHALEONS - EPPU R. DEVOS</t>
  </si>
  <si>
    <t>ST HILAIRE DE CLISSON - EPPR ST JOSEPH</t>
  </si>
  <si>
    <t>ST JEAN DE BOISEAU - EEPU R. BADINTER</t>
  </si>
  <si>
    <t xml:space="preserve">ST JEAN DE BOISEAU - EPPR ST MARC  </t>
  </si>
  <si>
    <t>ST JOACHIM - EEPU S. DE BEAUVOIR</t>
  </si>
  <si>
    <t xml:space="preserve">ST JOACHIM - EPPR STE ANNE </t>
  </si>
  <si>
    <t>ST JULIEN DE CONCELLES - EPPR G. DESHAYES</t>
  </si>
  <si>
    <t>ST JULIEN DE VOUVANTES - EPPR ST MICHEL</t>
  </si>
  <si>
    <t>ST JULIEN DE VOUVANTES - EPPU LES ROCHETTES</t>
  </si>
  <si>
    <t>ST LEGER LES VIGNES - EPPU J. BREL</t>
  </si>
  <si>
    <t>ST LUMINE DE CLISSON - EPPR COURS JEAN-PAUL II</t>
  </si>
  <si>
    <t xml:space="preserve">ST LUMINE DE CLISSON - EPPR STE JEANNE D ARC  </t>
  </si>
  <si>
    <t>ST LUMINE DE CLISSON - EPPU L. AUBRAC</t>
  </si>
  <si>
    <t>ST LUMINE DE COUTAIS - EPPR STE MARIE</t>
  </si>
  <si>
    <t>ST LUMINE DE COUTAIS - EPPU LE JARDIN DE BELLEVUE</t>
  </si>
  <si>
    <t>ST LYPHARD - EEPU J. DE LA FONTAINE</t>
  </si>
  <si>
    <t xml:space="preserve">ST LYPHARD - EPPR STE ANNE </t>
  </si>
  <si>
    <t xml:space="preserve">ST LYPHARD - EPPU LES ROSELIERES </t>
  </si>
  <si>
    <t xml:space="preserve">ST MARS DE COUTAIS - EPPR STE THERESE </t>
  </si>
  <si>
    <t>ST MARS DE COUTAIS - EPPU M. ET P. DELAROCHE</t>
  </si>
  <si>
    <t>ST MARS DU DESERT - EEPU G. SAND</t>
  </si>
  <si>
    <t>ST MARS DU DESERT - EPPR ST MARTIN</t>
  </si>
  <si>
    <t xml:space="preserve">ST MICHEL CHEF CHEF - EPPR STE BERNADETTE </t>
  </si>
  <si>
    <t>ST MICHEL CHEF CHEF - EPPU DE L'HORIZON</t>
  </si>
  <si>
    <t xml:space="preserve">ST MOLF - EPPR ST FRANCOIS </t>
  </si>
  <si>
    <t>ST MOLF - EPPU LA ROCHE BLANCHE</t>
  </si>
  <si>
    <t>ST NAZAIRE - CLGPR ST LOUIS</t>
  </si>
  <si>
    <t>ST NAZAIRE - CLGPR STE THERESE</t>
  </si>
  <si>
    <t>ST NAZAIRE - CLGPU J. Moulin</t>
  </si>
  <si>
    <t>ST NAZAIRE - CLGPU P. Norange</t>
  </si>
  <si>
    <t>ST NAZAIRE - EEPU A. CAMUS</t>
  </si>
  <si>
    <t>ST NAZAIRE - EEPU A. CHEDID</t>
  </si>
  <si>
    <t>ST NAZAIRE - EEPU CARNOT</t>
  </si>
  <si>
    <t>ST NAZAIRE - EEPU CHATEAUBRIAND</t>
  </si>
  <si>
    <t>ST NAZAIRE - EEPU F. BUISSON</t>
  </si>
  <si>
    <t>ST NAZAIRE - EEPU J. JAURES</t>
  </si>
  <si>
    <t>ST NAZAIRE - EEPU L. BLUM</t>
  </si>
  <si>
    <t>ST NAZAIRE - EEPU LAMARTINE</t>
  </si>
  <si>
    <t xml:space="preserve">ST NAZAIRE - EEPU MICHELET </t>
  </si>
  <si>
    <t>ST NAZAIRE - EEPU P. ET M. CURIE</t>
  </si>
  <si>
    <t>ST NAZAIRE - EEPU V. HUGO</t>
  </si>
  <si>
    <t xml:space="preserve">ST NAZAIRE - EPPR DIWAN </t>
  </si>
  <si>
    <t>ST NAZAIRE - EPPR IMMACULEE</t>
  </si>
  <si>
    <t>ST NAZAIRE - EPPR NOTRE DAME DE TOUTES AIDES</t>
  </si>
  <si>
    <t>ST NAZAIRE - EPPR NOTRE DAME ST JOSEPH</t>
  </si>
  <si>
    <t>ST NAZAIRE - EPPR ST GOHARD</t>
  </si>
  <si>
    <t>ST NAZAIRE - EPPR ST JEAN - STE BERNADETTE</t>
  </si>
  <si>
    <t>ST NAZAIRE - EPPR ST JOSEPH</t>
  </si>
  <si>
    <t xml:space="preserve">ST NAZAIRE - EPPR ST JOSEPH DE MEAN </t>
  </si>
  <si>
    <t>ST NAZAIRE - EPPU BERT - LEMONNIER</t>
  </si>
  <si>
    <t>ST NAZAIRE - EPPU E. RENAN</t>
  </si>
  <si>
    <t>ST NAZAIRE - EPPU J. FERRY</t>
  </si>
  <si>
    <t>ST NAZAIRE - EPPU J. SIMON</t>
  </si>
  <si>
    <t>ST NAZAIRE - EPPU J. ZAY</t>
  </si>
  <si>
    <t>ST NAZAIRE - EPPU L. GAMBETTA</t>
  </si>
  <si>
    <t>ST NAZAIRE - EPPU M. REBERIOUX</t>
  </si>
  <si>
    <t>ST NAZAIRE - EPPU P. BROSSOLETTE</t>
  </si>
  <si>
    <t>ST NAZAIRE - EPPU WALDECK ROUSSEAU</t>
  </si>
  <si>
    <t xml:space="preserve">ST NICOLAS DE REDON - EPPR STE ANNE </t>
  </si>
  <si>
    <t>ST NICOLAS DE REDON - EPPU L'HERBINERIE</t>
  </si>
  <si>
    <t>ST PERE EN RETZ - CLGPR ST ROCH</t>
  </si>
  <si>
    <t xml:space="preserve">ST PERE EN RETZ - EPPR STE OPPORTUNE  </t>
  </si>
  <si>
    <t>ST PERE EN RETZ - EPPU J. BREL</t>
  </si>
  <si>
    <t>ST PHILBERT DE GRAND LIEU - CLGPR LAMORICIERE</t>
  </si>
  <si>
    <t>ST PHILBERT DE GRAND LIEU - EEPU J. ROSTAND</t>
  </si>
  <si>
    <t xml:space="preserve">ST PHILBERT DE GRAND LIEU - EPPR N.D. DE LA CLARTE </t>
  </si>
  <si>
    <t>ST PHILBERT DE GRAND LIEU - EPPU J. AURIOL</t>
  </si>
  <si>
    <t>ST SEBASTIEN SUR LOIRE - EEPU J. DE LA FONTAINE</t>
  </si>
  <si>
    <t>ST SEBASTIEN SUR LOIRE - EEPU LA PROFONDINE</t>
  </si>
  <si>
    <t xml:space="preserve">ST SEBASTIEN SUR LOIRE - EEPU LE DOUET </t>
  </si>
  <si>
    <t>ST SEBASTIEN SUR LOIRE - EEPU M. CURIE</t>
  </si>
  <si>
    <t>ST SEBASTIEN SUR LOIRE - EEPU T. MONOD</t>
  </si>
  <si>
    <t xml:space="preserve">ST SEBASTIEN SUR LOIRE - EPPR LA PROVIDENCE  </t>
  </si>
  <si>
    <t xml:space="preserve">ST SEBASTIEN SUR LOIRE - EPPR STE BERNADETTE </t>
  </si>
  <si>
    <t xml:space="preserve">ST SEBASTIEN SUR LOIRE - EPPR STE THERESE </t>
  </si>
  <si>
    <t>ST SULPICE DES LANDES - EPPR LE SACRE COEUR</t>
  </si>
  <si>
    <t xml:space="preserve">ST VIAUD - EPPR ST VITAL </t>
  </si>
  <si>
    <t>ST VIAUD - EPPU LE MONT SCOBRIT</t>
  </si>
  <si>
    <t>ST VINCENT DES LANDES - EPPR NOTRE DAME</t>
  </si>
  <si>
    <t>ST VINCENT DES LANDES - EPPU L. AUBRAC</t>
  </si>
  <si>
    <t>STE PAZANNE - CLGPR LE SACRE CŒUR</t>
  </si>
  <si>
    <t>STE PAZANNE - EEPU M. PIGEON</t>
  </si>
  <si>
    <t>STE PAZANNE - EPPR NOTRE DAME DE LOURDES</t>
  </si>
  <si>
    <t xml:space="preserve">STE REINE DE BRETAGNE - EPPR ST LOUIS </t>
  </si>
  <si>
    <t>STE REINE DE BRETAGNE - EPPU R. G. CADOU</t>
  </si>
  <si>
    <t>TEILLE - EPPR ST PIERRE</t>
  </si>
  <si>
    <t>TEILLE - EPPU J. DEMY</t>
  </si>
  <si>
    <t>TOUVOIS - EPPR ST MICHEL</t>
  </si>
  <si>
    <t>TOUVOIS - EPPU AQUARELLE</t>
  </si>
  <si>
    <t>TREFFIEUX - EPPR N-D.DU SACRE-COEUR</t>
  </si>
  <si>
    <t>TREILLIERES - CLGPR HELDER CAMARA</t>
  </si>
  <si>
    <t>TREILLIERES - EEPU A. VINCENT</t>
  </si>
  <si>
    <t xml:space="preserve">TREILLIERES - EPPR STE THERESE </t>
  </si>
  <si>
    <t>TREILLIERES - EPPU J. FRAUD</t>
  </si>
  <si>
    <t>TRIGNAC - CLGPU J. Lambot</t>
  </si>
  <si>
    <t>TRIGNAC - EEPU L. LAGRANGE</t>
  </si>
  <si>
    <t>TRIGNAC - EEPU M. CURIE</t>
  </si>
  <si>
    <t>TRIGNAC - EPPU L. MICHEL</t>
  </si>
  <si>
    <t>VALLET - CLGPR ST JOSEPH</t>
  </si>
  <si>
    <t>VALLET - EEPU P. ELUARD</t>
  </si>
  <si>
    <t>VALLET - EPPR STE MARIE</t>
  </si>
  <si>
    <t>VALLONS DE L'EDRE - EPPU DU DAUPHIN - VRITZ</t>
  </si>
  <si>
    <t>VALLONS DE L'ERDRE - EEPU J. FERRY - ST MARS LA JAILLE</t>
  </si>
  <si>
    <t>VALLONS DE L'ERDRE - EPPR STE MARIE - MAUMUSSON</t>
  </si>
  <si>
    <t>VALLONS DE L'ERDRE - EPPR STE THERESE - ST MARS LA JAILLE</t>
  </si>
  <si>
    <t xml:space="preserve">VAY - EPPR ST YVES  </t>
  </si>
  <si>
    <t>VAY - EPPU BOIS VIAUD</t>
  </si>
  <si>
    <t>VERTOU - CLGPR ST BLAISE</t>
  </si>
  <si>
    <t>VERTOU - EEPR ST JOSEPH</t>
  </si>
  <si>
    <t>VERTOU - EEPU H. LESAGE</t>
  </si>
  <si>
    <t xml:space="preserve">VERTOU - EEPU L ENCLOS </t>
  </si>
  <si>
    <t>VERTOU - EEPU LES TREILLES</t>
  </si>
  <si>
    <t xml:space="preserve">VERTOU - EPPR STE FAMILLE </t>
  </si>
  <si>
    <t>VERTOU - EPPU LES REIGNIERS</t>
  </si>
  <si>
    <t xml:space="preserve">VIEILLEVIGNE - EPPR STE JEANNE D ARC  </t>
  </si>
  <si>
    <t>VIEILLEVIGNE - EPPU P. E. VICTOR</t>
  </si>
  <si>
    <t xml:space="preserve">VIGNEUX DE BRETAGNE - EPPR STE ANNE </t>
  </si>
  <si>
    <t>VIGNEUX DE BRETAGNE - EPPU A. DE SAINT-EXUPERY</t>
  </si>
  <si>
    <t>VIGNEUX DE BRETAGNE - EPPU C. PERRAULT</t>
  </si>
  <si>
    <t xml:space="preserve">VILLENEUVE EN RETZ - EPPR LE SACRE-COEUR </t>
  </si>
  <si>
    <t>VILLENEUVE EN RETZ - EPPR ST JOSEPH</t>
  </si>
  <si>
    <t xml:space="preserve">VILLENEUVE EN RETZ - EPPR STE JULITTE </t>
  </si>
  <si>
    <t xml:space="preserve">VILLENEUVE EN RETZ - EPPU L'OSTREA </t>
  </si>
  <si>
    <t>VILLENEUVE EN RETZ - EPPU V. SCHOELCHER</t>
  </si>
  <si>
    <t xml:space="preserve">VILLEPOT - EPPR N-D.DE LA PAIX </t>
  </si>
  <si>
    <t xml:space="preserve">VUE - EPPR STE ANNE </t>
  </si>
  <si>
    <t>VUE - EPPU LE TENU</t>
  </si>
  <si>
    <t>BRAINS</t>
  </si>
  <si>
    <t>FEGREAC</t>
  </si>
  <si>
    <t>GRAND AUVERNE</t>
  </si>
  <si>
    <t>JUIGNE DES MOUTIERS</t>
  </si>
  <si>
    <t>LA CHAPELLE GLAIN</t>
  </si>
  <si>
    <t>LA CHEVALLERAIS</t>
  </si>
  <si>
    <t>LE PIN</t>
  </si>
  <si>
    <t>LE TEMPLE DE BRETAGNE</t>
  </si>
  <si>
    <t>LOUISFERT</t>
  </si>
  <si>
    <t>MASSERAC</t>
  </si>
  <si>
    <t>MESQUER</t>
  </si>
  <si>
    <t>PETIT AUVERNE</t>
  </si>
  <si>
    <t>PIERRIC</t>
  </si>
  <si>
    <t>PREFAILLES</t>
  </si>
  <si>
    <t>PUCEUL</t>
  </si>
  <si>
    <t>REMOUILLE</t>
  </si>
  <si>
    <t>RUFFIGNE</t>
  </si>
  <si>
    <t>SAUTRON</t>
  </si>
  <si>
    <t>SOULVACHE</t>
  </si>
  <si>
    <t>ST HILAIRE DE CLISSON</t>
  </si>
  <si>
    <t>ST MARS DE COUTAIS</t>
  </si>
  <si>
    <t>ST PERE EN RETZ</t>
  </si>
  <si>
    <t>TEILLE</t>
  </si>
  <si>
    <t>35</t>
  </si>
  <si>
    <t>49</t>
  </si>
  <si>
    <t>53</t>
  </si>
  <si>
    <t>56</t>
  </si>
  <si>
    <t>72</t>
  </si>
  <si>
    <t>EREA Autre département</t>
  </si>
  <si>
    <t>Autre département</t>
  </si>
  <si>
    <t>CNED</t>
  </si>
  <si>
    <t>Classe Demandée</t>
  </si>
  <si>
    <t>Date de notification MDPH</t>
  </si>
  <si>
    <t>Dossier en cours d'instruction MDPH</t>
  </si>
  <si>
    <t>Origine Orientation</t>
  </si>
  <si>
    <t>REZE - CLGPU S. Allende</t>
  </si>
  <si>
    <t>CHATEAU THEBAUD</t>
  </si>
  <si>
    <t>GRANDCHAMPS DES FONTAINES</t>
  </si>
  <si>
    <t>BLAIN - CLGPU LE GALINET</t>
  </si>
  <si>
    <t>BOUAYE - CLGPU BELLESTRE</t>
  </si>
  <si>
    <t>CARQUEFOU - CLGPU G. PHILIPE</t>
  </si>
  <si>
    <t>CHATEAUBRIANT - CLGPU LA VILLE AUX ROSES</t>
  </si>
  <si>
    <t>CHATEAUBRIANT - CLGPU R. SCHUMAN</t>
  </si>
  <si>
    <t>CLISSON - CLGPU CACAULT</t>
  </si>
  <si>
    <t>CLISSON - CLGPU R. PARKS</t>
  </si>
  <si>
    <t>CORDEMAIS - CLGPU P. GAUGUIN</t>
  </si>
  <si>
    <t>DONGES - CLGPU A. RIMBAUD</t>
  </si>
  <si>
    <t>GUEMENE PENFAO - CLGPU BELLEVUE</t>
  </si>
  <si>
    <t>GUERANDE - CLGPU J. BREL</t>
  </si>
  <si>
    <t>HERBIGNAC - CLGPU J. PREVERT</t>
  </si>
  <si>
    <t>VALLET - CLGPU P. ABELARD</t>
  </si>
  <si>
    <t>TRIGNAC - CLGPU J. LAMBOT</t>
  </si>
  <si>
    <t>TREILLIERES - CLGPU LE HAUT GESVRES</t>
  </si>
  <si>
    <t>STE PAZANNE - CLGPU O. DE GOUGES</t>
  </si>
  <si>
    <t>ST SEBASTIEN SUR LOIRE - CLGPU R. BERNIER</t>
  </si>
  <si>
    <t>ST SEBASTIEN SUR LOIRE - CLGPU ILES DE LOIRE</t>
  </si>
  <si>
    <t>ST PHILBERT DE GRAND LIEU - CLGPU J.-V. DAUBIE</t>
  </si>
  <si>
    <t>ST PHILBERT DE GRAND LIEU - CLGPU CONDORCET</t>
  </si>
  <si>
    <t>ST NAZAIRE - CLGPU P. NORANGE</t>
  </si>
  <si>
    <t>ST NAZAIRE - CLGPU J. MOULIN</t>
  </si>
  <si>
    <t>ST HERBLAIN - CLGPU LE HERAULT</t>
  </si>
  <si>
    <t>ST NAZAIRE - CLGPU A. VINCON</t>
  </si>
  <si>
    <t>REZE - CLGPU PONT ROUSSEAU</t>
  </si>
  <si>
    <t>REZE - CLGPU PETITE LANDE</t>
  </si>
  <si>
    <t xml:space="preserve">REZE - CLGPU S. ALLENDE </t>
  </si>
  <si>
    <t>PORNIC - CLGPU J. MOUNES</t>
  </si>
  <si>
    <t>PONTCHATEAU - CLGPU FRIDA KAHLO</t>
  </si>
  <si>
    <t>ORVAULT - CLGPU J. ROSTAND</t>
  </si>
  <si>
    <t>NOZAY - CLGPU J. MERMOZ</t>
  </si>
  <si>
    <t>HERIC - CLGPU M. BARON</t>
  </si>
  <si>
    <t>LE POULIGUEN - CLGPU J. VERNE</t>
  </si>
  <si>
    <t>MISSILLAC - CLGPU LA FONTAINE</t>
  </si>
  <si>
    <t>NANTES - CLGPU A. BRIAND</t>
  </si>
  <si>
    <t>NANTES - CLGPU C. DEBUSSY</t>
  </si>
  <si>
    <t>NANTES - CLGPU CHANTENAY</t>
  </si>
  <si>
    <t>NANTES - CLGPU G. SERPETTE</t>
  </si>
  <si>
    <t>NANTES - CLGPU H. BERLIOZ</t>
  </si>
  <si>
    <t>NANTES - CLGPU J. VERNE</t>
  </si>
  <si>
    <t>NANTES - CLGPU L. RUTIGLIANO</t>
  </si>
  <si>
    <t>NANTES - CLGPU LA COLINIERE</t>
  </si>
  <si>
    <t>NANTES - CLGPU LA DURANTIERE</t>
  </si>
  <si>
    <t>NANTES - CLGPU R. PARKS</t>
  </si>
  <si>
    <t>NANTES - CLGPU S. GERMAIN</t>
  </si>
  <si>
    <t>NANTES - CLGPU S. VEIL</t>
  </si>
  <si>
    <t>NANTES - CLGPU STENDHAL</t>
  </si>
  <si>
    <t>NANTES - CLGPU V. HUGO</t>
  </si>
  <si>
    <t>NANTES - CLGPU G. GUIST'HAU</t>
  </si>
  <si>
    <t>LA MONTAGNE - CLGPU A. DE SAINT EXUPERY</t>
  </si>
  <si>
    <t>LEGE - CLGPU P. DE COUBERTIN</t>
  </si>
  <si>
    <t>LE LOROUX BOTTEREAU - CLGPU A. MAILLOUX</t>
  </si>
  <si>
    <t>LE PELLERIN - CLGPU P. &amp; M. CURIE</t>
  </si>
  <si>
    <t>LIGNE - CLGPU A. VARDA</t>
  </si>
  <si>
    <t>NANTES - CLGPR Externat des Enfants Nantais - EDEN</t>
  </si>
  <si>
    <t>NANTES - CLGPR Notre Dame de Toutes Aides - NDTA</t>
  </si>
  <si>
    <t>ST NAZAIRE - CLGPR Ste Thérèse</t>
  </si>
  <si>
    <t>ANCENIS - ST GEREON</t>
  </si>
  <si>
    <t>Communes</t>
  </si>
  <si>
    <t>ETABLISSEMENTS</t>
  </si>
  <si>
    <t>Etablissements SEGPA</t>
  </si>
  <si>
    <t>MERE</t>
  </si>
  <si>
    <t>CM2</t>
  </si>
  <si>
    <t>PARENTS</t>
  </si>
  <si>
    <t>PÈRE</t>
  </si>
  <si>
    <t>PAIMBOEUF - CLGPU L. MICHEL</t>
  </si>
  <si>
    <t>LA BAULE ESCOUBLAC - CLGPU E. TABARLY</t>
  </si>
  <si>
    <t>LA BAULE ESCOUBLAC - CLGPU GRAND AIR</t>
  </si>
  <si>
    <t>MACHECOUL SAINT MEME - CLGPU R. QUENEAU</t>
  </si>
  <si>
    <t>NANTES - CLGPR EXTERNAT DES ENFANTS NANTAIS - EDEN</t>
  </si>
  <si>
    <t>NANTES - CLGPR NOTRE DAME DE TOUTES AIDES - NDTA</t>
  </si>
  <si>
    <t>NANTES - CLGPU LA NOE LAMBERT</t>
  </si>
  <si>
    <t>EREA</t>
  </si>
  <si>
    <t>Réseau</t>
  </si>
  <si>
    <t>AUTRE</t>
  </si>
  <si>
    <t>ASCENDANT</t>
  </si>
  <si>
    <t>OUI</t>
  </si>
  <si>
    <t>NON</t>
  </si>
  <si>
    <t>RESEAU</t>
  </si>
  <si>
    <t>SEXE</t>
  </si>
  <si>
    <t>CIVILITE</t>
  </si>
  <si>
    <t>CLASSE DEMANDEE</t>
  </si>
  <si>
    <t>QUALITE</t>
  </si>
  <si>
    <t>ORIGINE ORIENTATION</t>
  </si>
  <si>
    <t>DOSSIER EN COURS D'INSTRUCTION MDPH</t>
  </si>
  <si>
    <t>Nom Enseignant Référent</t>
  </si>
  <si>
    <t>BLAIN - EEPU A. CHEDID</t>
  </si>
  <si>
    <t>COUERON - CLGPU P. LANGEVIN</t>
  </si>
  <si>
    <t>INSTRUCTION DANS LA FAMILLE</t>
  </si>
  <si>
    <t>BASSE GOULAINE - CLGPU DE GOULAINE</t>
  </si>
  <si>
    <t>Accord des Parents</t>
  </si>
  <si>
    <t>PRINQUIAU - EPPU LE PETIT PRINCE</t>
  </si>
  <si>
    <t>ULIS</t>
  </si>
  <si>
    <t>ITEP</t>
  </si>
  <si>
    <t>MDPH EXT.</t>
  </si>
  <si>
    <t>REFUSÉ CDO</t>
  </si>
  <si>
    <t>AJOURNÉ CDO</t>
  </si>
  <si>
    <t>PRE-ORIENTÉ</t>
  </si>
  <si>
    <t>ORIENTÉ</t>
  </si>
  <si>
    <t>ETABLISSEMENT AFFECTATION</t>
  </si>
  <si>
    <t>AFFECT V1</t>
  </si>
  <si>
    <t>AFFECT V1 EXT</t>
  </si>
  <si>
    <t>AFFECT V2</t>
  </si>
  <si>
    <t>AFFECT V2 EXT</t>
  </si>
  <si>
    <t>AFFECTE</t>
  </si>
  <si>
    <t>AFFECTE EN ULIS</t>
  </si>
  <si>
    <t>EN ATTENTE MDPH</t>
  </si>
  <si>
    <t>LISTE ATTENTE</t>
  </si>
  <si>
    <t>NOTIFICATION FAITE</t>
  </si>
  <si>
    <t>REF-AFFECT-PARENTS</t>
  </si>
  <si>
    <t>V/EXT</t>
  </si>
  <si>
    <t>V/EXT 35</t>
  </si>
  <si>
    <t>V/EXT 49</t>
  </si>
  <si>
    <t>V/EXT 85</t>
  </si>
  <si>
    <t>REFUSÉ MDPH</t>
  </si>
  <si>
    <t>NOTIFICATION HORS 44</t>
  </si>
  <si>
    <t>PARTI(E) AUTRE DEP.</t>
  </si>
  <si>
    <t>LA CHAPELLE/ERDRE</t>
  </si>
  <si>
    <t>JOUE/ERDRE</t>
  </si>
  <si>
    <t>DIVATTE/LOIRE</t>
  </si>
  <si>
    <t>AIGREFEUILLE/MAINE</t>
  </si>
  <si>
    <t>MACHECOUL ST MEME</t>
  </si>
  <si>
    <t>MARSAC/DON</t>
  </si>
  <si>
    <t>NORT/ERDRE</t>
  </si>
  <si>
    <t>PIRIAC/MER</t>
  </si>
  <si>
    <t>PONT ST MARTIN</t>
  </si>
  <si>
    <t>PORT ST PERE</t>
  </si>
  <si>
    <t>STE ANNE/BRIVET</t>
  </si>
  <si>
    <t>SUCE/ERDRE</t>
  </si>
  <si>
    <t>THOUARE/LOIRE</t>
  </si>
  <si>
    <t>TRANS/ERDRE</t>
  </si>
  <si>
    <t>VAIR/LOIRE</t>
  </si>
  <si>
    <t>MAISDON/SEVRE</t>
  </si>
  <si>
    <t>MAUVES/LOIRE</t>
  </si>
  <si>
    <t>LES MOUTIERS EN RETZ</t>
  </si>
  <si>
    <t>NOYAL/BRUTZ</t>
  </si>
  <si>
    <t>LA PLAINE/MER</t>
  </si>
  <si>
    <t>CORCOUE/LOGNE</t>
  </si>
  <si>
    <t>STE LUCE/LOIRE</t>
  </si>
  <si>
    <t>ST AIGNAN GRAND LIEU</t>
  </si>
  <si>
    <t>ORIENTÉ MDPH</t>
  </si>
  <si>
    <t>MME ET M.</t>
  </si>
  <si>
    <t>MME</t>
  </si>
  <si>
    <t>M.</t>
  </si>
  <si>
    <t>ETABLISSEMENT</t>
  </si>
  <si>
    <t>REFUS MDPH</t>
  </si>
  <si>
    <t>ENSEIGNANT REFERENT</t>
  </si>
  <si>
    <t>INSTRUCTION FAMILLE</t>
  </si>
  <si>
    <t>DOSSIER MDPH</t>
  </si>
  <si>
    <t>V/EXT 56</t>
  </si>
  <si>
    <t>AFFELNET</t>
  </si>
  <si>
    <t>AFFECTATION DIVEL</t>
  </si>
  <si>
    <t xml:space="preserve">Observations DIVEL </t>
  </si>
  <si>
    <t>MASCULIN</t>
  </si>
  <si>
    <t>FEMININ</t>
  </si>
  <si>
    <t>PRIVE</t>
  </si>
  <si>
    <t>PUBLIC</t>
  </si>
  <si>
    <t>6EME</t>
  </si>
  <si>
    <t>6SEGPA</t>
  </si>
  <si>
    <t>5EME</t>
  </si>
  <si>
    <t>5SEGPA</t>
  </si>
  <si>
    <t>3SEGPA</t>
  </si>
  <si>
    <t>3EME</t>
  </si>
  <si>
    <t>3EREA</t>
  </si>
  <si>
    <t>4EREA</t>
  </si>
  <si>
    <t>4SEGPA</t>
  </si>
  <si>
    <t>4EME</t>
  </si>
  <si>
    <t>5EREA</t>
  </si>
  <si>
    <t>6EREA</t>
  </si>
  <si>
    <t>ST SEBASTIEN/LOIRE</t>
  </si>
  <si>
    <t>BOUGUENAIS - CLGPU Marie Marvingt</t>
  </si>
  <si>
    <t>CM2 ULIS</t>
  </si>
  <si>
    <t>Observations Coordonnateur/Enseignant Référent</t>
  </si>
  <si>
    <t>Accord IEN</t>
  </si>
  <si>
    <t>Nom IEN</t>
  </si>
  <si>
    <t>Mail</t>
  </si>
  <si>
    <t>Affectation</t>
  </si>
  <si>
    <t>Circonscription</t>
  </si>
  <si>
    <t>Lieu de Vie</t>
  </si>
  <si>
    <t>Etablissement Affectation</t>
  </si>
  <si>
    <t>ALTERNE</t>
  </si>
  <si>
    <t>FAMILLE ACCUEIL</t>
  </si>
  <si>
    <t>ST JULIEN DE CONCELLES - EPPU LE LYS DE LA VALLEE</t>
  </si>
  <si>
    <t>RESERVE</t>
  </si>
  <si>
    <t xml:space="preserve">AJOURNÉ </t>
  </si>
  <si>
    <t>LIEU DE VIE</t>
  </si>
  <si>
    <t>ENVOI COURRIER/MAIL</t>
  </si>
  <si>
    <t>SANS OBJET</t>
  </si>
  <si>
    <t>ORIENTE MDPH</t>
  </si>
  <si>
    <t>MDPH CDO</t>
  </si>
  <si>
    <t>PROP. AFFECT. PRIVE V2</t>
  </si>
  <si>
    <t>PROP. AFFECT. PRIVE V1</t>
  </si>
  <si>
    <t>PROP. AFFECT. PUBLIC V1</t>
  </si>
  <si>
    <t>PROP. AFFECT. PUBLIC V2</t>
  </si>
  <si>
    <t>AUCUN VŒU</t>
  </si>
  <si>
    <t xml:space="preserve">PROP. AFFECT. PRIVE </t>
  </si>
  <si>
    <t>SAVENAY - CLGPU A. St Exupéry</t>
  </si>
  <si>
    <t>PONTCHATEAU - CLGPU Frida Khalo</t>
  </si>
  <si>
    <t>CDOEA EXT.</t>
  </si>
  <si>
    <t>CDOEA 44</t>
  </si>
  <si>
    <t>MDPH 44</t>
  </si>
  <si>
    <t>CHATEAUBRIANT - CLGPR ST JOSEPH NAZARETH</t>
  </si>
  <si>
    <t>NANTES - CLGPR ST DONATIEN (ex ST FELIX)</t>
  </si>
  <si>
    <t>NANTES - CLGPR ST JOSEPH DU LOQUIDY</t>
  </si>
  <si>
    <t>NANTES - EEPU ANGE GUEPIN EC OUVERTE</t>
  </si>
  <si>
    <t>ST BREVIN LES PINS - CLGPU H. et R.G. CADOU</t>
  </si>
  <si>
    <t>REZE - EEPU S. VEIL</t>
  </si>
  <si>
    <t>MACHECOUL - ST MEME - CLGPR St Joseph</t>
  </si>
  <si>
    <t>MACHECOUL - ST MEME - CLGPU R. Queneau</t>
  </si>
  <si>
    <t>LAVAU/LOIRE</t>
  </si>
  <si>
    <t>ST FIACRE/MAINE</t>
  </si>
  <si>
    <t>NORT/ERDRE - CLGPR St Michel</t>
  </si>
  <si>
    <t>ST SEBASTIEN/LOIRE - CLGPU R. Bernier</t>
  </si>
  <si>
    <t>STE LUCE/LOIRE - CLGPU La Reinetière</t>
  </si>
  <si>
    <t>Commune 44 Resp 2</t>
  </si>
  <si>
    <t>Commune 44 Resp 1</t>
  </si>
  <si>
    <t>Commune 44 Resp 3</t>
  </si>
  <si>
    <t>Nom Structure Resp 3</t>
  </si>
  <si>
    <t>DECISION CDO/MDPH</t>
  </si>
  <si>
    <t xml:space="preserve">Notification valable
 de... à jusqu'à </t>
  </si>
  <si>
    <t>Nom Prénom</t>
  </si>
  <si>
    <t>CDOEA</t>
  </si>
  <si>
    <t>NANTES 4 (ex Nantes nord)</t>
  </si>
  <si>
    <t>REZE VERTOU</t>
  </si>
  <si>
    <t xml:space="preserve">BOUGUENAIS </t>
  </si>
  <si>
    <t xml:space="preserve">St Nazaire - J Moulin </t>
  </si>
  <si>
    <t>NANTES 2 (ex Nantes centre)</t>
  </si>
  <si>
    <t xml:space="preserve">Blain - Le Galinet </t>
  </si>
  <si>
    <t>ST NAZAIRE OUEST</t>
  </si>
  <si>
    <t>Nantes - DSDEN</t>
  </si>
  <si>
    <t>La commission ne peut statuer sur cette pré-orientation , la famille a refusé la passation du bilan psychométrique.</t>
  </si>
  <si>
    <t>NANTES 1 (ex Nantes est)</t>
  </si>
  <si>
    <t>ST NAZAIRE - EEPU P. BROSSOLETTE</t>
  </si>
  <si>
    <t>ST NAZAIRE EST</t>
  </si>
  <si>
    <t xml:space="preserve">St Nazaire - P. Norange </t>
  </si>
  <si>
    <t xml:space="preserve">STE LUCE SUR LOIRE - EEPU LA CERISAIE </t>
  </si>
  <si>
    <t>STE LUCE SUR LOIRE</t>
  </si>
  <si>
    <t>CARQUEFOU – LA CHAPELLE S/ERDRE</t>
  </si>
  <si>
    <t xml:space="preserve">St Herblain - Guttenberg </t>
  </si>
  <si>
    <t>NANTES - EEPU J. VIALLE</t>
  </si>
  <si>
    <t>Châteaubriant - La Ville aux Roses</t>
  </si>
  <si>
    <t>ORVAULT-NORT SUR ERDRE</t>
  </si>
  <si>
    <t>La commission préconise la mise en place d'un PPRE passerelle avec un suivi orthophonique. La question de l'orientation sera à reposer en fin de 6ème.</t>
  </si>
  <si>
    <t>Rezé - S Allendé</t>
  </si>
  <si>
    <t xml:space="preserve">ST HERBLAIN </t>
  </si>
  <si>
    <t>MACHECOUL SAINT MEME</t>
  </si>
  <si>
    <t>Ne relève pas actuellement des enseignements adaptés. Un PAP sera nécessaire pour l'accompagner en 6ème.</t>
  </si>
  <si>
    <t>COUERON SAVENAY</t>
  </si>
  <si>
    <t>Savenay - A de St Exupéry</t>
  </si>
  <si>
    <t>Paimboeuf - L Michel</t>
  </si>
  <si>
    <t xml:space="preserve">ANCENIS </t>
  </si>
  <si>
    <t>pas de dossier pédagogique - pas de demande de l'école</t>
  </si>
  <si>
    <t>ST SEBASTIEN SUR LOIRE</t>
  </si>
  <si>
    <t>STE LUCE SUR LOIRE - EPPU F. TESSIER</t>
  </si>
  <si>
    <t>La commission préconise la mise en place d'un PPRE passerelle et un bilan orthophonique.</t>
  </si>
  <si>
    <t xml:space="preserve">La commission préconise la mise en place d'un PPRE passerelle. </t>
  </si>
  <si>
    <t>GUERANDE HERBIGNAC</t>
  </si>
  <si>
    <t>ANCENIS - EEPU MME DE SEVIGNE</t>
  </si>
  <si>
    <t>BLAIN NOZAY</t>
  </si>
  <si>
    <t>NANTES 3 (ex Nantes ouest)</t>
  </si>
  <si>
    <t>Ne relève pas actuellement des enseignements adaptés. La priorité est la mise en place des accompagnements au niveau du soin. Un PPRE passerelle sera nécessaire, de même L'assiduité scolaire est obligatoire pour permettre la continuité des apprentissages.</t>
  </si>
  <si>
    <t>VARADES</t>
  </si>
  <si>
    <t>MAISDON SUR SEVRE</t>
  </si>
  <si>
    <t>PONT SAINT MARTIN</t>
  </si>
  <si>
    <t>Ne relève pas des enseignemenst adaptés. Il faut réflechir à autre type d'orientation  (dossier MDPH à constituer). Un étayage conséquent sera nécessaire pour accompagner la scolarité en 6ème en attente de la réponse MDPH.</t>
  </si>
  <si>
    <t>Ne relève pas des enseignements adaptés. poursuivre de manière assidue les soins orthophoniques et la scolarité. Mise en place d'un PPRE passerelle</t>
  </si>
  <si>
    <t>parents refusent de signer la saisine</t>
  </si>
  <si>
    <t>PETIT AUVERNE - EEPU DES AULNES</t>
  </si>
  <si>
    <t>L'élève n'adhère pas au projet d'orientation EGPA et les résultats sont en progression. Un PPRE passerelle est à envisager. L'orientation EGPA pour la 5ème sera à reinterroger en fonction de l'évolution.</t>
  </si>
  <si>
    <t>PIRIAC SUR MER</t>
  </si>
  <si>
    <t>Ne relève pas des enseignements adaptés pour l'instant. Il est nécessaire de suivre les préconisations de soins (orthophonie, psychomotricité).</t>
  </si>
  <si>
    <t>Ne releve pas actuellement des enseignements adaptés.</t>
  </si>
  <si>
    <t xml:space="preserve">Ne relève pas des enseignements adaptés. Une orientation ULIS est préconisée par l'équipe pédagogique. La mise en place de soins psychologiques est nécessaire. </t>
  </si>
  <si>
    <t>oui</t>
  </si>
  <si>
    <t>CORCOUE SUR LOGNE</t>
  </si>
  <si>
    <t>DIVATTE SUR LOIRE</t>
  </si>
  <si>
    <t>BESLE-SUR-VILAINE - EEPU J. VERNE</t>
  </si>
  <si>
    <t xml:space="preserve">Ne relève pas des enseignements adaptés. Un avis de la MDPH est nécessaire pour évaluer les besoins réels de ce jeune. Dans l'attente de cette réponse un maintien en CM2 parait pertinent. </t>
  </si>
  <si>
    <t>Ne relève pas des enseignements adaptés. La priorité pour le moment est le soin.</t>
  </si>
  <si>
    <t xml:space="preserve">NORT SUR ERDRE - EPPR STE JEANNE D ARC  </t>
  </si>
  <si>
    <t>ne relève pas des enseignements adaptés. La commission préconise la mise en place d'un PPRE  passerelle et un suivi FLS.</t>
  </si>
  <si>
    <t>Ne relève pas des enseignements adaptés, les compétences sont  préservées. Un PAP  est nécessaire pour soutenir les apprentissages en 6ème.</t>
  </si>
  <si>
    <t>VAIR SUR LOIRE</t>
  </si>
  <si>
    <t>Ne relève pas des enseignements adaptés. La commission préconise la poursuite du PAP. Au regard du bilan cognitif il serait intéressant d'interroger la MDPH pour évaluer les besoins  réels de ce jeune.</t>
  </si>
  <si>
    <t>STE LUCE SUR LOIRE - EEPU LA REINETIERE</t>
  </si>
  <si>
    <t>Ne relève pas des enseignements adaptés. Il faut poursuivre les investigations pour affiner les besoins en vue d'un avis de la MDPH.</t>
  </si>
  <si>
    <t>LA PLAINE SUR MER</t>
  </si>
  <si>
    <t xml:space="preserve">Ne relève pas des enseignemenst adaptés. </t>
  </si>
  <si>
    <t>La commission préconise la mise en place d'un PPRE passerelle. reprise des soins psychologiques</t>
  </si>
  <si>
    <t>GUEMENE PENFAO - EPPU JOSEPHINE BAKER</t>
  </si>
  <si>
    <t>Ne relève pas actuellement des enseignements adaptés au regard des capacités cognitives. Les accompagnements actuels et préconisés devraient lui être profitables.</t>
  </si>
  <si>
    <t>NORT SUR ERDRE - EEPU LA SABLONNAIE</t>
  </si>
  <si>
    <t>NORT SUR ERDRE</t>
  </si>
  <si>
    <t>DIVATTE SUR LOIRE - EEPU R. DOISNEAU</t>
  </si>
  <si>
    <t>La commission préconise la mise en place d'un PPRE passerelle avec mise en place des soins et consultation du médecin de l'Education Nationale. La question de l'orientation sera à reposer en fin de 6ème.</t>
  </si>
  <si>
    <t xml:space="preserve">LA MEILLERAYE DE BRETAGNE - EPPU </t>
  </si>
  <si>
    <t>LA CHAPELLE SUR ERDRE - EEPU LA LANDE DE MAZAIRE</t>
  </si>
  <si>
    <t>JOUE SUR ERDRE</t>
  </si>
  <si>
    <t xml:space="preserve">TRANS SUR ERDRE - EPPU LES MILLE MOTS </t>
  </si>
  <si>
    <t>La commission préconise la mise en place de soins orthophoniques. L'assiduité est une condition nécessaire pour les apprentissages.</t>
  </si>
  <si>
    <t>PONT SAINT MARTIN - EEPU LES HALBRANS</t>
  </si>
  <si>
    <t>ne relève pas des enseignements adaptés. Suivre les préconisations de soins</t>
  </si>
  <si>
    <t>Ne relève pas des enseignemenst adaptés. La mise en place de soins est indispensable.</t>
  </si>
  <si>
    <t>TREFFIEUX - EPPU LA HULOTTE</t>
  </si>
  <si>
    <t xml:space="preserve">La commission préconise la mise en place d'un PAP/PPRE passerelle si il y a un passage en  6ème, un maintien a été évoqué. La poursuite et intensification des soins est indispensable. </t>
  </si>
  <si>
    <t>Cet elève a un dossier MDPH, la commission CDO ne peut se prononcer dans cette situation.</t>
  </si>
  <si>
    <t>La commission préconise le suivi des préconisations de l'équipe pédagogiques: maintien en CM2 et mise en place de soins orthophoniques</t>
  </si>
  <si>
    <t>La commission préconise un maintien exceptionnel pour lui permettre d'acquérir certains apprentissages fondamentaux dans la dynamique de progrès de cet élève. La question de l'orientation pourra être étudie l'année prochaine.</t>
  </si>
  <si>
    <t>La priorité est la mise en place de soins et il est nécessaire d'interroger la MDPH pour évaluer les besoins de ce jeune. Le maintien est préconisé en attente de cette réponse.</t>
  </si>
  <si>
    <t>NANTES - EEPU J. GRACQ</t>
  </si>
  <si>
    <t>RECOURS</t>
  </si>
  <si>
    <t>Issu du 1er ou 2nd degré</t>
  </si>
  <si>
    <t>ACCORD</t>
  </si>
  <si>
    <t>ABS. SIGNATURE</t>
  </si>
  <si>
    <t>DESACCORD</t>
  </si>
  <si>
    <t>FAVORABLE</t>
  </si>
  <si>
    <t>DEFAVORABLE</t>
  </si>
  <si>
    <t>PAS D'AVIS</t>
  </si>
  <si>
    <t>PAS D'AVIS IEN</t>
  </si>
  <si>
    <t>ABSENCE</t>
  </si>
  <si>
    <t>Décision pour affectation
 CDO et MDPH</t>
  </si>
  <si>
    <t>35 - REDON CLGPU BELLLEVUE</t>
  </si>
  <si>
    <t>35 - REDON CLGPR  LE CLEU ST JOSEPH</t>
  </si>
  <si>
    <t>49 - LA POMMERAYE CLGPR ST JOSEPH</t>
  </si>
  <si>
    <t>85 - FONTENAY LE COMPTE  CLGPU A. TIRAQUEAU</t>
  </si>
  <si>
    <t>85 - MONTAIGU CLGPU VILLE BOIS MAREUIL</t>
  </si>
  <si>
    <t>85 - CHALLANS CLGPU MILCENDEAU</t>
  </si>
  <si>
    <t>35 - EREA</t>
  </si>
  <si>
    <t>49 - EREA</t>
  </si>
  <si>
    <t>53 - EREA</t>
  </si>
  <si>
    <t>56 - EREA</t>
  </si>
  <si>
    <t>72 - EREA</t>
  </si>
  <si>
    <t>85 - EREA</t>
  </si>
  <si>
    <t>BATZ/MER</t>
  </si>
  <si>
    <t>Type Affectation</t>
  </si>
  <si>
    <t>CDO 2024 2025</t>
  </si>
  <si>
    <t>nb de dossiers déposés</t>
  </si>
  <si>
    <t>1er degré</t>
  </si>
  <si>
    <t>2nd degré</t>
  </si>
  <si>
    <t>pré orienté</t>
  </si>
  <si>
    <t>dossiers restant à traiter</t>
  </si>
  <si>
    <t>Dossiers ajournés</t>
  </si>
  <si>
    <t>CDO du :</t>
  </si>
  <si>
    <t>Etablissement 2024/2025</t>
  </si>
  <si>
    <t>CLASSE 2024/2025</t>
  </si>
  <si>
    <t>SITUATION ORIENTATION
2024/2025</t>
  </si>
  <si>
    <t>Classe 2024/2025</t>
  </si>
  <si>
    <t>Lieu CDO</t>
  </si>
  <si>
    <t>Date CDO</t>
  </si>
  <si>
    <t>dossier reçu le</t>
  </si>
  <si>
    <t>saisine</t>
  </si>
  <si>
    <t>Décision CDO</t>
  </si>
  <si>
    <t>Situation d'orientation</t>
  </si>
  <si>
    <t>Autres docs</t>
  </si>
  <si>
    <t>Secteur SEGPA</t>
  </si>
  <si>
    <t>circonscription</t>
  </si>
  <si>
    <t>IEN
CHEF D'ETABLISSEMENT</t>
  </si>
  <si>
    <t>courriel</t>
  </si>
  <si>
    <t>réseau</t>
  </si>
  <si>
    <t>HORS DEPARTEMENT</t>
  </si>
  <si>
    <t>Ancenis</t>
  </si>
  <si>
    <t>Public</t>
  </si>
  <si>
    <t xml:space="preserve">ANCENIS - EPPR STE ANNE </t>
  </si>
  <si>
    <t>Privé</t>
  </si>
  <si>
    <t>ANCENIS - EPPU A. CAMUS</t>
  </si>
  <si>
    <t xml:space="preserve">VAIR SUR LOIRE - EPPR NOTRE-DAME  </t>
  </si>
  <si>
    <t>VAIR SUR LOIRE - EPPR ST JOSEPH</t>
  </si>
  <si>
    <t xml:space="preserve">VAIR SUR LOIRE - EPPU LA FONTAINE </t>
  </si>
  <si>
    <t>VAIR SUR LOIRE - EPPU LE CHENE VERT</t>
  </si>
  <si>
    <t>Blain - Nozay</t>
  </si>
  <si>
    <t xml:space="preserve">MARSAC SUR DON - EPPR ST LEGER </t>
  </si>
  <si>
    <t>MARSAC SUR DON - EPPU LE VAL DU DON</t>
  </si>
  <si>
    <t>Bouguenais</t>
  </si>
  <si>
    <t xml:space="preserve">PORT SAINT PERE - EPPR L'ALLIANCE  </t>
  </si>
  <si>
    <t>PORT SAINT PERE - EPPU LES HIRONDELLES</t>
  </si>
  <si>
    <t>Carquefou - La Chapelle sur Erdre</t>
  </si>
  <si>
    <t>LA CHAPELLE SUR ERDRE - EEPU BEAUSOLEIL</t>
  </si>
  <si>
    <t>LA CHAPELLE SUR ERDRE - EEPU R. DOISNEAU</t>
  </si>
  <si>
    <t>LA CHAPELLE SUR ERDRE - EPPR ST MICHEL</t>
  </si>
  <si>
    <t>LA CHAPELLE SUR ERDRE - EPPU LA BLANCHETIERE</t>
  </si>
  <si>
    <t xml:space="preserve">STE LUCE SUR LOIRE - EPPR ST VINCENT  </t>
  </si>
  <si>
    <t>STE LUCE SUR LOIRE - EPPU LES TILLEULS</t>
  </si>
  <si>
    <t>SUCE SUR ERDRE - EEPU R. DESCARTES</t>
  </si>
  <si>
    <t xml:space="preserve">SUCE SUR ERDRE - EPPR ST ETIENNE  </t>
  </si>
  <si>
    <t>THOUARE SUR LOIRE - EEPU J. DU BELLAY</t>
  </si>
  <si>
    <t>THOUARE SUR LOIRE - EEPU PAUL FORT</t>
  </si>
  <si>
    <t xml:space="preserve">THOUARE SUR LOIRE - EPPR ST LOUIS DE MONTFORT </t>
  </si>
  <si>
    <t>Chateaubriant</t>
  </si>
  <si>
    <t xml:space="preserve">MOISDON LA RIVIERE - EPPU </t>
  </si>
  <si>
    <t>Couëron - Savenay</t>
  </si>
  <si>
    <t xml:space="preserve">LAVAU SUR LOIRE - EPPU LE GRANIT BLEU </t>
  </si>
  <si>
    <t>Guérande - Herbignac</t>
  </si>
  <si>
    <t>BATZ SUR MER - EPPR STE MARIE - ST PIERRE</t>
  </si>
  <si>
    <t>BATZ SUR MER - EPPU A. BOUTLE</t>
  </si>
  <si>
    <t>Nantes I</t>
  </si>
  <si>
    <t xml:space="preserve">NANTES - EEPU LES BATIGNOLLES  </t>
  </si>
  <si>
    <t>Nantes II</t>
  </si>
  <si>
    <t>Nantes III</t>
  </si>
  <si>
    <t>NANTES - EEPU AMPERE</t>
  </si>
  <si>
    <t>Nantes IV</t>
  </si>
  <si>
    <t>Orvault - Nort sur Erdre</t>
  </si>
  <si>
    <t xml:space="preserve">JOUE-SUR-ERDRE - EPPR ST LOUIS DE GONZAGUE </t>
  </si>
  <si>
    <t>JOUE-SUR-ERDRE - EPPU R. ET R. JOLIVOT</t>
  </si>
  <si>
    <t>Pontchateau</t>
  </si>
  <si>
    <t>QUILLY - EPPU L'ARC EN CIEL</t>
  </si>
  <si>
    <t>STE ANNE SUR BRIVET - EPPR ST MICHEL</t>
  </si>
  <si>
    <t>STE ANNE SUR BRIVET - EPPU J. DE LA FONTAINE</t>
  </si>
  <si>
    <t>Rezé - Vertou</t>
  </si>
  <si>
    <t>PONT SAINT MARTIN - EPPR ST JOSEPH</t>
  </si>
  <si>
    <t>Second Degré</t>
  </si>
  <si>
    <t>AIGREFEUILLE SUR MAINE - CLGPR DE LA MAINE</t>
  </si>
  <si>
    <t>AIGREFEUILLE SUR MAINE - CLGPU A. CHEDID</t>
  </si>
  <si>
    <t>ANCENIS - CLGPU R. G. CADOU</t>
  </si>
  <si>
    <t>BOUGUENAIS - CLGPU MARIE MARVINGT</t>
  </si>
  <si>
    <t>GUERANDE - CLGPU Du PAYS BLANC</t>
  </si>
  <si>
    <t>LA CHAPELLE SUR ERDRE - CLGPR CENS (Centre Educatif Nantais pour Sportif)</t>
  </si>
  <si>
    <t xml:space="preserve">LA CHAPELLE SUR ERDRE - CLGPU GRAND BEAUREGARD </t>
  </si>
  <si>
    <t>LA CHAPELLE SUR ERDRE - CLGPU LA COUTANCIERE</t>
  </si>
  <si>
    <t>LOIREAUXENCE - CLGPU CAMILLE LEPAGE</t>
  </si>
  <si>
    <t>MONTOIR DE BRETAGNE - CLGPU R. G. Cadou</t>
  </si>
  <si>
    <t>NANTES - CLGPR CHAVAGNES</t>
  </si>
  <si>
    <t>NANTES - CLGPR LA PERVERIE-SACRE CŒUR</t>
  </si>
  <si>
    <t>NANTES - CLGPR ST MARTIN</t>
  </si>
  <si>
    <t>NORT SUR ERDRE - CLGPR ST MICHEL</t>
  </si>
  <si>
    <t>NORT SUR ERDRE - CLGPU I. AUTISSIER</t>
  </si>
  <si>
    <t>REZE - CLGPU S. ALLENDE</t>
  </si>
  <si>
    <t>SAVENAY - CLGPU A. De SAINT-EXUPERY</t>
  </si>
  <si>
    <t>SAVENAY - CLGPU MONA OZOUF</t>
  </si>
  <si>
    <t>ST HERBLAIN - CLGPU ANNE DE BRETAGNE</t>
  </si>
  <si>
    <t>ST HERBLAIN - CLGPU ERNEST RENAN</t>
  </si>
  <si>
    <t>ST HERBLAIN - CLGPU GUTENBERG</t>
  </si>
  <si>
    <t>ST JOACHIM - CLGPU RENE CHAR</t>
  </si>
  <si>
    <t>ST NAZAIRE - CLGPU ANITA CONTI</t>
  </si>
  <si>
    <t>STE LUCE SUR LOIRE - CLGPU LA REINETIERE</t>
  </si>
  <si>
    <t>THOUARE SUR LOIRE - CLGPU LES SABLES D'OR</t>
  </si>
  <si>
    <t>VALLONS DE L'ERDRE - CLGPU L. PASTEUR</t>
  </si>
  <si>
    <t>VERTOU - CLGPU JEAN MONNET</t>
  </si>
  <si>
    <t>VERTOU - CLGPU LUCIE AUBRAC</t>
  </si>
  <si>
    <t>St Brévin les Pins</t>
  </si>
  <si>
    <t>FROSSAY - EPPR ST LOUIS</t>
  </si>
  <si>
    <t>St Sébastien sur Loire</t>
  </si>
  <si>
    <t xml:space="preserve">DIVATTE SUR LOIRE - EPPR NOTRE-DAME  </t>
  </si>
  <si>
    <t xml:space="preserve">DIVATTE SUR LOIRE - EPPU LA CLE DES CHAMPS </t>
  </si>
  <si>
    <t>ST JULIEN DE CONCELLES - EPPU J. BRELET</t>
  </si>
  <si>
    <t>Ste Pazanne</t>
  </si>
  <si>
    <t>St-Herblain</t>
  </si>
  <si>
    <t>St-Nazaire Est</t>
  </si>
  <si>
    <t>ST MALO DE GUERSAC - EPPU G. GRATTIER</t>
  </si>
  <si>
    <t>St-Nazaire Ouest</t>
  </si>
  <si>
    <t>St-Philbert de Grand Lieu</t>
  </si>
  <si>
    <t>AIGREFEUILLE SUR MAINE - EPPR NOTRE DAME</t>
  </si>
  <si>
    <t>AIGREFEUILLE SUR MAINE - EPPU G. ROCH</t>
  </si>
  <si>
    <t>Vallet</t>
  </si>
  <si>
    <t>GORGES - EPPU CLAIRE DORE GRASLIN</t>
  </si>
  <si>
    <t>ST HILAIRE DE CLISSON - EPPU SIMONE VEIL</t>
  </si>
  <si>
    <t>HORS 44 -  Privé</t>
  </si>
  <si>
    <t>HORS 44 -  Public</t>
  </si>
  <si>
    <t>HORS France</t>
  </si>
  <si>
    <t>IEF</t>
  </si>
  <si>
    <t>Famille</t>
  </si>
  <si>
    <t>SAVENAY-CLGPU A. DE ST EXUPERY</t>
  </si>
  <si>
    <t>AVIS IEN</t>
  </si>
  <si>
    <t>AVIS PARENTS</t>
  </si>
  <si>
    <t>SAISINE CDO</t>
  </si>
  <si>
    <t>non</t>
  </si>
  <si>
    <t>SIGNATURE</t>
  </si>
  <si>
    <t>complet</t>
  </si>
  <si>
    <t>manque Sign Famille</t>
  </si>
  <si>
    <t>manque Sign IEN/ETABL</t>
  </si>
  <si>
    <t>manque Sign Famille ET IEN/ETABL</t>
  </si>
  <si>
    <t>Complet</t>
  </si>
  <si>
    <t>BILAN OBLIGATOIRE</t>
  </si>
  <si>
    <t>manque Bilan Péda</t>
  </si>
  <si>
    <t>manque Bilan PSY</t>
  </si>
  <si>
    <t>manque Bilans Péda ET PYS</t>
  </si>
  <si>
    <t>BILAN FACULTATIF</t>
  </si>
  <si>
    <t>bilan Médical et Social</t>
  </si>
  <si>
    <t>bilan Social</t>
  </si>
  <si>
    <t>bilan Médical</t>
  </si>
  <si>
    <t>Bilans Obligatoires</t>
  </si>
  <si>
    <t>Bilan Facultatif</t>
  </si>
  <si>
    <t>AUTRES DOCUMENTS</t>
  </si>
  <si>
    <t>CR EE</t>
  </si>
  <si>
    <t>Travaux Elève</t>
  </si>
  <si>
    <t>CR EE et Travaux Elève</t>
  </si>
  <si>
    <t>Commentaires pour la CDO</t>
  </si>
  <si>
    <t>Commune Hors 44 Resp 2</t>
  </si>
  <si>
    <t>Commune Hors 44 Resp 1</t>
  </si>
  <si>
    <t>code postal</t>
  </si>
  <si>
    <t>AIGREFEUILLE SUR MAINE</t>
  </si>
  <si>
    <t>ANETZ</t>
  </si>
  <si>
    <t>BATZ SUR MER</t>
  </si>
  <si>
    <t>BOIS DE CENE</t>
  </si>
  <si>
    <t>FEREL</t>
  </si>
  <si>
    <t>JANZE</t>
  </si>
  <si>
    <t>LA CHAPELLE SUR ERDRE</t>
  </si>
  <si>
    <t>LAVAU SUR LOIRE</t>
  </si>
  <si>
    <t>MARSAC SUR DON</t>
  </si>
  <si>
    <t>MAUVES SUR LOIRE</t>
  </si>
  <si>
    <t>NOYAL SUR BRUTZ</t>
  </si>
  <si>
    <t>PORT SAINT PERE</t>
  </si>
  <si>
    <t>ST AIGNAN DE GRAND LIEU</t>
  </si>
  <si>
    <t>ST FIACRE SUR MAINE</t>
  </si>
  <si>
    <t>ST HERBLON</t>
  </si>
  <si>
    <t>STE ANNE SUR BRIVET</t>
  </si>
  <si>
    <t>SUCE SUR ERDRE</t>
  </si>
  <si>
    <t>THOUARE SUR LOIRE</t>
  </si>
  <si>
    <t>TRANS SUR ERDRE</t>
  </si>
  <si>
    <t xml:space="preserve">IEN </t>
  </si>
  <si>
    <t>Nom et Prénom</t>
  </si>
  <si>
    <t>N° bureau</t>
  </si>
  <si>
    <t>Mail circonscription</t>
  </si>
  <si>
    <t>N° portable</t>
  </si>
  <si>
    <t>Mail fonctionnel</t>
  </si>
  <si>
    <t xml:space="preserve"> IEF</t>
  </si>
  <si>
    <t>MATERNELLE</t>
  </si>
  <si>
    <t xml:space="preserve"> </t>
  </si>
  <si>
    <t>ENSEIGNEMENT PRIVE</t>
  </si>
  <si>
    <t>2ND DEGRE</t>
  </si>
  <si>
    <t>SUIVI EXTERIEUR</t>
  </si>
  <si>
    <t>Orthophoniste</t>
  </si>
  <si>
    <t>Psychologue libéral</t>
  </si>
  <si>
    <t>Psychomotricité lib</t>
  </si>
  <si>
    <t>CMP</t>
  </si>
  <si>
    <t>RASED</t>
  </si>
  <si>
    <t>suivi EXT</t>
  </si>
  <si>
    <t>LIEU CDO</t>
  </si>
  <si>
    <t>DATE CDO</t>
  </si>
  <si>
    <t>La Baule - E Tabarly</t>
  </si>
  <si>
    <t>Machecoul - R Quenaud</t>
  </si>
  <si>
    <t>Machecoul - St Joseph - Pri</t>
  </si>
  <si>
    <t>Nantes - EREA</t>
  </si>
  <si>
    <t>Nantes - Rutigliano</t>
  </si>
  <si>
    <t>Pontchateau - F Kahlo</t>
  </si>
  <si>
    <t>St Herblain - Renan</t>
  </si>
  <si>
    <t>St Nazaire - Ste Thérèse - Pr</t>
  </si>
  <si>
    <t>Trignac - J Lambot</t>
  </si>
  <si>
    <t>Ancenis - RG Cadou</t>
  </si>
  <si>
    <t>Bouguenais - M Marvingt</t>
  </si>
  <si>
    <t>Clisson - Cacault</t>
  </si>
  <si>
    <t>Nantes - Chantenay</t>
  </si>
  <si>
    <t>Nantes - La Durantière</t>
  </si>
  <si>
    <t>Nantes - La Noé Lambert</t>
  </si>
  <si>
    <t>Nantes - Externat des E Nantais - Pr</t>
  </si>
  <si>
    <t>Nantes - Notre Dame de toutes aides - Pr</t>
  </si>
  <si>
    <t>Nort s/Erdre - St Michel - Pr</t>
  </si>
  <si>
    <t>St Sébastien/Loire - R Bernier</t>
  </si>
  <si>
    <t>Ste Luce/Loire - La Reinetière</t>
  </si>
  <si>
    <t>DECISION CDO</t>
  </si>
  <si>
    <t>MDPH en cours</t>
  </si>
  <si>
    <t>Ne relève pas des enseignement adapté. Envisager un bilan et accompagnement orthophonique</t>
  </si>
  <si>
    <t>dossier abandonné par établissement</t>
  </si>
  <si>
    <t>la commission n'a pu étudier cette demande du fait de l'absence de bilan psychométrique</t>
  </si>
  <si>
    <t xml:space="preserve">Ne relève pas des enseignements adaptés. La priorité est le soin en attente de la décision de la MDPH. </t>
  </si>
  <si>
    <t>Ne relève pas des enseignements adaptés au regard des compétences cognitives de ce jeune. Un suivi psychologique est nécessaire.La commission préconise d'interroger la MDPH pour avoir les compensations nécessaires.</t>
  </si>
  <si>
    <t>refus des parents</t>
  </si>
  <si>
    <t>Ne relève pas actuellement des enseignements adaptés. La priorité est la mise en place de soins psychologiques, réinterroger la MDPH permettrait d'indentifier les besoins de ce jeune.</t>
  </si>
  <si>
    <t xml:space="preserve">famille a refusé au dernier moment de signer le dossier </t>
  </si>
  <si>
    <t>Ne relève pas actuellement des enseignements adaptés. Les soins sont prioritaires.Au regard de son parcours scolaire et du manque de scolarité un maintien pourrait être envisagé.</t>
  </si>
  <si>
    <t xml:space="preserve">Motifs de refus </t>
  </si>
  <si>
    <t>Le dossier MDPH et une aide pour les difficultés psychoaffectives sont prioritaires pour sécuriser le parcours scolaire de l'élève.</t>
  </si>
  <si>
    <t>Ne relève pas des enseignements adaptés.  Un PPRE passerelle sera nécessaire en 6ème . L'assiduité est nécessaire pour acquérir les compétences.</t>
  </si>
  <si>
    <t>ne relève pas des enseignements adaptés. Un maintien en 6ème est préconisé en attente de la réponse de la MDPH.</t>
  </si>
  <si>
    <t>Ne relève pas des enseignements adaptés. La priorité est de suivre les préconisations d'avis de la MDPH.</t>
  </si>
  <si>
    <t>Ne relève pas actuellement des enseignements adaptés. Préconisation de maintien  en raison du peu de scolarisation et permettre l'acquisition des fondamentaux.</t>
  </si>
  <si>
    <t>Il est conseillé de saisir la MPDH pour évaluer les besoins. La mise en place de soins est indispensable</t>
  </si>
  <si>
    <t>Il est nécessaire d'approfondir les recherches les investigations médicales  pour déterminer les besoins</t>
  </si>
  <si>
    <t>La commission préconise la mise en place d'un PPRE passerelle /d'un PAP pour soutenir les apprentissages en 6ème et la mise en place de soins psychologiques.</t>
  </si>
  <si>
    <t>la commission préconise la mise en place d'un PAP pour l'entrée en 6 ème et la poursuite des soins</t>
  </si>
  <si>
    <t>Le bilan psychométrique est globalement préservé à ce stade. La commission préconise la mise en place d'un PPRE passerelle. La question de l'orientation sera à poser à la fin de la 6ème.</t>
  </si>
  <si>
    <t>REFUSÉ</t>
  </si>
  <si>
    <t>NOYAL/ BRUTZ</t>
  </si>
  <si>
    <t>ST FIACR/MAINE</t>
  </si>
  <si>
    <t xml:space="preserve">MDPH </t>
  </si>
  <si>
    <t>% Eval Math</t>
  </si>
  <si>
    <t>% Eval Fran</t>
  </si>
  <si>
    <t>Commune Hors 44 Resp3</t>
  </si>
  <si>
    <t>Réseau Vœu 1</t>
  </si>
  <si>
    <t>Réseau Vœu 2</t>
  </si>
  <si>
    <t>pré orienté non affecté</t>
  </si>
  <si>
    <t>Choix de la circonscription:</t>
  </si>
  <si>
    <t>Elèves:</t>
  </si>
  <si>
    <t>Aucun</t>
  </si>
  <si>
    <t>Bilan Médical</t>
  </si>
  <si>
    <t>Bilan Social</t>
  </si>
  <si>
    <t>Bilans Médical et Social</t>
  </si>
  <si>
    <t xml:space="preserve">Aucun </t>
  </si>
  <si>
    <t>Manque Bilan Péda</t>
  </si>
  <si>
    <t>Manque Bilans Péda Et Psy</t>
  </si>
  <si>
    <t>Manque Bilan Psy</t>
  </si>
  <si>
    <t>Manque Sign Famille</t>
  </si>
  <si>
    <t>Manque Sign IEN/ETABL</t>
  </si>
  <si>
    <t>Manque Sign Famille Et IEN/ETABL</t>
  </si>
  <si>
    <t>Multiples</t>
  </si>
  <si>
    <t>Elèves - Etablissement - Circonscription</t>
  </si>
  <si>
    <t>Collège:</t>
  </si>
  <si>
    <t>Collège</t>
  </si>
  <si>
    <t>VŒU 1 ETABLISSEMENT 2025/2026</t>
  </si>
  <si>
    <t>DEGRE</t>
  </si>
  <si>
    <t>signatures</t>
  </si>
  <si>
    <t>Non Fourni</t>
  </si>
  <si>
    <t>VŒU 2 ETABLISSEMENT 2025/2026</t>
  </si>
  <si>
    <t>Identité de l'élève:</t>
  </si>
  <si>
    <t>Date de naissance:</t>
  </si>
  <si>
    <t>Enregistrement rapide d'un nouvel élève</t>
  </si>
  <si>
    <t>30 RUE DE LA JALOUSERIe</t>
  </si>
  <si>
    <t>TEST1 Zoohal</t>
  </si>
  <si>
    <t xml:space="preserve"> TEST1</t>
  </si>
  <si>
    <t>TEST1@gmail.com</t>
  </si>
  <si>
    <t>07  34 03 08 25</t>
  </si>
  <si>
    <t>TEST2 Sanya</t>
  </si>
  <si>
    <t>TEST2</t>
  </si>
  <si>
    <t>TEST2@hotmail.fr</t>
  </si>
  <si>
    <t>06 04 02 53 99</t>
  </si>
  <si>
    <t>8 RUE DU 25 JUIN 1945</t>
  </si>
  <si>
    <t xml:space="preserve">TEST 3 </t>
  </si>
</sst>
</file>

<file path=xl/styles.xml><?xml version="1.0" encoding="utf-8"?>
<styleSheet xmlns="http://schemas.openxmlformats.org/spreadsheetml/2006/main" xmlns:mc="http://schemas.openxmlformats.org/markup-compatibility/2006" xmlns:x14ac="http://schemas.microsoft.com/office/spreadsheetml/2009/9/ac" mc:Ignorable="x14ac">
  <fonts count="45">
    <font>
      <sz val="11"/>
      <color theme="1"/>
      <name val="Calibri"/>
      <family val="2"/>
      <scheme val="minor"/>
    </font>
    <font>
      <sz val="10"/>
      <color indexed="8"/>
      <name val="Arial"/>
      <family val="2"/>
    </font>
    <font>
      <sz val="10"/>
      <color rgb="FF000000"/>
      <name val="Arial"/>
      <family val="2"/>
    </font>
    <font>
      <sz val="10"/>
      <color theme="1"/>
      <name val="Arial"/>
      <family val="2"/>
    </font>
    <font>
      <b/>
      <sz val="20"/>
      <color theme="1"/>
      <name val="Arial"/>
      <family val="2"/>
    </font>
    <font>
      <sz val="10"/>
      <color theme="1"/>
      <name val="Liberation Sans"/>
      <family val="2"/>
    </font>
    <font>
      <sz val="11"/>
      <color rgb="FF000000"/>
      <name val="Calibri"/>
      <family val="2"/>
    </font>
    <font>
      <b/>
      <sz val="11"/>
      <color rgb="FF000000"/>
      <name val="Calibri"/>
      <family val="2"/>
    </font>
    <font>
      <b/>
      <sz val="11"/>
      <color rgb="FFFFFFFF"/>
      <name val="Calibri"/>
      <family val="2"/>
    </font>
    <font>
      <sz val="11"/>
      <color rgb="FFCC0000"/>
      <name val="Calibri"/>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u/>
      <sz val="11"/>
      <color theme="10"/>
      <name val="Calibri"/>
      <family val="2"/>
      <scheme val="minor"/>
    </font>
    <font>
      <sz val="10"/>
      <color rgb="FF000000"/>
      <name val="Marianne"/>
      <family val="3"/>
      <charset val="1"/>
    </font>
    <font>
      <sz val="10"/>
      <color rgb="FF000000"/>
      <name val="Marianne"/>
      <family val="3"/>
    </font>
    <font>
      <sz val="10"/>
      <color rgb="FF000000"/>
      <name val="Marianne"/>
    </font>
    <font>
      <b/>
      <sz val="11"/>
      <color rgb="FF000000"/>
      <name val="Marianne"/>
      <family val="3"/>
      <charset val="1"/>
    </font>
    <font>
      <sz val="11"/>
      <color rgb="FF000000"/>
      <name val="Marianne"/>
      <family val="3"/>
      <charset val="1"/>
    </font>
    <font>
      <b/>
      <sz val="20"/>
      <color theme="1"/>
      <name val="Calibri"/>
      <family val="2"/>
      <scheme val="minor"/>
    </font>
    <font>
      <sz val="11"/>
      <color rgb="FF000000"/>
      <name val="Marianne"/>
      <family val="3"/>
    </font>
    <font>
      <sz val="11"/>
      <color theme="1"/>
      <name val="Marianne"/>
      <family val="3"/>
    </font>
    <font>
      <sz val="11"/>
      <color theme="1"/>
      <name val="Calibri"/>
      <family val="2"/>
      <scheme val="minor"/>
    </font>
    <font>
      <b/>
      <sz val="18"/>
      <color rgb="FFFFFFFF"/>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rgb="FF0070C0"/>
      <name val="Calibri"/>
      <family val="2"/>
      <scheme val="minor"/>
    </font>
    <font>
      <b/>
      <u/>
      <sz val="12"/>
      <color rgb="FF0070C0"/>
      <name val="Calibri"/>
      <family val="2"/>
      <scheme val="minor"/>
    </font>
    <font>
      <b/>
      <u/>
      <sz val="12"/>
      <color theme="10"/>
      <name val="Calibri"/>
      <family val="2"/>
      <scheme val="minor"/>
    </font>
    <font>
      <b/>
      <u/>
      <sz val="9"/>
      <color rgb="FF0070C0"/>
      <name val="Arial"/>
      <family val="2"/>
    </font>
    <font>
      <sz val="8"/>
      <color theme="1"/>
      <name val="Arial"/>
      <family val="2"/>
    </font>
    <font>
      <b/>
      <sz val="11"/>
      <color theme="1"/>
      <name val="Calibri"/>
      <family val="2"/>
      <scheme val="minor"/>
    </font>
    <font>
      <b/>
      <sz val="11"/>
      <name val="Calibri"/>
      <family val="2"/>
      <scheme val="minor"/>
    </font>
    <font>
      <b/>
      <sz val="22"/>
      <color theme="1"/>
      <name val="Calibri"/>
      <family val="2"/>
      <scheme val="minor"/>
    </font>
    <font>
      <b/>
      <sz val="24"/>
      <color theme="1"/>
      <name val="Calibri"/>
      <family val="2"/>
      <scheme val="minor"/>
    </font>
    <font>
      <sz val="8"/>
      <color theme="1"/>
      <name val="Calibri"/>
      <family val="2"/>
      <scheme val="minor"/>
    </font>
    <font>
      <sz val="10"/>
      <color theme="1"/>
      <name val="Arial"/>
    </font>
    <font>
      <b/>
      <sz val="14"/>
      <color theme="1"/>
      <name val="Calibri"/>
      <family val="2"/>
      <scheme val="minor"/>
    </font>
  </fonts>
  <fills count="32">
    <fill>
      <patternFill patternType="none"/>
    </fill>
    <fill>
      <patternFill patternType="gray125"/>
    </fill>
    <fill>
      <patternFill patternType="solid">
        <fgColor rgb="FFFFFF00"/>
        <bgColor indexed="64"/>
      </patternFill>
    </fill>
    <fill>
      <patternFill patternType="solid">
        <fgColor indexed="22"/>
        <bgColor indexed="0"/>
      </patternFill>
    </fill>
    <fill>
      <patternFill patternType="solid">
        <fgColor theme="0" tint="-0.14999847407452621"/>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rgb="FFFFC000"/>
        <bgColor indexed="64"/>
      </patternFill>
    </fill>
    <fill>
      <patternFill patternType="solid">
        <fgColor theme="8" tint="-0.249977111117893"/>
        <bgColor indexed="64"/>
      </patternFill>
    </fill>
    <fill>
      <patternFill patternType="solid">
        <fgColor theme="0"/>
        <bgColor indexed="64"/>
      </patternFill>
    </fill>
    <fill>
      <patternFill patternType="solid">
        <fgColor rgb="FFFF5050"/>
        <bgColor indexed="64"/>
      </patternFill>
    </fill>
    <fill>
      <patternFill patternType="solid">
        <fgColor rgb="FFB4C7E7"/>
        <bgColor rgb="FFCCCCFF"/>
      </patternFill>
    </fill>
    <fill>
      <patternFill patternType="solid">
        <fgColor theme="3" tint="0.39997558519241921"/>
        <bgColor indexed="64"/>
      </patternFill>
    </fill>
    <fill>
      <patternFill patternType="solid">
        <fgColor rgb="FF215868"/>
        <bgColor indexed="64"/>
      </patternFill>
    </fill>
    <fill>
      <patternFill patternType="solid">
        <fgColor rgb="FFCCFFFF"/>
        <bgColor indexed="64"/>
      </patternFill>
    </fill>
    <fill>
      <patternFill patternType="solid">
        <fgColor rgb="FFFFFFFF"/>
        <bgColor indexed="64"/>
      </patternFill>
    </fill>
    <fill>
      <patternFill patternType="solid">
        <fgColor theme="4"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2" tint="-0.249977111117893"/>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6">
    <xf numFmtId="0" fontId="0" fillId="0" borderId="0"/>
    <xf numFmtId="0" fontId="1" fillId="0" borderId="0"/>
    <xf numFmtId="0" fontId="1" fillId="0" borderId="0"/>
    <xf numFmtId="0" fontId="1" fillId="0" borderId="0"/>
    <xf numFmtId="0" fontId="5" fillId="0" borderId="0"/>
    <xf numFmtId="0" fontId="17" fillId="11" borderId="4" applyNumberFormat="0" applyProtection="0"/>
    <xf numFmtId="0" fontId="7" fillId="0" borderId="0" applyNumberFormat="0" applyFill="0" applyBorder="0" applyProtection="0"/>
    <xf numFmtId="0" fontId="8" fillId="5" borderId="0" applyNumberFormat="0" applyBorder="0" applyProtection="0"/>
    <xf numFmtId="0" fontId="8" fillId="6" borderId="0" applyNumberFormat="0" applyBorder="0" applyProtection="0"/>
    <xf numFmtId="0" fontId="7" fillId="7" borderId="0" applyNumberFormat="0" applyBorder="0" applyProtection="0"/>
    <xf numFmtId="0" fontId="9" fillId="8" borderId="0" applyNumberFormat="0" applyBorder="0" applyProtection="0"/>
    <xf numFmtId="0" fontId="6" fillId="0" borderId="0" applyNumberFormat="0" applyFill="0" applyBorder="0" applyProtection="0"/>
    <xf numFmtId="0" fontId="8" fillId="9" borderId="0" applyNumberFormat="0" applyBorder="0" applyProtection="0"/>
    <xf numFmtId="0" fontId="10" fillId="0" borderId="0" applyNumberFormat="0" applyFill="0" applyBorder="0" applyProtection="0"/>
    <xf numFmtId="0" fontId="11" fillId="10" borderId="0" applyNumberFormat="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11" borderId="0" applyNumberFormat="0" applyBorder="0" applyProtection="0"/>
    <xf numFmtId="0" fontId="2" fillId="0" borderId="0" applyNumberFormat="0"/>
    <xf numFmtId="0" fontId="18" fillId="0" borderId="0" applyNumberFormat="0" applyFill="0" applyBorder="0" applyProtection="0"/>
    <xf numFmtId="0" fontId="6" fillId="0" borderId="0" applyNumberFormat="0" applyFill="0" applyBorder="0" applyProtection="0"/>
    <xf numFmtId="0" fontId="6" fillId="0" borderId="0" applyNumberFormat="0" applyFill="0" applyBorder="0" applyProtection="0"/>
    <xf numFmtId="0" fontId="9" fillId="0" borderId="0" applyNumberFormat="0" applyFill="0" applyBorder="0" applyProtection="0"/>
    <xf numFmtId="0" fontId="19" fillId="0" borderId="0" applyNumberFormat="0" applyFill="0" applyBorder="0" applyAlignment="0" applyProtection="0"/>
  </cellStyleXfs>
  <cellXfs count="190">
    <xf numFmtId="0" fontId="0" fillId="0" borderId="0" xfId="0"/>
    <xf numFmtId="0" fontId="1" fillId="0" borderId="2" xfId="2" applyFont="1" applyFill="1" applyBorder="1" applyAlignment="1">
      <alignment wrapText="1"/>
    </xf>
    <xf numFmtId="0" fontId="3" fillId="0" borderId="0" xfId="0" applyFont="1"/>
    <xf numFmtId="0" fontId="3" fillId="0" borderId="0" xfId="0" applyFont="1" applyFill="1"/>
    <xf numFmtId="0" fontId="1" fillId="3" borderId="1" xfId="3" applyFont="1" applyFill="1" applyBorder="1" applyAlignment="1">
      <alignment horizontal="center"/>
    </xf>
    <xf numFmtId="0" fontId="1" fillId="0" borderId="2" xfId="3" applyFont="1" applyFill="1" applyBorder="1" applyAlignment="1">
      <alignment wrapText="1"/>
    </xf>
    <xf numFmtId="0" fontId="3" fillId="0" borderId="0" xfId="0" applyFont="1" applyAlignment="1">
      <alignment horizontal="left" vertical="center"/>
    </xf>
    <xf numFmtId="0" fontId="3" fillId="0" borderId="0" xfId="0" applyFont="1" applyAlignment="1">
      <alignment wrapText="1"/>
    </xf>
    <xf numFmtId="0" fontId="0" fillId="0" borderId="0" xfId="0" applyFill="1"/>
    <xf numFmtId="0" fontId="1" fillId="0" borderId="3" xfId="3" applyFont="1" applyFill="1" applyBorder="1" applyAlignment="1">
      <alignment wrapText="1"/>
    </xf>
    <xf numFmtId="0" fontId="4" fillId="0" borderId="0" xfId="0" applyFont="1" applyFill="1"/>
    <xf numFmtId="0" fontId="3" fillId="0" borderId="0" xfId="0" applyFont="1" applyAlignment="1">
      <alignment horizontal="right"/>
    </xf>
    <xf numFmtId="0" fontId="1" fillId="3" borderId="1" xfId="1" applyFont="1" applyFill="1" applyBorder="1" applyAlignment="1">
      <alignment horizontal="center"/>
    </xf>
    <xf numFmtId="0" fontId="3" fillId="4" borderId="0" xfId="0" applyFont="1" applyFill="1" applyAlignment="1">
      <alignment horizontal="center" wrapText="1"/>
    </xf>
    <xf numFmtId="0" fontId="3" fillId="4" borderId="0" xfId="0" applyFont="1" applyFill="1" applyAlignment="1">
      <alignment horizontal="left"/>
    </xf>
    <xf numFmtId="0" fontId="3" fillId="0" borderId="0" xfId="0" applyFont="1" applyAlignment="1">
      <alignment horizontal="left"/>
    </xf>
    <xf numFmtId="0" fontId="0" fillId="0" borderId="0" xfId="0"/>
    <xf numFmtId="0" fontId="3" fillId="0" borderId="0" xfId="0" applyFont="1"/>
    <xf numFmtId="0" fontId="1" fillId="0" borderId="0" xfId="3" applyFont="1" applyFill="1" applyBorder="1" applyAlignment="1">
      <alignment wrapText="1"/>
    </xf>
    <xf numFmtId="0" fontId="3" fillId="0" borderId="2" xfId="0" applyFont="1" applyBorder="1" applyAlignment="1">
      <alignment horizontal="left" vertical="center"/>
    </xf>
    <xf numFmtId="14" fontId="0" fillId="0" borderId="0" xfId="0" applyNumberFormat="1"/>
    <xf numFmtId="0" fontId="0" fillId="0" borderId="0" xfId="0" applyAlignment="1">
      <alignment wrapText="1"/>
    </xf>
    <xf numFmtId="0" fontId="20" fillId="0" borderId="6" xfId="0" applyFont="1" applyBorder="1" applyAlignment="1">
      <alignment horizontal="center" vertical="center" wrapText="1"/>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xf>
    <xf numFmtId="0" fontId="20" fillId="0" borderId="9" xfId="0" applyFont="1" applyBorder="1"/>
    <xf numFmtId="0" fontId="20" fillId="0" borderId="10" xfId="0" applyFont="1" applyBorder="1"/>
    <xf numFmtId="0" fontId="20" fillId="0" borderId="11" xfId="0" applyFont="1" applyBorder="1"/>
    <xf numFmtId="0" fontId="20" fillId="17" borderId="9" xfId="0" applyFont="1" applyFill="1" applyBorder="1"/>
    <xf numFmtId="0" fontId="21" fillId="0" borderId="10" xfId="0" applyFont="1" applyBorder="1"/>
    <xf numFmtId="0" fontId="21" fillId="0" borderId="11" xfId="0" applyFont="1" applyBorder="1"/>
    <xf numFmtId="0" fontId="22" fillId="0" borderId="10" xfId="0" applyFont="1" applyBorder="1"/>
    <xf numFmtId="0" fontId="22" fillId="0" borderId="11" xfId="0" applyFont="1" applyBorder="1"/>
    <xf numFmtId="0" fontId="21" fillId="0" borderId="9" xfId="0" applyFont="1" applyBorder="1"/>
    <xf numFmtId="0" fontId="19" fillId="0" borderId="9" xfId="25" applyBorder="1"/>
    <xf numFmtId="0" fontId="20" fillId="18" borderId="9" xfId="0" applyFont="1" applyFill="1" applyBorder="1" applyAlignment="1">
      <alignment horizontal="center"/>
    </xf>
    <xf numFmtId="0" fontId="20" fillId="18" borderId="9" xfId="0" applyFont="1" applyFill="1" applyBorder="1"/>
    <xf numFmtId="0" fontId="20" fillId="18" borderId="10" xfId="0" applyFont="1" applyFill="1" applyBorder="1"/>
    <xf numFmtId="0" fontId="21" fillId="18" borderId="9" xfId="0" applyFont="1" applyFill="1" applyBorder="1"/>
    <xf numFmtId="0" fontId="21" fillId="18" borderId="11" xfId="0" applyFont="1" applyFill="1" applyBorder="1"/>
    <xf numFmtId="0" fontId="20" fillId="0" borderId="12" xfId="0" applyFont="1" applyBorder="1" applyAlignment="1">
      <alignment horizontal="center"/>
    </xf>
    <xf numFmtId="0" fontId="20" fillId="0" borderId="12" xfId="0" applyFont="1" applyBorder="1"/>
    <xf numFmtId="0" fontId="20" fillId="0" borderId="13" xfId="0" applyFont="1" applyBorder="1"/>
    <xf numFmtId="0" fontId="20" fillId="0" borderId="14" xfId="0" applyFont="1" applyBorder="1"/>
    <xf numFmtId="0" fontId="20" fillId="0" borderId="0" xfId="0" applyFont="1"/>
    <xf numFmtId="0" fontId="20" fillId="0" borderId="6" xfId="0" applyFont="1" applyBorder="1" applyAlignment="1">
      <alignment horizontal="center"/>
    </xf>
    <xf numFmtId="0" fontId="20" fillId="0" borderId="6" xfId="0" applyFont="1" applyBorder="1"/>
    <xf numFmtId="0" fontId="20" fillId="0" borderId="7" xfId="0" applyFont="1" applyBorder="1"/>
    <xf numFmtId="0" fontId="20" fillId="0" borderId="8" xfId="0" applyFont="1" applyBorder="1"/>
    <xf numFmtId="0" fontId="20" fillId="4" borderId="9" xfId="0" applyFont="1" applyFill="1" applyBorder="1"/>
    <xf numFmtId="0" fontId="22" fillId="4" borderId="9" xfId="0" applyFont="1" applyFill="1" applyBorder="1"/>
    <xf numFmtId="0" fontId="21" fillId="0" borderId="13" xfId="0" applyFont="1" applyBorder="1"/>
    <xf numFmtId="0" fontId="21" fillId="0" borderId="12" xfId="0" applyFont="1" applyBorder="1"/>
    <xf numFmtId="0" fontId="21" fillId="0" borderId="14" xfId="0" applyFont="1" applyBorder="1"/>
    <xf numFmtId="0" fontId="23" fillId="19" borderId="7" xfId="0" applyFont="1" applyFill="1" applyBorder="1" applyAlignment="1">
      <alignment horizontal="center" vertical="center" wrapText="1"/>
    </xf>
    <xf numFmtId="0" fontId="23" fillId="19" borderId="6" xfId="0" applyFont="1" applyFill="1" applyBorder="1" applyAlignment="1">
      <alignment horizontal="center" vertical="center" wrapText="1"/>
    </xf>
    <xf numFmtId="0" fontId="23" fillId="19" borderId="8" xfId="0" applyFont="1" applyFill="1" applyBorder="1" applyAlignment="1">
      <alignment horizontal="center" vertical="center" wrapText="1"/>
    </xf>
    <xf numFmtId="0" fontId="24" fillId="0" borderId="10" xfId="0" applyFont="1" applyBorder="1"/>
    <xf numFmtId="0" fontId="24" fillId="0" borderId="9" xfId="0" applyFont="1" applyBorder="1" applyAlignment="1">
      <alignment horizontal="center"/>
    </xf>
    <xf numFmtId="0" fontId="24" fillId="0" borderId="11" xfId="0" applyFont="1" applyBorder="1"/>
    <xf numFmtId="0" fontId="25" fillId="0" borderId="0" xfId="0" applyFont="1" applyAlignment="1">
      <alignment horizontal="center" vertical="center"/>
    </xf>
    <xf numFmtId="0" fontId="26" fillId="0" borderId="9" xfId="0" applyFont="1" applyBorder="1" applyAlignment="1">
      <alignment horizontal="center"/>
    </xf>
    <xf numFmtId="0" fontId="26" fillId="0" borderId="11" xfId="0" applyFont="1" applyBorder="1"/>
    <xf numFmtId="0" fontId="27" fillId="0" borderId="9" xfId="0" applyFont="1" applyBorder="1"/>
    <xf numFmtId="0" fontId="26" fillId="0" borderId="12" xfId="0" applyFont="1" applyBorder="1" applyAlignment="1">
      <alignment horizontal="center"/>
    </xf>
    <xf numFmtId="0" fontId="26" fillId="0" borderId="14" xfId="0" applyFont="1" applyBorder="1"/>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4" fillId="0" borderId="13" xfId="0" applyFont="1" applyBorder="1"/>
    <xf numFmtId="0" fontId="24" fillId="0" borderId="14" xfId="0" applyFont="1" applyBorder="1"/>
    <xf numFmtId="0" fontId="23" fillId="0" borderId="15" xfId="0" applyFont="1" applyBorder="1" applyAlignment="1">
      <alignment horizontal="center" vertical="center" wrapText="1"/>
    </xf>
    <xf numFmtId="0" fontId="24" fillId="0" borderId="16" xfId="0" applyFont="1" applyBorder="1"/>
    <xf numFmtId="0" fontId="24" fillId="0" borderId="17" xfId="0" applyFont="1" applyBorder="1"/>
    <xf numFmtId="0" fontId="29" fillId="21" borderId="18" xfId="0" applyFont="1" applyFill="1" applyBorder="1" applyAlignment="1">
      <alignment horizontal="center" vertical="center"/>
    </xf>
    <xf numFmtId="0" fontId="30" fillId="22" borderId="18" xfId="0" applyFont="1" applyFill="1" applyBorder="1" applyAlignment="1">
      <alignment vertical="center"/>
    </xf>
    <xf numFmtId="0" fontId="30" fillId="22" borderId="18" xfId="0" applyFont="1" applyFill="1" applyBorder="1" applyAlignment="1">
      <alignment horizontal="center" vertical="center"/>
    </xf>
    <xf numFmtId="0" fontId="31" fillId="22" borderId="18" xfId="0" applyFont="1" applyFill="1" applyBorder="1" applyAlignment="1">
      <alignment horizontal="center" vertical="center"/>
    </xf>
    <xf numFmtId="0" fontId="32" fillId="22" borderId="18" xfId="25" applyFont="1" applyFill="1" applyBorder="1" applyAlignment="1">
      <alignment horizontal="center" vertical="center"/>
    </xf>
    <xf numFmtId="0" fontId="19" fillId="22" borderId="18" xfId="25" applyFill="1" applyBorder="1" applyAlignment="1">
      <alignment horizontal="center" vertical="center"/>
    </xf>
    <xf numFmtId="0" fontId="30" fillId="23" borderId="18" xfId="0" applyFont="1" applyFill="1" applyBorder="1" applyAlignment="1">
      <alignment vertical="center"/>
    </xf>
    <xf numFmtId="0" fontId="30" fillId="23" borderId="18" xfId="0" applyFont="1" applyFill="1" applyBorder="1" applyAlignment="1">
      <alignment horizontal="center" vertical="center"/>
    </xf>
    <xf numFmtId="0" fontId="31" fillId="23" borderId="18" xfId="0" applyFont="1" applyFill="1" applyBorder="1" applyAlignment="1">
      <alignment horizontal="center" vertical="center"/>
    </xf>
    <xf numFmtId="0" fontId="33" fillId="23" borderId="18" xfId="0" applyFont="1" applyFill="1" applyBorder="1" applyAlignment="1">
      <alignment horizontal="center" vertical="center"/>
    </xf>
    <xf numFmtId="0" fontId="19" fillId="23" borderId="18" xfId="25" applyFill="1" applyBorder="1" applyAlignment="1">
      <alignment horizontal="center" vertical="center"/>
    </xf>
    <xf numFmtId="0" fontId="33" fillId="22" borderId="18" xfId="0" applyFont="1" applyFill="1" applyBorder="1" applyAlignment="1">
      <alignment horizontal="center" vertical="center"/>
    </xf>
    <xf numFmtId="0" fontId="28" fillId="23" borderId="18" xfId="0" applyFont="1" applyFill="1" applyBorder="1" applyAlignment="1">
      <alignment horizontal="center" vertical="center"/>
    </xf>
    <xf numFmtId="0" fontId="34" fillId="23" borderId="18" xfId="0" applyFont="1" applyFill="1" applyBorder="1" applyAlignment="1">
      <alignment horizontal="center" vertical="center"/>
    </xf>
    <xf numFmtId="0" fontId="34" fillId="22" borderId="18" xfId="0" applyFont="1" applyFill="1" applyBorder="1" applyAlignment="1">
      <alignment horizontal="center" vertical="center"/>
    </xf>
    <xf numFmtId="0" fontId="32" fillId="23" borderId="18" xfId="25" applyFont="1" applyFill="1" applyBorder="1" applyAlignment="1">
      <alignment horizontal="center" vertical="center"/>
    </xf>
    <xf numFmtId="0" fontId="30" fillId="0" borderId="18" xfId="0" applyFont="1" applyBorder="1" applyAlignment="1">
      <alignment horizontal="center" vertical="center"/>
    </xf>
    <xf numFmtId="0" fontId="34" fillId="0" borderId="18" xfId="0" applyFont="1" applyBorder="1" applyAlignment="1">
      <alignment horizontal="center" vertical="center"/>
    </xf>
    <xf numFmtId="0" fontId="35" fillId="22" borderId="18" xfId="25" applyFont="1" applyFill="1" applyBorder="1" applyAlignment="1">
      <alignment horizontal="center" vertical="center"/>
    </xf>
    <xf numFmtId="0" fontId="30" fillId="0" borderId="18" xfId="0" applyFont="1" applyBorder="1" applyAlignment="1">
      <alignment vertical="center"/>
    </xf>
    <xf numFmtId="0" fontId="31" fillId="0" borderId="18" xfId="0" applyFont="1" applyBorder="1" applyAlignment="1">
      <alignment horizontal="center" vertical="center"/>
    </xf>
    <xf numFmtId="0" fontId="32" fillId="0" borderId="18" xfId="25" applyFont="1" applyBorder="1" applyAlignment="1">
      <alignment horizontal="center" vertical="center"/>
    </xf>
    <xf numFmtId="0" fontId="19" fillId="0" borderId="18" xfId="25" applyBorder="1" applyAlignment="1">
      <alignment horizontal="center" vertical="center"/>
    </xf>
    <xf numFmtId="0" fontId="30" fillId="0" borderId="19" xfId="0" applyFont="1" applyBorder="1" applyAlignment="1">
      <alignment horizontal="center" vertical="center"/>
    </xf>
    <xf numFmtId="0" fontId="19" fillId="0" borderId="19" xfId="25" applyBorder="1" applyAlignment="1">
      <alignment horizontal="center" vertical="center"/>
    </xf>
    <xf numFmtId="0" fontId="36" fillId="0" borderId="0" xfId="0" applyFont="1" applyAlignment="1">
      <alignment horizontal="left" vertical="center" wrapText="1"/>
    </xf>
    <xf numFmtId="0" fontId="30" fillId="0" borderId="20" xfId="0" applyFont="1" applyBorder="1" applyAlignment="1">
      <alignment vertical="center"/>
    </xf>
    <xf numFmtId="0" fontId="31" fillId="0" borderId="21" xfId="0" applyFont="1" applyBorder="1" applyAlignment="1">
      <alignment horizontal="center" vertical="center"/>
    </xf>
    <xf numFmtId="0" fontId="32" fillId="0" borderId="21" xfId="25" applyFont="1" applyBorder="1" applyAlignment="1">
      <alignment horizontal="center" vertical="center"/>
    </xf>
    <xf numFmtId="0" fontId="30" fillId="0" borderId="20" xfId="0" applyFont="1" applyBorder="1" applyAlignment="1">
      <alignment horizontal="center" vertical="center"/>
    </xf>
    <xf numFmtId="0" fontId="35" fillId="23" borderId="18" xfId="25" applyFont="1" applyFill="1" applyBorder="1" applyAlignment="1">
      <alignment horizontal="center" vertical="center"/>
    </xf>
    <xf numFmtId="0" fontId="34" fillId="0" borderId="22" xfId="0" applyFont="1" applyBorder="1" applyAlignment="1">
      <alignment horizontal="center" vertical="center"/>
    </xf>
    <xf numFmtId="0" fontId="35" fillId="0" borderId="18" xfId="25" applyFont="1" applyBorder="1" applyAlignment="1">
      <alignment horizontal="center" vertical="center"/>
    </xf>
    <xf numFmtId="0" fontId="30" fillId="22" borderId="19" xfId="0" applyFont="1" applyFill="1" applyBorder="1" applyAlignment="1">
      <alignment horizontal="center" vertical="center"/>
    </xf>
    <xf numFmtId="0" fontId="31" fillId="22" borderId="23" xfId="0" applyFont="1" applyFill="1" applyBorder="1" applyAlignment="1">
      <alignment horizontal="center" vertical="center"/>
    </xf>
    <xf numFmtId="0" fontId="33" fillId="22" borderId="23" xfId="0" applyFont="1" applyFill="1" applyBorder="1" applyAlignment="1">
      <alignment horizontal="center" vertical="center"/>
    </xf>
    <xf numFmtId="0" fontId="30" fillId="22" borderId="23" xfId="0" applyFont="1" applyFill="1" applyBorder="1" applyAlignment="1">
      <alignment horizontal="center" vertical="center"/>
    </xf>
    <xf numFmtId="0" fontId="35" fillId="22" borderId="23" xfId="25" applyFont="1" applyFill="1" applyBorder="1" applyAlignment="1">
      <alignment horizontal="center" vertical="center"/>
    </xf>
    <xf numFmtId="0" fontId="30" fillId="17" borderId="22" xfId="0" applyFont="1" applyFill="1" applyBorder="1" applyAlignment="1">
      <alignment vertical="center"/>
    </xf>
    <xf numFmtId="0" fontId="30" fillId="17" borderId="22" xfId="0" applyFont="1" applyFill="1" applyBorder="1" applyAlignment="1">
      <alignment horizontal="center" vertical="center"/>
    </xf>
    <xf numFmtId="0" fontId="31" fillId="17" borderId="18" xfId="0" applyFont="1" applyFill="1" applyBorder="1" applyAlignment="1">
      <alignment horizontal="center" vertical="center"/>
    </xf>
    <xf numFmtId="0" fontId="32" fillId="17" borderId="18" xfId="25" applyFont="1" applyFill="1" applyBorder="1" applyAlignment="1">
      <alignment horizontal="center" vertical="center"/>
    </xf>
    <xf numFmtId="0" fontId="30" fillId="17" borderId="18" xfId="0" applyFont="1" applyFill="1" applyBorder="1" applyAlignment="1">
      <alignment horizontal="center" vertical="center"/>
    </xf>
    <xf numFmtId="0" fontId="34" fillId="17" borderId="18" xfId="0" applyFont="1" applyFill="1" applyBorder="1" applyAlignment="1">
      <alignment horizontal="center" vertical="center"/>
    </xf>
    <xf numFmtId="0" fontId="30" fillId="24" borderId="23" xfId="0" applyFont="1" applyFill="1" applyBorder="1" applyAlignment="1">
      <alignment vertical="center"/>
    </xf>
    <xf numFmtId="0" fontId="30" fillId="24" borderId="19" xfId="0" applyFont="1" applyFill="1" applyBorder="1" applyAlignment="1">
      <alignment horizontal="center" vertical="center" wrapText="1"/>
    </xf>
    <xf numFmtId="0" fontId="31" fillId="24" borderId="19" xfId="0" applyFont="1" applyFill="1" applyBorder="1" applyAlignment="1">
      <alignment horizontal="center" vertical="center"/>
    </xf>
    <xf numFmtId="0" fontId="32" fillId="24" borderId="19" xfId="25" applyFont="1" applyFill="1" applyBorder="1" applyAlignment="1">
      <alignment horizontal="center" vertical="center"/>
    </xf>
    <xf numFmtId="0" fontId="30" fillId="24" borderId="24" xfId="0" applyFont="1" applyFill="1" applyBorder="1" applyAlignment="1">
      <alignment horizontal="center" vertical="center" wrapText="1"/>
    </xf>
    <xf numFmtId="0" fontId="19" fillId="24" borderId="19" xfId="25" applyFill="1" applyBorder="1" applyAlignment="1">
      <alignment horizontal="center" vertical="center"/>
    </xf>
    <xf numFmtId="0" fontId="30" fillId="17" borderId="19" xfId="0" applyFont="1" applyFill="1" applyBorder="1" applyAlignment="1">
      <alignment vertical="center"/>
    </xf>
    <xf numFmtId="0" fontId="30" fillId="17" borderId="5" xfId="0" applyFont="1" applyFill="1" applyBorder="1" applyAlignment="1">
      <alignment horizontal="center" vertical="center" wrapText="1"/>
    </xf>
    <xf numFmtId="0" fontId="30" fillId="17" borderId="24" xfId="0" applyFont="1" applyFill="1" applyBorder="1" applyAlignment="1">
      <alignment horizontal="center" vertical="center" wrapText="1"/>
    </xf>
    <xf numFmtId="0" fontId="19" fillId="17" borderId="19" xfId="25" applyFill="1" applyBorder="1" applyAlignment="1">
      <alignment horizontal="center" vertical="center"/>
    </xf>
    <xf numFmtId="0" fontId="30" fillId="17" borderId="0" xfId="0" applyFont="1" applyFill="1" applyAlignment="1">
      <alignment vertical="center"/>
    </xf>
    <xf numFmtId="0" fontId="37" fillId="0" borderId="0" xfId="0" applyFont="1" applyAlignment="1">
      <alignment horizontal="right" vertical="center"/>
    </xf>
    <xf numFmtId="0" fontId="0" fillId="15" borderId="0" xfId="0" applyFill="1" applyAlignment="1">
      <alignment vertical="center" wrapText="1"/>
    </xf>
    <xf numFmtId="0" fontId="0" fillId="15" borderId="0" xfId="0" applyFill="1" applyAlignment="1">
      <alignment vertical="center"/>
    </xf>
    <xf numFmtId="0" fontId="0" fillId="12" borderId="0" xfId="0" applyFill="1" applyAlignment="1">
      <alignment vertical="center" wrapText="1"/>
    </xf>
    <xf numFmtId="14" fontId="0" fillId="12" borderId="0" xfId="0" applyNumberFormat="1" applyFill="1" applyAlignment="1">
      <alignment vertical="center"/>
    </xf>
    <xf numFmtId="0" fontId="0" fillId="12"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20" borderId="0" xfId="0" applyFill="1" applyAlignment="1">
      <alignment vertical="center"/>
    </xf>
    <xf numFmtId="0" fontId="0" fillId="14" borderId="0" xfId="0" applyFill="1" applyAlignment="1">
      <alignment vertical="center"/>
    </xf>
    <xf numFmtId="0" fontId="0" fillId="13" borderId="0" xfId="0" applyFill="1" applyAlignment="1">
      <alignment vertical="center"/>
    </xf>
    <xf numFmtId="0" fontId="0" fillId="16" borderId="0" xfId="0" applyFill="1" applyAlignment="1">
      <alignment vertical="center"/>
    </xf>
    <xf numFmtId="0" fontId="1" fillId="0" borderId="0" xfId="2" applyFont="1" applyFill="1" applyBorder="1" applyAlignment="1">
      <alignment wrapText="1"/>
    </xf>
    <xf numFmtId="0" fontId="26" fillId="0" borderId="10" xfId="0" applyFont="1" applyBorder="1"/>
    <xf numFmtId="14" fontId="0" fillId="14" borderId="0" xfId="0" applyNumberFormat="1" applyFill="1" applyAlignment="1">
      <alignment vertical="center"/>
    </xf>
    <xf numFmtId="14" fontId="0" fillId="16" borderId="0" xfId="0" applyNumberFormat="1" applyFill="1" applyAlignment="1">
      <alignment vertical="center"/>
    </xf>
    <xf numFmtId="0" fontId="39" fillId="25" borderId="0" xfId="0" applyFont="1" applyFill="1" applyAlignment="1">
      <alignment horizontal="center"/>
    </xf>
    <xf numFmtId="0" fontId="38" fillId="25" borderId="0" xfId="0" applyFont="1" applyFill="1" applyAlignment="1">
      <alignment horizontal="center" vertical="center" wrapText="1"/>
    </xf>
    <xf numFmtId="0" fontId="39" fillId="14" borderId="0" xfId="0" applyFont="1" applyFill="1" applyAlignment="1">
      <alignment horizontal="center" vertical="center" wrapText="1"/>
    </xf>
    <xf numFmtId="0" fontId="39" fillId="14" borderId="0" xfId="0" applyFont="1" applyFill="1" applyAlignment="1">
      <alignment horizontal="center"/>
    </xf>
    <xf numFmtId="0" fontId="39" fillId="2" borderId="0" xfId="0" applyFont="1" applyFill="1" applyAlignment="1">
      <alignment horizontal="center" vertical="center" wrapText="1"/>
    </xf>
    <xf numFmtId="0" fontId="39" fillId="2" borderId="0" xfId="0" applyFont="1" applyFill="1" applyAlignment="1">
      <alignment horizontal="center"/>
    </xf>
    <xf numFmtId="0" fontId="39" fillId="15" borderId="0" xfId="0" applyFont="1" applyFill="1" applyAlignment="1">
      <alignment horizontal="center" vertical="center" wrapText="1"/>
    </xf>
    <xf numFmtId="0" fontId="39" fillId="15" borderId="0" xfId="0" applyFont="1" applyFill="1" applyAlignment="1">
      <alignment horizontal="center"/>
    </xf>
    <xf numFmtId="14" fontId="0" fillId="0" borderId="0" xfId="0" applyNumberFormat="1" applyAlignment="1">
      <alignment vertical="center"/>
    </xf>
    <xf numFmtId="0" fontId="0" fillId="0" borderId="0" xfId="0" applyAlignment="1">
      <alignment horizontal="center" vertical="center"/>
    </xf>
    <xf numFmtId="0" fontId="38" fillId="12" borderId="0" xfId="0" applyFont="1" applyFill="1"/>
    <xf numFmtId="0" fontId="38" fillId="27" borderId="0" xfId="0" applyFont="1" applyFill="1" applyAlignment="1">
      <alignment horizontal="center" vertical="center"/>
    </xf>
    <xf numFmtId="0" fontId="0" fillId="28" borderId="0" xfId="0" applyFill="1" applyAlignment="1">
      <alignment wrapText="1"/>
    </xf>
    <xf numFmtId="0" fontId="38" fillId="29" borderId="0" xfId="0" applyFont="1" applyFill="1" applyBorder="1" applyAlignment="1">
      <alignment horizontal="center" vertical="center" wrapText="1"/>
    </xf>
    <xf numFmtId="0" fontId="0" fillId="29" borderId="0" xfId="0" applyFont="1" applyFill="1" applyBorder="1" applyAlignment="1">
      <alignment horizontal="center"/>
    </xf>
    <xf numFmtId="0" fontId="38" fillId="29" borderId="0" xfId="0" applyFont="1" applyFill="1" applyAlignment="1">
      <alignment horizontal="center" vertical="center" wrapText="1"/>
    </xf>
    <xf numFmtId="0" fontId="0" fillId="29" borderId="0" xfId="0" applyFont="1" applyFill="1" applyAlignment="1">
      <alignment horizontal="center"/>
    </xf>
    <xf numFmtId="0" fontId="38" fillId="4" borderId="0" xfId="0" applyFont="1" applyFill="1" applyAlignment="1">
      <alignment horizontal="center" vertical="center" wrapText="1"/>
    </xf>
    <xf numFmtId="0" fontId="0" fillId="4" borderId="0" xfId="0" applyFont="1" applyFill="1" applyAlignment="1">
      <alignment horizontal="center"/>
    </xf>
    <xf numFmtId="14" fontId="3" fillId="0" borderId="0" xfId="0" applyNumberFormat="1" applyFont="1"/>
    <xf numFmtId="0" fontId="42" fillId="0" borderId="0" xfId="0" applyFont="1"/>
    <xf numFmtId="0" fontId="3" fillId="0" borderId="0" xfId="0" applyFont="1" applyAlignment="1">
      <alignment horizontal="left" wrapText="1"/>
    </xf>
    <xf numFmtId="0" fontId="38" fillId="26" borderId="0" xfId="0" applyFont="1" applyFill="1" applyAlignment="1">
      <alignment horizontal="center" vertical="center"/>
    </xf>
    <xf numFmtId="0" fontId="0" fillId="31" borderId="0" xfId="0" applyFill="1" applyAlignment="1">
      <alignment horizontal="center" vertical="center"/>
    </xf>
    <xf numFmtId="0" fontId="40" fillId="0" borderId="0" xfId="0" applyFont="1" applyAlignment="1">
      <alignment horizontal="center" vertical="center"/>
    </xf>
    <xf numFmtId="0" fontId="0" fillId="0" borderId="0" xfId="0" applyNumberFormat="1" applyAlignment="1">
      <alignment vertical="center"/>
    </xf>
    <xf numFmtId="0" fontId="43" fillId="0" borderId="0" xfId="0" applyFont="1"/>
    <xf numFmtId="0" fontId="41" fillId="0" borderId="0" xfId="0" applyFont="1" applyAlignment="1">
      <alignment horizontal="center"/>
    </xf>
    <xf numFmtId="2" fontId="0" fillId="0" borderId="0" xfId="0" applyNumberFormat="1" applyAlignment="1">
      <alignment vertical="center"/>
    </xf>
    <xf numFmtId="0" fontId="31" fillId="0" borderId="0" xfId="0" applyFont="1" applyAlignment="1">
      <alignment horizontal="center" vertical="center" wrapText="1"/>
    </xf>
    <xf numFmtId="0" fontId="31" fillId="0" borderId="0" xfId="0" applyFont="1" applyAlignment="1">
      <alignment horizontal="center" vertical="center"/>
    </xf>
    <xf numFmtId="14" fontId="44" fillId="0" borderId="19" xfId="0" applyNumberFormat="1" applyFont="1" applyBorder="1" applyAlignment="1">
      <alignment horizontal="center" vertical="center"/>
    </xf>
    <xf numFmtId="0" fontId="42" fillId="0" borderId="0" xfId="0" applyFont="1" applyAlignment="1">
      <alignment horizontal="center"/>
    </xf>
    <xf numFmtId="0" fontId="41" fillId="0" borderId="0" xfId="0" applyFont="1" applyAlignment="1">
      <alignment horizontal="center"/>
    </xf>
    <xf numFmtId="0" fontId="40" fillId="0" borderId="0" xfId="0" applyFont="1" applyAlignment="1">
      <alignment horizontal="center" vertical="center"/>
    </xf>
    <xf numFmtId="0" fontId="0" fillId="30" borderId="0" xfId="0" applyFill="1" applyAlignment="1">
      <alignment horizontal="center"/>
    </xf>
    <xf numFmtId="0" fontId="25" fillId="0" borderId="0" xfId="0" applyFont="1" applyAlignment="1">
      <alignment horizontal="center" vertical="center"/>
    </xf>
    <xf numFmtId="0" fontId="44" fillId="0" borderId="25" xfId="0" applyFont="1" applyBorder="1" applyAlignment="1">
      <alignment horizontal="center" vertical="center"/>
    </xf>
    <xf numFmtId="0" fontId="41" fillId="0" borderId="24" xfId="0" applyFont="1" applyBorder="1" applyAlignment="1">
      <alignment horizontal="center" vertical="center"/>
    </xf>
    <xf numFmtId="0" fontId="41" fillId="0" borderId="23" xfId="0" applyFont="1" applyBorder="1" applyAlignment="1">
      <alignment horizontal="center" vertical="center"/>
    </xf>
    <xf numFmtId="0" fontId="41" fillId="0" borderId="0" xfId="0" applyFont="1" applyAlignment="1">
      <alignment horizontal="center" vertical="center"/>
    </xf>
    <xf numFmtId="0" fontId="19" fillId="17" borderId="25" xfId="25" applyFill="1" applyBorder="1" applyAlignment="1">
      <alignment horizontal="center" vertical="center"/>
    </xf>
    <xf numFmtId="0" fontId="19" fillId="17" borderId="23" xfId="25" applyFill="1" applyBorder="1" applyAlignment="1">
      <alignment horizontal="center" vertical="center"/>
    </xf>
    <xf numFmtId="0" fontId="19" fillId="0" borderId="0" xfId="25" applyAlignment="1">
      <alignment vertical="center"/>
    </xf>
  </cellXfs>
  <cellStyles count="26">
    <cellStyle name="Accent" xfId="6"/>
    <cellStyle name="Accent 1" xfId="7"/>
    <cellStyle name="Accent 2" xfId="8"/>
    <cellStyle name="Accent 3" xfId="9"/>
    <cellStyle name="Bad" xfId="10"/>
    <cellStyle name="Default" xfId="11"/>
    <cellStyle name="Error" xfId="12"/>
    <cellStyle name="Footnote" xfId="13"/>
    <cellStyle name="Good" xfId="14"/>
    <cellStyle name="Heading" xfId="15"/>
    <cellStyle name="Heading 1" xfId="16"/>
    <cellStyle name="Heading 2" xfId="17"/>
    <cellStyle name="Hyperlink" xfId="18"/>
    <cellStyle name="Lien hypertexte" xfId="25" builtinId="8"/>
    <cellStyle name="Neutral" xfId="19"/>
    <cellStyle name="Normal" xfId="0" builtinId="0"/>
    <cellStyle name="Normal 2" xfId="1"/>
    <cellStyle name="Normal 2 2" xfId="20"/>
    <cellStyle name="Normal 3" xfId="4"/>
    <cellStyle name="Normal_Feuil2" xfId="2"/>
    <cellStyle name="Normal_Liste SEGPA" xfId="3"/>
    <cellStyle name="Note 2" xfId="5"/>
    <cellStyle name="Result" xfId="21"/>
    <cellStyle name="Status" xfId="22"/>
    <cellStyle name="Text" xfId="23"/>
    <cellStyle name="Warning" xfId="24"/>
  </cellStyles>
  <dxfs count="193">
    <dxf>
      <font>
        <color rgb="FF9C0006"/>
      </font>
      <fill>
        <patternFill>
          <bgColor rgb="FFFFC7CE"/>
        </patternFill>
      </fill>
    </dxf>
    <dxf>
      <font>
        <b/>
        <i val="0"/>
        <strike val="0"/>
        <color rgb="FFFF0000"/>
      </font>
      <fill>
        <patternFill>
          <bgColor theme="2" tint="-0.499984740745262"/>
        </patternFill>
      </fill>
    </dxf>
    <dxf>
      <fill>
        <patternFill>
          <bgColor rgb="FF00B0F0"/>
        </patternFill>
      </fill>
    </dxf>
    <dxf>
      <fill>
        <patternFill>
          <bgColor rgb="FFFFFF00"/>
        </patternFill>
      </fill>
    </dxf>
    <dxf>
      <fill>
        <patternFill>
          <bgColor rgb="FF00B050"/>
        </patternFill>
      </fill>
    </dxf>
    <dxf>
      <fill>
        <patternFill>
          <bgColor rgb="FF92D050"/>
        </patternFill>
      </fill>
    </dxf>
    <dxf>
      <fill>
        <patternFill>
          <bgColor rgb="FFFF0000"/>
        </patternFill>
      </fill>
    </dxf>
    <dxf>
      <border outline="0">
        <left style="medium">
          <color indexed="64"/>
        </left>
        <bottom style="medium">
          <color indexed="64"/>
        </bottom>
      </border>
    </dxf>
    <dxf>
      <border outline="0">
        <bottom style="medium">
          <color indexed="64"/>
        </bottom>
      </border>
    </dxf>
    <dxf>
      <font>
        <b/>
        <i val="0"/>
        <strike val="0"/>
        <condense val="0"/>
        <extend val="0"/>
        <outline val="0"/>
        <shadow val="0"/>
        <u val="none"/>
        <vertAlign val="baseline"/>
        <sz val="18"/>
        <color rgb="FFFFFFFF"/>
        <name val="Calibri"/>
        <scheme val="minor"/>
      </font>
      <fill>
        <patternFill patternType="solid">
          <fgColor indexed="64"/>
          <bgColor rgb="FF215868"/>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right/>
        <top style="thin">
          <color auto="1"/>
        </top>
        <bottom style="thin">
          <color auto="1"/>
        </bottom>
        <vertical/>
        <horizontal/>
      </border>
    </dxf>
    <dxf>
      <border outline="0">
        <top style="thin">
          <color auto="1"/>
        </top>
      </border>
    </dxf>
    <dxf>
      <border outline="0">
        <right style="thin">
          <color auto="1"/>
        </right>
      </border>
    </dxf>
    <dxf>
      <font>
        <b val="0"/>
        <i val="0"/>
        <strike val="0"/>
        <condense val="0"/>
        <extend val="0"/>
        <outline val="0"/>
        <shadow val="0"/>
        <u val="none"/>
        <vertAlign val="baseline"/>
        <sz val="11"/>
        <color rgb="FF000000"/>
        <name val="Marianne"/>
        <scheme val="none"/>
      </font>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center"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fill>
        <patternFill patternType="solid">
          <fgColor rgb="FFCCCCFF"/>
          <bgColor rgb="FFB4C7E7"/>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theme="1"/>
        <name val="Arial"/>
        <scheme val="none"/>
      </font>
      <alignment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rgb="FF000000"/>
        <name val="Marianne"/>
        <scheme val="none"/>
      </font>
    </dxf>
    <dxf>
      <border outline="0">
        <bottom style="thin">
          <color auto="1"/>
        </bottom>
      </border>
    </dxf>
    <dxf>
      <font>
        <b val="0"/>
        <i val="0"/>
        <strike val="0"/>
        <condense val="0"/>
        <extend val="0"/>
        <outline val="0"/>
        <shadow val="0"/>
        <u val="none"/>
        <vertAlign val="baseline"/>
        <sz val="10"/>
        <color rgb="FF000000"/>
        <name val="Marianne"/>
        <scheme val="none"/>
      </font>
      <alignment horizontal="center" vertical="center" textRotation="0" wrapText="0" indent="0" justifyLastLine="0" shrinkToFit="0" readingOrder="0"/>
      <border diagonalUp="0" diagonalDown="0" outline="0">
        <left style="thin">
          <color auto="1"/>
        </left>
        <right style="thin">
          <color auto="1"/>
        </right>
        <top/>
        <bottom/>
      </border>
    </dxf>
    <dxf>
      <alignment vertical="center" textRotation="0" indent="0" justifyLastLine="0" shrinkToFit="0" readingOrder="0"/>
    </dxf>
    <dxf>
      <alignment vertical="center" textRotation="0" indent="0" justifyLastLine="0" shrinkToFit="0" readingOrder="0"/>
    </dxf>
    <dxf>
      <numFmt numFmtId="2" formatCode="0.00"/>
      <alignment vertical="center" textRotation="0" indent="0" justifyLastLine="0" shrinkToFit="0" readingOrder="0"/>
    </dxf>
    <dxf>
      <numFmt numFmtId="2" formatCode="0.00"/>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general" vertical="center" textRotation="0" indent="0" justifyLastLine="0" shrinkToFit="0" readingOrder="0"/>
    </dxf>
  </dxfs>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34"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33"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133350</xdr:colOff>
      <xdr:row>1</xdr:row>
      <xdr:rowOff>85725</xdr:rowOff>
    </xdr:from>
    <xdr:to>
      <xdr:col>7</xdr:col>
      <xdr:colOff>276225</xdr:colOff>
      <xdr:row>3</xdr:row>
      <xdr:rowOff>47624</xdr:rowOff>
    </xdr:to>
    <xdr:sp macro="" textlink="">
      <xdr:nvSpPr>
        <xdr:cNvPr id="4" name="Rectangle : coins arrondis 3">
          <a:extLst>
            <a:ext uri="{FF2B5EF4-FFF2-40B4-BE49-F238E27FC236}">
              <a16:creationId xmlns:a16="http://schemas.microsoft.com/office/drawing/2014/main" xmlns="" id="{D32B7F0A-26D0-4ABF-B32F-CB4E833D3D0A}"/>
            </a:ext>
          </a:extLst>
        </xdr:cNvPr>
        <xdr:cNvSpPr/>
      </xdr:nvSpPr>
      <xdr:spPr>
        <a:xfrm>
          <a:off x="133350" y="485775"/>
          <a:ext cx="7581900" cy="1095374"/>
        </a:xfrm>
        <a:prstGeom prst="roundRect">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7</xdr:col>
      <xdr:colOff>380999</xdr:colOff>
      <xdr:row>0</xdr:row>
      <xdr:rowOff>361950</xdr:rowOff>
    </xdr:from>
    <xdr:to>
      <xdr:col>8</xdr:col>
      <xdr:colOff>266699</xdr:colOff>
      <xdr:row>2</xdr:row>
      <xdr:rowOff>333375</xdr:rowOff>
    </xdr:to>
    <xdr:pic macro="[0]!formulaireCDO">
      <xdr:nvPicPr>
        <xdr:cNvPr id="3" name="Graphique 2" descr="Livres sur une étagère avec un remplissage uni">
          <a:extLst>
            <a:ext uri="{FF2B5EF4-FFF2-40B4-BE49-F238E27FC236}">
              <a16:creationId xmlns:a16="http://schemas.microsoft.com/office/drawing/2014/main" xmlns="" id="{9B970C1F-CE48-4E08-85B8-CBDF2DF1CA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xmlns="" r:embed="rId2"/>
            </a:ext>
          </a:extLst>
        </a:blip>
        <a:stretch>
          <a:fillRect/>
        </a:stretch>
      </xdr:blipFill>
      <xdr:spPr>
        <a:xfrm>
          <a:off x="7820024" y="361950"/>
          <a:ext cx="1095375" cy="1095375"/>
        </a:xfrm>
        <a:prstGeom prst="rect">
          <a:avLst/>
        </a:prstGeom>
      </xdr:spPr>
    </xdr:pic>
    <xdr:clientData/>
  </xdr:twoCellAnchor>
  <xdr:twoCellAnchor>
    <xdr:from>
      <xdr:col>6</xdr:col>
      <xdr:colOff>19050</xdr:colOff>
      <xdr:row>1</xdr:row>
      <xdr:rowOff>247650</xdr:rowOff>
    </xdr:from>
    <xdr:to>
      <xdr:col>7</xdr:col>
      <xdr:colOff>0</xdr:colOff>
      <xdr:row>1</xdr:row>
      <xdr:rowOff>704850</xdr:rowOff>
    </xdr:to>
    <xdr:sp macro="[0]!nouveau" textlink="">
      <xdr:nvSpPr>
        <xdr:cNvPr id="2" name="Rectangle : coins arrondis 1">
          <a:extLst>
            <a:ext uri="{FF2B5EF4-FFF2-40B4-BE49-F238E27FC236}">
              <a16:creationId xmlns:a16="http://schemas.microsoft.com/office/drawing/2014/main" xmlns="" id="{26546A37-B5A5-4265-A7A1-30137B293002}"/>
            </a:ext>
          </a:extLst>
        </xdr:cNvPr>
        <xdr:cNvSpPr/>
      </xdr:nvSpPr>
      <xdr:spPr>
        <a:xfrm>
          <a:off x="6362700" y="647700"/>
          <a:ext cx="1076325" cy="4572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400" b="1"/>
            <a:t>NOUVEAU</a:t>
          </a:r>
        </a:p>
      </xdr:txBody>
    </xdr:sp>
    <xdr:clientData/>
  </xdr:twoCellAnchor>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id="2" name="Tableaubase" displayName="Tableaubase" ref="A2:BV5" totalsRowShown="0" headerRowDxfId="192" dataDxfId="191">
  <autoFilter ref="A2:BV5"/>
  <sortState ref="A3:BV351">
    <sortCondition ref="D2:D351"/>
  </sortState>
  <tableColumns count="74">
    <tableColumn id="1" name="Etablissement 2024/2025" dataDxfId="190"/>
    <tableColumn id="2" name="Réseau" dataDxfId="189">
      <calculatedColumnFormula>_xlfn.XLOOKUP(Tableaubase[[#This Row],[Etablissement 2024/2025]],TEtab[ETABLISSEMENTS],TEtab[réseau]," ")</calculatedColumnFormula>
    </tableColumn>
    <tableColumn id="3" name="Classe 2024/2025" dataDxfId="188"/>
    <tableColumn id="4" name="Nom Prénom" dataDxfId="187"/>
    <tableColumn id="5" name="Date de naissance" dataDxfId="186"/>
    <tableColumn id="6" name="Sexe" dataDxfId="185"/>
    <tableColumn id="7" name="Civ Resp 1" dataDxfId="184"/>
    <tableColumn id="8" name="Nom Resp 1" dataDxfId="183"/>
    <tableColumn id="9" name="Qualité Resp 1" dataDxfId="182"/>
    <tableColumn id="10" name="Adresse Resp 1" dataDxfId="181"/>
    <tableColumn id="11" name="CP Resp 1" dataDxfId="180">
      <calculatedColumnFormula array="1">_xlfn.XLOOKUP(Tableaubase[[#This Row],[Commune 44 Resp 1]],TCommunes[[#All],[Communes]],TCommunes[[#All],[code postal]],"Hors 44")</calculatedColumnFormula>
    </tableColumn>
    <tableColumn id="12" name="Commune 44 Resp 1" dataDxfId="179"/>
    <tableColumn id="13" name="Commune Hors 44 Resp 1" dataDxfId="178"/>
    <tableColumn id="14" name="Tél Resp 1" dataDxfId="177"/>
    <tableColumn id="15" name="Mail Resp 1" dataDxfId="176"/>
    <tableColumn id="16" name="Civ Resp 2" dataDxfId="175"/>
    <tableColumn id="17" name="Nom Resp 2" dataDxfId="174"/>
    <tableColumn id="18" name="Qualité Resp 2" dataDxfId="173"/>
    <tableColumn id="19" name="Adresse Resp 2" dataDxfId="172"/>
    <tableColumn id="20" name="CP Resp 2" dataDxfId="171">
      <calculatedColumnFormula array="1">_xlfn.XLOOKUP(Tableaubase[[#This Row],[Commune 44 Resp 2]],TCommunes[[#All],[Communes]],TCommunes[[#All],[code postal]]," ")</calculatedColumnFormula>
    </tableColumn>
    <tableColumn id="21" name="Commune 44 Resp 2" dataDxfId="170"/>
    <tableColumn id="22" name="Commune Hors 44 Resp 2" dataDxfId="169"/>
    <tableColumn id="23" name="Tél Resp 2" dataDxfId="168"/>
    <tableColumn id="24" name="Mail Resp 2" dataDxfId="167"/>
    <tableColumn id="25" name="Civ Resp 3" dataDxfId="166"/>
    <tableColumn id="26" name="Nom Resp 3" dataDxfId="165"/>
    <tableColumn id="27" name="Qualité Resp 3" dataDxfId="164"/>
    <tableColumn id="28" name="Nom Structure Resp 3" dataDxfId="163"/>
    <tableColumn id="29" name="Adresse Resp 3" dataDxfId="162"/>
    <tableColumn id="30" name="CP Resp 3" dataDxfId="161">
      <calculatedColumnFormula array="1">_xlfn.XLOOKUP(Tableaubase[[#This Row],[Commune 44 Resp 3]],TCommunes[[#All],[Communes]],TCommunes[[#All],[code postal]]," ")</calculatedColumnFormula>
    </tableColumn>
    <tableColumn id="31" name="Commune 44 Resp 3" dataDxfId="160"/>
    <tableColumn id="32" name="Commune Hors 44 Resp3" dataDxfId="159"/>
    <tableColumn id="33" name="Tél Resp 3" dataDxfId="158"/>
    <tableColumn id="34" name="Mail Resp 3" dataDxfId="157"/>
    <tableColumn id="35" name="Origine Orientation" dataDxfId="156"/>
    <tableColumn id="36" name="Dossier en cours d'instruction MDPH" dataDxfId="155"/>
    <tableColumn id="37" name="Date de notification MDPH" dataDxfId="154"/>
    <tableColumn id="38" name="Notification valable_x000a_ de... à jusqu'à " dataDxfId="153"/>
    <tableColumn id="39" name="Nom Enseignant Référent" dataDxfId="152"/>
    <tableColumn id="40" name="Classe Demandée" dataDxfId="151"/>
    <tableColumn id="41" name="VŒU 1 ETABLISSEMENT 2025/2026" dataDxfId="150"/>
    <tableColumn id="42" name="Réseau Vœu 1" dataDxfId="149">
      <calculatedColumnFormula>_xlfn.XLOOKUP(Tableaubase[[#This Row],[VŒU 1 ETABLISSEMENT 2025/2026]],TSEGPA[Etablissements SEGPA],TSEGPA[Réseau]," ")</calculatedColumnFormula>
    </tableColumn>
    <tableColumn id="43" name="VŒU 2 ETABLISSEMENT 2025/2026" dataDxfId="148"/>
    <tableColumn id="44" name="Réseau Vœu 2" dataDxfId="147">
      <calculatedColumnFormula>_xlfn.XLOOKUP(Tableaubase[[#This Row],[VŒU 2 ETABLISSEMENT 2025/2026]],TSEGPA[Etablissements SEGPA],TSEGPA[Réseau]," ")</calculatedColumnFormula>
    </tableColumn>
    <tableColumn id="45" name="Décision CDO" dataDxfId="146"/>
    <tableColumn id="46" name="Observations Coordonnateur/Enseignant Référent" dataDxfId="145"/>
    <tableColumn id="47" name="Accord des Parents" dataDxfId="144"/>
    <tableColumn id="48" name="Décision pour affectation_x000a_ CDO et MDPH" dataDxfId="143"/>
    <tableColumn id="49" name="Lieu de Vie" dataDxfId="142"/>
    <tableColumn id="50" name="Affectation" dataDxfId="141"/>
    <tableColumn id="51" name="Type Affectation" dataDxfId="140"/>
    <tableColumn id="52" name="Etablissement Affectation" dataDxfId="139"/>
    <tableColumn id="53" name="Observations DIVEL " dataDxfId="138"/>
    <tableColumn id="54" name="ENVOI COURRIER/MAIL" dataDxfId="137"/>
    <tableColumn id="55" name="RECOURS" dataDxfId="136"/>
    <tableColumn id="56" name="Accord IEN" dataDxfId="135"/>
    <tableColumn id="57" name="Nom IEN" dataDxfId="134">
      <calculatedColumnFormula array="1">_xlfn.XLOOKUP(Tableaubase[[#This Row],[Etablissement 2024/2025]],TEtab[[#All],[ETABLISSEMENTS]],TEtab[[#All],[IEN
CHEF D''ETABLISSEMENT]]," ")</calculatedColumnFormula>
    </tableColumn>
    <tableColumn id="58" name="Mail" dataDxfId="133">
      <calculatedColumnFormula array="1">_xlfn.XLOOKUP(Tableaubase[[#This Row],[Etablissement 2024/2025]],TEtab[[#All],[ETABLISSEMENTS]],TEtab[[#All],[courriel]]," ")</calculatedColumnFormula>
    </tableColumn>
    <tableColumn id="59" name="Circonscription" dataDxfId="132">
      <calculatedColumnFormula array="1">_xlfn.XLOOKUP(Tableaubase[[#This Row],[Etablissement 2024/2025]],TEtab[[#All],[ETABLISSEMENTS]],TEtab[[#All],[circonscription]]," ")</calculatedColumnFormula>
    </tableColumn>
    <tableColumn id="60" name="Issu du 1er ou 2nd degré" dataDxfId="131">
      <calculatedColumnFormula array="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calculatedColumnFormula>
    </tableColumn>
    <tableColumn id="64" name="Situation d'orientation" dataDxfId="130"/>
    <tableColumn id="61" name="Lieu CDO" dataDxfId="129"/>
    <tableColumn id="62" name="Date CDO" dataDxfId="128"/>
    <tableColumn id="70" name="Commentaires pour la CDO" dataDxfId="127"/>
    <tableColumn id="63" name="dossier reçu le" dataDxfId="126"/>
    <tableColumn id="65" name="saisine" dataDxfId="125"/>
    <tableColumn id="66" name="signatures" dataDxfId="124"/>
    <tableColumn id="67" name="Bilans Obligatoires" dataDxfId="123"/>
    <tableColumn id="69" name="Bilan Facultatif" dataDxfId="122"/>
    <tableColumn id="68" name="Autres docs" dataDxfId="121"/>
    <tableColumn id="74" name="% Eval Math" dataDxfId="120"/>
    <tableColumn id="73" name="% Eval Fran" dataDxfId="119"/>
    <tableColumn id="71" name="RASED" dataDxfId="118"/>
    <tableColumn id="72" name="suivi EXT" dataDxfId="117"/>
  </tableColumns>
  <tableStyleInfo name="TableStyleMedium9" showFirstColumn="0" showLastColumn="0" showRowStripes="1" showColumnStripes="0"/>
</table>
</file>

<file path=xl/tables/table2.xml><?xml version="1.0" encoding="utf-8"?>
<table xmlns="http://schemas.openxmlformats.org/spreadsheetml/2006/main" id="1" name="TEtab" displayName="TEtab" ref="B1:F796" totalsRowShown="0" headerRowDxfId="116" dataDxfId="114" headerRowBorderDxfId="115" tableBorderDxfId="113" totalsRowBorderDxfId="112">
  <autoFilter ref="B1:F796"/>
  <sortState ref="B2:G796">
    <sortCondition ref="C1:C796"/>
  </sortState>
  <tableColumns count="5">
    <tableColumn id="3" name="circonscription" dataDxfId="111"/>
    <tableColumn id="1" name="ETABLISSEMENTS" dataDxfId="110"/>
    <tableColumn id="4" name="IEN_x000a_CHEF D'ETABLISSEMENT" dataDxfId="109"/>
    <tableColumn id="5" name="courriel" dataDxfId="108"/>
    <tableColumn id="6" name="réseau" dataDxfId="107"/>
  </tableColumns>
  <tableStyleInfo name="TableStyleMedium16" showFirstColumn="0" showLastColumn="0" showRowStripes="1" showColumnStripes="0"/>
</table>
</file>

<file path=xl/tables/table3.xml><?xml version="1.0" encoding="utf-8"?>
<table xmlns="http://schemas.openxmlformats.org/spreadsheetml/2006/main" id="33" name="TCommunes" displayName="TCommunes" ref="C1:D216" totalsRowShown="0" headerRowDxfId="106" headerRowBorderDxfId="105" tableBorderDxfId="104" totalsRowBorderDxfId="103">
  <autoFilter ref="C1:D216"/>
  <tableColumns count="2">
    <tableColumn id="1" name="Communes" dataDxfId="102"/>
    <tableColumn id="2" name="code postal" dataDxfId="101"/>
  </tableColumns>
  <tableStyleInfo name="TableStyleMedium16" showFirstColumn="0" showLastColumn="0" showRowStripes="1" showColumnStripes="0"/>
</table>
</file>

<file path=xl/tables/table4.xml><?xml version="1.0" encoding="utf-8"?>
<table xmlns="http://schemas.openxmlformats.org/spreadsheetml/2006/main" id="7" name="Tableau7" displayName="Tableau7" ref="V1:V28" totalsRowShown="0" headerRowDxfId="100" dataDxfId="99">
  <autoFilter ref="V1:V28"/>
  <tableColumns count="1">
    <tableColumn id="1" name="Circonscription" dataDxfId="98"/>
  </tableColumns>
  <tableStyleInfo name="TableStyleMedium9" showFirstColumn="0" showLastColumn="0" showRowStripes="1" showColumnStripes="0"/>
</table>
</file>

<file path=xl/tables/table5.xml><?xml version="1.0" encoding="utf-8"?>
<table xmlns="http://schemas.openxmlformats.org/spreadsheetml/2006/main" id="8" name="Tableau8" displayName="Tableau8" ref="W1:W141" totalsRowShown="0" headerRowDxfId="97" dataDxfId="96">
  <autoFilter ref="W1:W141"/>
  <tableColumns count="1">
    <tableColumn id="1" name="Collège" dataDxfId="95"/>
  </tableColumns>
  <tableStyleInfo name="TableStyleMedium9" showFirstColumn="0" showLastColumn="0" showRowStripes="1" showColumnStripes="0"/>
</table>
</file>

<file path=xl/tables/table6.xml><?xml version="1.0" encoding="utf-8"?>
<table xmlns="http://schemas.openxmlformats.org/spreadsheetml/2006/main" id="4" name="TSEGPA" displayName="TSEGPA" ref="A1:C49" totalsRowShown="0" headerRowDxfId="94" headerRowBorderDxfId="93" tableBorderDxfId="92" totalsRowBorderDxfId="91">
  <autoFilter ref="A1:C49"/>
  <tableColumns count="3">
    <tableColumn id="1" name="Etablissements SEGPA" dataDxfId="90"/>
    <tableColumn id="2" name="Secteur SEGPA" dataDxfId="89"/>
    <tableColumn id="3" name="Réseau" dataDxfId="88"/>
  </tableColumns>
  <tableStyleInfo name="TableStyleMedium16" showFirstColumn="0" showLastColumn="0" showRowStripes="1" showColumnStripes="0"/>
</table>
</file>

<file path=xl/tables/table7.xml><?xml version="1.0" encoding="utf-8"?>
<table xmlns="http://schemas.openxmlformats.org/spreadsheetml/2006/main" id="5" name="TCiv" displayName="TCiv" ref="C1:C5" totalsRowShown="0" headerRowDxfId="87" dataDxfId="86">
  <autoFilter ref="C1:C5"/>
  <tableColumns count="1">
    <tableColumn id="1" name="CIVILITE" dataDxfId="85"/>
  </tableColumns>
  <tableStyleInfo name="TableStyleMedium9" showFirstColumn="0" showLastColumn="0" showRowStripes="1" showColumnStripes="0"/>
</table>
</file>

<file path=xl/tables/table8.xml><?xml version="1.0" encoding="utf-8"?>
<table xmlns="http://schemas.openxmlformats.org/spreadsheetml/2006/main" id="6" name="TQual" displayName="TQual" ref="D1:D6" totalsRowShown="0" headerRowDxfId="84" dataDxfId="83">
  <autoFilter ref="D1:D6"/>
  <tableColumns count="1">
    <tableColumn id="1" name="QUALITE" dataDxfId="82"/>
  </tableColumns>
  <tableStyleInfo name="TableStyleMedium9" showFirstColumn="0" showLastColumn="0" showRowStripes="1" showColumnStripes="0"/>
</table>
</file>

<file path=xl/tables/table9.xml><?xml version="1.0" encoding="utf-8"?>
<table xmlns="http://schemas.openxmlformats.org/spreadsheetml/2006/main" id="10" name="TSex" displayName="TSex" ref="G1:G3" totalsRowShown="0" headerRowDxfId="81" dataDxfId="80">
  <autoFilter ref="G1:G3"/>
  <tableColumns count="1">
    <tableColumn id="1" name="SEXE" dataDxfId="79"/>
  </tableColumns>
  <tableStyleInfo name="TableStyleMedium9" showFirstColumn="0" showLastColumn="0" showRowStripes="1" showColumnStripes="0"/>
</table>
</file>

<file path=xl/tables/table10.xml><?xml version="1.0" encoding="utf-8"?>
<table xmlns="http://schemas.openxmlformats.org/spreadsheetml/2006/main" id="11" name="TSaisine" displayName="TSaisine" ref="O1:O3" totalsRowShown="0" headerRowDxfId="78" dataDxfId="77">
  <autoFilter ref="O1:O3"/>
  <tableColumns count="1">
    <tableColumn id="1" name="SAISINE CDO" dataDxfId="76"/>
  </tableColumns>
  <tableStyleInfo name="TableStyleMedium9" showFirstColumn="0" showLastColumn="0" showRowStripes="1" showColumnStripes="0"/>
</table>
</file>

<file path=xl/tables/table11.xml><?xml version="1.0" encoding="utf-8"?>
<table xmlns="http://schemas.openxmlformats.org/spreadsheetml/2006/main" id="12" name="TLdV" displayName="TLdV" ref="J1:J8" totalsRowShown="0" headerRowDxfId="75" dataDxfId="74">
  <autoFilter ref="J1:J8"/>
  <tableColumns count="1">
    <tableColumn id="1" name="LIEU DE VIE" dataDxfId="73"/>
  </tableColumns>
  <tableStyleInfo name="TableStyleMedium9" showFirstColumn="0" showLastColumn="0" showRowStripes="1" showColumnStripes="0"/>
</table>
</file>

<file path=xl/tables/table12.xml><?xml version="1.0" encoding="utf-8"?>
<table xmlns="http://schemas.openxmlformats.org/spreadsheetml/2006/main" id="13" name="TSign" displayName="TSign" ref="P1:P5" totalsRowShown="0" headerRowDxfId="72" dataDxfId="71">
  <autoFilter ref="P1:P5"/>
  <tableColumns count="1">
    <tableColumn id="1" name="SIGNATURE" dataDxfId="70"/>
  </tableColumns>
  <tableStyleInfo name="TableStyleMedium9" showFirstColumn="0" showLastColumn="0" showRowStripes="1" showColumnStripes="0"/>
</table>
</file>

<file path=xl/tables/table13.xml><?xml version="1.0" encoding="utf-8"?>
<table xmlns="http://schemas.openxmlformats.org/spreadsheetml/2006/main" id="14" name="TBilanO" displayName="TBilanO" ref="Q1:Q5" totalsRowShown="0" headerRowDxfId="69" dataDxfId="68">
  <autoFilter ref="Q1:Q5"/>
  <tableColumns count="1">
    <tableColumn id="1" name="BILAN OBLIGATOIRE" dataDxfId="67"/>
  </tableColumns>
  <tableStyleInfo name="TableStyleMedium9" showFirstColumn="0" showLastColumn="0" showRowStripes="1" showColumnStripes="0"/>
</table>
</file>

<file path=xl/tables/table14.xml><?xml version="1.0" encoding="utf-8"?>
<table xmlns="http://schemas.openxmlformats.org/spreadsheetml/2006/main" id="15" name="TBilanF" displayName="TBilanF" ref="R1:R5" totalsRowShown="0" headerRowDxfId="66" dataDxfId="65">
  <autoFilter ref="R1:R5"/>
  <tableColumns count="1">
    <tableColumn id="1" name="BILAN FACULTATIF" dataDxfId="64"/>
  </tableColumns>
  <tableStyleInfo name="TableStyleMedium9" showFirstColumn="0" showLastColumn="0" showRowStripes="1" showColumnStripes="0"/>
</table>
</file>

<file path=xl/tables/table15.xml><?xml version="1.0" encoding="utf-8"?>
<table xmlns="http://schemas.openxmlformats.org/spreadsheetml/2006/main" id="16" name="TAutresDocs" displayName="TAutresDocs" ref="S1:S5" totalsRowShown="0" headerRowDxfId="63" dataDxfId="62">
  <autoFilter ref="S1:S5"/>
  <tableColumns count="1">
    <tableColumn id="1" name="AUTRES DOCUMENTS" dataDxfId="61"/>
  </tableColumns>
  <tableStyleInfo name="TableStyleMedium9" showFirstColumn="0" showLastColumn="0" showRowStripes="1" showColumnStripes="0"/>
</table>
</file>

<file path=xl/tables/table16.xml><?xml version="1.0" encoding="utf-8"?>
<table xmlns="http://schemas.openxmlformats.org/spreadsheetml/2006/main" id="19" name="TClasAct" displayName="TClasAct" ref="A1:A15" totalsRowShown="0" headerRowDxfId="60" dataDxfId="59">
  <autoFilter ref="A1:A15"/>
  <tableColumns count="1">
    <tableColumn id="1" name="CLASSE 2024/2025" dataDxfId="58"/>
  </tableColumns>
  <tableStyleInfo name="TableStyleMedium9" showFirstColumn="0" showLastColumn="0" showRowStripes="1" showColumnStripes="0"/>
</table>
</file>

<file path=xl/tables/table17.xml><?xml version="1.0" encoding="utf-8"?>
<table xmlns="http://schemas.openxmlformats.org/spreadsheetml/2006/main" id="20" name="TSitOr" displayName="TSitOr" ref="E1:E8" totalsRowShown="0" headerRowDxfId="57" dataDxfId="56">
  <autoFilter ref="E1:E8"/>
  <tableColumns count="1">
    <tableColumn id="1" name="SITUATION ORIENTATION_x000a_2024/2025" dataDxfId="55"/>
  </tableColumns>
  <tableStyleInfo name="TableStyleMedium9" showFirstColumn="0" showLastColumn="0" showRowStripes="1" showColumnStripes="0"/>
</table>
</file>

<file path=xl/tables/table18.xml><?xml version="1.0" encoding="utf-8"?>
<table xmlns="http://schemas.openxmlformats.org/spreadsheetml/2006/main" id="21" name="TOriOri" displayName="TOriOri" ref="F1:F5" totalsRowShown="0" headerRowDxfId="54" dataDxfId="53">
  <autoFilter ref="F1:F5"/>
  <tableColumns count="1">
    <tableColumn id="1" name="ORIGINE ORIENTATION" dataDxfId="52"/>
  </tableColumns>
  <tableStyleInfo name="TableStyleMedium9" showFirstColumn="0" showLastColumn="0" showRowStripes="1" showColumnStripes="0"/>
</table>
</file>

<file path=xl/tables/table19.xml><?xml version="1.0" encoding="utf-8"?>
<table xmlns="http://schemas.openxmlformats.org/spreadsheetml/2006/main" id="22" name="TClasDem" displayName="TClasDem" ref="B1:B9" totalsRowShown="0" headerRowDxfId="51" dataDxfId="50">
  <autoFilter ref="B1:B9"/>
  <tableColumns count="1">
    <tableColumn id="1" name="CLASSE DEMANDEE" dataDxfId="49"/>
  </tableColumns>
  <tableStyleInfo name="TableStyleMedium9" showFirstColumn="0" showLastColumn="0" showRowStripes="1" showColumnStripes="0"/>
</table>
</file>

<file path=xl/tables/table20.xml><?xml version="1.0" encoding="utf-8"?>
<table xmlns="http://schemas.openxmlformats.org/spreadsheetml/2006/main" id="23" name="TReseau" displayName="TReseau" ref="H1:H3" totalsRowShown="0" headerRowDxfId="48" dataDxfId="47">
  <autoFilter ref="H1:H3"/>
  <tableColumns count="1">
    <tableColumn id="1" name="RESEAU" dataDxfId="46"/>
  </tableColumns>
  <tableStyleInfo name="TableStyleMedium9" showFirstColumn="0" showLastColumn="0" showRowStripes="1" showColumnStripes="0"/>
</table>
</file>

<file path=xl/tables/table21.xml><?xml version="1.0" encoding="utf-8"?>
<table xmlns="http://schemas.openxmlformats.org/spreadsheetml/2006/main" id="24" name="TAvisP" displayName="TAvisP" ref="K1:K5" totalsRowShown="0" headerRowDxfId="45" dataDxfId="44">
  <autoFilter ref="K1:K5"/>
  <tableColumns count="1">
    <tableColumn id="1" name="AVIS PARENTS" dataDxfId="43"/>
  </tableColumns>
  <tableStyleInfo name="TableStyleMedium9" showFirstColumn="0" showLastColumn="0" showRowStripes="1" showColumnStripes="0"/>
</table>
</file>

<file path=xl/tables/table22.xml><?xml version="1.0" encoding="utf-8"?>
<table xmlns="http://schemas.openxmlformats.org/spreadsheetml/2006/main" id="25" name="TAvisEtab" displayName="TAvisEtab" ref="L1:L6" totalsRowShown="0" headerRowDxfId="42" dataDxfId="41">
  <autoFilter ref="L1:L6"/>
  <tableColumns count="1">
    <tableColumn id="1" name="AVIS IEN" dataDxfId="40"/>
  </tableColumns>
  <tableStyleInfo name="TableStyleMedium9" showFirstColumn="0" showLastColumn="0" showRowStripes="1" showColumnStripes="0"/>
</table>
</file>

<file path=xl/tables/table23.xml><?xml version="1.0" encoding="utf-8"?>
<table xmlns="http://schemas.openxmlformats.org/spreadsheetml/2006/main" id="26" name="TSuiviExt" displayName="TSuiviExt" ref="T1:T7" totalsRowShown="0" headerRowDxfId="39" dataDxfId="38">
  <autoFilter ref="T1:T7"/>
  <tableColumns count="1">
    <tableColumn id="1" name="SUIVI EXTERIEUR" dataDxfId="37"/>
  </tableColumns>
  <tableStyleInfo name="TableStyleMedium9" showFirstColumn="0" showLastColumn="0" showRowStripes="1" showColumnStripes="0"/>
</table>
</file>

<file path=xl/tables/table24.xml><?xml version="1.0" encoding="utf-8"?>
<table xmlns="http://schemas.openxmlformats.org/spreadsheetml/2006/main" id="27" name="TRASED" displayName="TRASED" ref="U1:U3" totalsRowShown="0" headerRowDxfId="36" dataDxfId="35">
  <autoFilter ref="U1:U3"/>
  <tableColumns count="1">
    <tableColumn id="1" name="RASED" dataDxfId="34"/>
  </tableColumns>
  <tableStyleInfo name="TableStyleMedium9" showFirstColumn="0" showLastColumn="0" showRowStripes="1" showColumnStripes="0"/>
</table>
</file>

<file path=xl/tables/table25.xml><?xml version="1.0" encoding="utf-8"?>
<table xmlns="http://schemas.openxmlformats.org/spreadsheetml/2006/main" id="28" name="TLieuCDO" displayName="TLieuCDO" ref="V1:V30" totalsRowShown="0" headerRowDxfId="33" dataDxfId="32">
  <autoFilter ref="V1:V30"/>
  <tableColumns count="1">
    <tableColumn id="1" name="LIEU CDO" dataDxfId="31"/>
  </tableColumns>
  <tableStyleInfo name="TableStyleMedium9" showFirstColumn="0" showLastColumn="0" showRowStripes="1" showColumnStripes="0"/>
</table>
</file>

<file path=xl/tables/table26.xml><?xml version="1.0" encoding="utf-8"?>
<table xmlns="http://schemas.openxmlformats.org/spreadsheetml/2006/main" id="29" name="TdateCDO" displayName="TdateCDO" ref="W1:W2" totalsRowShown="0" headerRowDxfId="30" dataDxfId="29">
  <autoFilter ref="W1:W2"/>
  <tableColumns count="1">
    <tableColumn id="1" name="DATE CDO" dataDxfId="28"/>
  </tableColumns>
  <tableStyleInfo name="TableStyleMedium9" showFirstColumn="0" showLastColumn="0" showRowStripes="1" showColumnStripes="0"/>
</table>
</file>

<file path=xl/tables/table27.xml><?xml version="1.0" encoding="utf-8"?>
<table xmlns="http://schemas.openxmlformats.org/spreadsheetml/2006/main" id="30" name="TdécisionCDO" displayName="TdécisionCDO" ref="I1:I6" totalsRowShown="0" headerRowDxfId="27" dataDxfId="26">
  <autoFilter ref="I1:I6"/>
  <tableColumns count="1">
    <tableColumn id="1" name="DECISION CDO" dataDxfId="25"/>
  </tableColumns>
  <tableStyleInfo name="TableStyleMedium9" showFirstColumn="0" showLastColumn="0" showRowStripes="1" showColumnStripes="0"/>
</table>
</file>

<file path=xl/tables/table28.xml><?xml version="1.0" encoding="utf-8"?>
<table xmlns="http://schemas.openxmlformats.org/spreadsheetml/2006/main" id="17" name="Tdegré" displayName="Tdegré" ref="M1:M3" totalsRowShown="0" headerRowDxfId="24" dataDxfId="23">
  <autoFilter ref="M1:M3"/>
  <tableColumns count="1">
    <tableColumn id="1" name="DEGRE" dataDxfId="22"/>
  </tableColumns>
  <tableStyleInfo name="TableStyleMedium9" showFirstColumn="0" showLastColumn="0" showRowStripes="1" showColumnStripes="0"/>
</table>
</file>

<file path=xl/tables/table29.xml><?xml version="1.0" encoding="utf-8"?>
<table xmlns="http://schemas.openxmlformats.org/spreadsheetml/2006/main" id="32" name="TRecours" displayName="TRecours" ref="X1:X3" totalsRowShown="0" headerRowDxfId="21" dataDxfId="20">
  <autoFilter ref="X1:X3"/>
  <tableColumns count="1">
    <tableColumn id="1" name="RECOURS" dataDxfId="19"/>
  </tableColumns>
  <tableStyleInfo name="TableStyleMedium9" showFirstColumn="0" showLastColumn="0" showRowStripes="1" showColumnStripes="0"/>
</table>
</file>

<file path=xl/tables/table30.xml><?xml version="1.0" encoding="utf-8"?>
<table xmlns="http://schemas.openxmlformats.org/spreadsheetml/2006/main" id="31" name="TMotifRefus" displayName="TMotifRefus" ref="A1:A52" totalsRowShown="0" headerRowDxfId="18" dataDxfId="17">
  <autoFilter ref="A1:A52"/>
  <tableColumns count="1">
    <tableColumn id="1" name="Motifs de refus " dataDxfId="16"/>
  </tableColumns>
  <tableStyleInfo name="TableStyleMedium9" showFirstColumn="0" showLastColumn="0" showRowStripes="1" showColumnStripes="0"/>
</table>
</file>

<file path=xl/tables/table31.xml><?xml version="1.0" encoding="utf-8"?>
<table xmlns="http://schemas.openxmlformats.org/spreadsheetml/2006/main" id="9" name="TCom" displayName="TCom" ref="A1:A215" totalsRowShown="0" headerRowDxfId="15" dataDxfId="13" headerRowBorderDxfId="14" tableBorderDxfId="12" totalsRowBorderDxfId="11">
  <autoFilter ref="A1:A215"/>
  <tableColumns count="1">
    <tableColumn id="1" name="Communes" dataDxfId="10"/>
  </tableColumns>
  <tableStyleInfo name="TableStyleMedium9" showFirstColumn="0" showLastColumn="0" showRowStripes="1" showColumnStripes="0"/>
</table>
</file>

<file path=xl/tables/table32.xml><?xml version="1.0" encoding="utf-8"?>
<table xmlns="http://schemas.openxmlformats.org/spreadsheetml/2006/main" id="18" name="TCirco" displayName="TCirco" ref="A1:A28" headerRowDxfId="9" headerRowBorderDxfId="8" tableBorderDxfId="7">
  <autoFilter ref="A1:A28"/>
  <tableColumns count="1">
    <tableColumn id="1" name="IEN " totalsRowFunction="count"/>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EST2@hotmail.fr" TargetMode="External"/><Relationship Id="rId1" Type="http://schemas.openxmlformats.org/officeDocument/2006/relationships/hyperlink" Target="mailto:TEST1@gmail.com"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8" Type="http://schemas.openxmlformats.org/officeDocument/2006/relationships/table" Target="../tables/table13.xml"/><Relationship Id="rId13" Type="http://schemas.openxmlformats.org/officeDocument/2006/relationships/table" Target="../tables/table18.xml"/><Relationship Id="rId18" Type="http://schemas.openxmlformats.org/officeDocument/2006/relationships/table" Target="../tables/table23.xml"/><Relationship Id="rId3" Type="http://schemas.openxmlformats.org/officeDocument/2006/relationships/table" Target="../tables/table8.xml"/><Relationship Id="rId21" Type="http://schemas.openxmlformats.org/officeDocument/2006/relationships/table" Target="../tables/table26.xml"/><Relationship Id="rId7" Type="http://schemas.openxmlformats.org/officeDocument/2006/relationships/table" Target="../tables/table12.xml"/><Relationship Id="rId12" Type="http://schemas.openxmlformats.org/officeDocument/2006/relationships/table" Target="../tables/table17.xml"/><Relationship Id="rId17" Type="http://schemas.openxmlformats.org/officeDocument/2006/relationships/table" Target="../tables/table22.xml"/><Relationship Id="rId2" Type="http://schemas.openxmlformats.org/officeDocument/2006/relationships/table" Target="../tables/table7.xml"/><Relationship Id="rId16" Type="http://schemas.openxmlformats.org/officeDocument/2006/relationships/table" Target="../tables/table21.xml"/><Relationship Id="rId20" Type="http://schemas.openxmlformats.org/officeDocument/2006/relationships/table" Target="../tables/table25.xml"/><Relationship Id="rId1" Type="http://schemas.openxmlformats.org/officeDocument/2006/relationships/printerSettings" Target="../printerSettings/printerSettings6.bin"/><Relationship Id="rId6" Type="http://schemas.openxmlformats.org/officeDocument/2006/relationships/table" Target="../tables/table11.xml"/><Relationship Id="rId11" Type="http://schemas.openxmlformats.org/officeDocument/2006/relationships/table" Target="../tables/table16.xml"/><Relationship Id="rId24" Type="http://schemas.openxmlformats.org/officeDocument/2006/relationships/table" Target="../tables/table29.xml"/><Relationship Id="rId5" Type="http://schemas.openxmlformats.org/officeDocument/2006/relationships/table" Target="../tables/table10.xml"/><Relationship Id="rId15" Type="http://schemas.openxmlformats.org/officeDocument/2006/relationships/table" Target="../tables/table20.xml"/><Relationship Id="rId23" Type="http://schemas.openxmlformats.org/officeDocument/2006/relationships/table" Target="../tables/table28.xml"/><Relationship Id="rId10" Type="http://schemas.openxmlformats.org/officeDocument/2006/relationships/table" Target="../tables/table15.xml"/><Relationship Id="rId19" Type="http://schemas.openxmlformats.org/officeDocument/2006/relationships/table" Target="../tables/table24.xml"/><Relationship Id="rId4" Type="http://schemas.openxmlformats.org/officeDocument/2006/relationships/table" Target="../tables/table9.xml"/><Relationship Id="rId9" Type="http://schemas.openxmlformats.org/officeDocument/2006/relationships/table" Target="../tables/table14.xml"/><Relationship Id="rId14" Type="http://schemas.openxmlformats.org/officeDocument/2006/relationships/table" Target="../tables/table19.xml"/><Relationship Id="rId22" Type="http://schemas.openxmlformats.org/officeDocument/2006/relationships/table" Target="../tables/table2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30.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284"/>
  <sheetViews>
    <sheetView workbookViewId="0">
      <selection activeCell="B14" sqref="B14"/>
    </sheetView>
  </sheetViews>
  <sheetFormatPr baseColWidth="10" defaultRowHeight="15"/>
  <cols>
    <col min="1" max="1" width="24.42578125" customWidth="1"/>
    <col min="4" max="4" width="15.7109375" customWidth="1"/>
    <col min="5" max="5" width="15.7109375" style="16" customWidth="1"/>
    <col min="6" max="7" width="16.42578125" customWidth="1"/>
    <col min="8" max="8" width="18.140625" customWidth="1"/>
    <col min="9" max="9" width="16.140625" customWidth="1"/>
  </cols>
  <sheetData>
    <row r="1" spans="1:8" ht="31.5">
      <c r="A1" s="179" t="s">
        <v>1196</v>
      </c>
      <c r="B1" s="179"/>
      <c r="C1" s="179"/>
      <c r="D1" s="179"/>
      <c r="E1" s="179"/>
      <c r="F1" s="179"/>
      <c r="G1" s="179"/>
      <c r="H1" s="179"/>
    </row>
    <row r="2" spans="1:8" s="16" customFormat="1" ht="57" customHeight="1" thickBot="1">
      <c r="A2" s="186" t="s">
        <v>1465</v>
      </c>
      <c r="B2" s="186"/>
      <c r="C2" s="186"/>
      <c r="D2" s="186"/>
      <c r="E2" s="186"/>
      <c r="F2" s="186"/>
      <c r="G2" s="173"/>
      <c r="H2" s="173"/>
    </row>
    <row r="3" spans="1:8" s="16" customFormat="1" ht="32.25" thickBot="1">
      <c r="A3" s="176" t="s">
        <v>1463</v>
      </c>
      <c r="B3" s="183"/>
      <c r="C3" s="184"/>
      <c r="D3" s="185"/>
      <c r="E3" s="175" t="s">
        <v>1464</v>
      </c>
      <c r="F3" s="177"/>
      <c r="G3" s="173"/>
      <c r="H3" s="173"/>
    </row>
    <row r="4" spans="1:8" s="16" customFormat="1" ht="31.5">
      <c r="A4" s="173"/>
      <c r="B4" s="173"/>
      <c r="C4" s="173"/>
      <c r="D4" s="173"/>
      <c r="E4" s="173"/>
      <c r="F4" s="173"/>
      <c r="G4" s="173"/>
      <c r="H4" s="173"/>
    </row>
    <row r="6" spans="1:8" s="21" customFormat="1" ht="30">
      <c r="A6" s="147" t="s">
        <v>1197</v>
      </c>
      <c r="B6" s="159" t="s">
        <v>1198</v>
      </c>
      <c r="C6" s="163" t="s">
        <v>1199</v>
      </c>
      <c r="D6" s="161" t="s">
        <v>1200</v>
      </c>
      <c r="E6" s="163" t="s">
        <v>1440</v>
      </c>
      <c r="F6" s="148" t="s">
        <v>1171</v>
      </c>
      <c r="G6" s="150" t="s">
        <v>1201</v>
      </c>
      <c r="H6" s="152" t="s">
        <v>1202</v>
      </c>
    </row>
    <row r="7" spans="1:8">
      <c r="A7" s="146">
        <f>COUNTA(Tableaubase[Nom Prénom])</f>
        <v>3</v>
      </c>
      <c r="B7" s="160">
        <f ca="1">COUNTIF(Tableaubase[Issu du 1er ou 2nd degré], "1er degré")</f>
        <v>0</v>
      </c>
      <c r="C7" s="164">
        <f ca="1">COUNTIF(Tableaubase[Issu du 1er ou 2nd degré], "2nd degré")</f>
        <v>0</v>
      </c>
      <c r="D7" s="162">
        <f>COUNTIF(Tableaubase[Classe 2024/2025], "6SEGPA")</f>
        <v>2</v>
      </c>
      <c r="E7" s="164">
        <f xml:space="preserve"> COUNTIFS(Tableaubase[Situation d''orientation],"PRE-ORIENTÉ",Tableaubase[Classe 2024/2025],"6EME")</f>
        <v>0</v>
      </c>
      <c r="F7" s="149">
        <f xml:space="preserve"> COUNTIF(Tableaubase[RECOURS],"oui")</f>
        <v>0</v>
      </c>
      <c r="G7" s="151">
        <f>COUNTBLANK(Tableaubase[Décision CDO])</f>
        <v>3</v>
      </c>
      <c r="H7" s="153">
        <f>COUNTIF(Tableaubase[Décision CDO], "Ajourné")</f>
        <v>0</v>
      </c>
    </row>
    <row r="8" spans="1:8" ht="33" customHeight="1"/>
    <row r="9" spans="1:8" ht="15" customHeight="1">
      <c r="A9" s="156" t="s">
        <v>1441</v>
      </c>
      <c r="B9" s="180">
        <f ca="1">COUNTA(_xlfn.ANCHORARRAY(A12))</f>
        <v>1</v>
      </c>
      <c r="D9" s="181" t="s">
        <v>1456</v>
      </c>
      <c r="E9" s="181"/>
      <c r="G9" s="157" t="s">
        <v>1203</v>
      </c>
      <c r="H9" s="182">
        <f ca="1">COUNTA(_xlfn.ANCHORARRAY(G12))</f>
        <v>1</v>
      </c>
    </row>
    <row r="10" spans="1:8" ht="15" customHeight="1">
      <c r="A10" t="s">
        <v>1270</v>
      </c>
      <c r="B10" s="180"/>
      <c r="D10" s="178" t="s">
        <v>864</v>
      </c>
      <c r="E10" s="178"/>
      <c r="G10" s="20">
        <v>45536</v>
      </c>
      <c r="H10" s="182"/>
    </row>
    <row r="11" spans="1:8" ht="45">
      <c r="A11" s="168" t="s">
        <v>1442</v>
      </c>
      <c r="B11" s="180"/>
      <c r="D11" s="169" t="s">
        <v>1442</v>
      </c>
      <c r="E11" s="170">
        <f ca="1">COUNTA(_xlfn.ANCHORARRAY(D12))</f>
        <v>1</v>
      </c>
      <c r="G11" s="158" t="s">
        <v>1455</v>
      </c>
      <c r="H11" s="182"/>
    </row>
    <row r="12" spans="1:8" ht="15" customHeight="1">
      <c r="A12" s="166" t="e" cm="1">
        <f t="array" aca="1" ref="A12:A284" ca="1" xml:space="preserve"> _xlfn._xlws.FILTER(Tableaubase[Nom Prénom],Tableaubase[Circonscription]=A10)&amp;" - "&amp;_xlfn._xlws.FILTER(Tableaubase[Etablissement 2024/2025],Tableaubase[Circonscription]=A10)</f>
        <v>#NAME?</v>
      </c>
      <c r="D12" t="e" cm="1">
        <f t="array" aca="1" ref="D12:D23" ca="1">_xlfn._xlws.FILTER(Tableaubase[Nom Prénom],Tableaubase[Etablissement 2024/2025]=D10)</f>
        <v>#NAME?</v>
      </c>
      <c r="G12" s="178" t="e" cm="1">
        <f t="array" aca="1" ref="G12" ca="1">_xlfn._xlws.FILTER(Tableaubase[Nom Prénom],Tableaubase[Date CDO]=G10) &amp;"  -   "&amp;_xlfn._xlws.FILTER(Tableaubase[Etablissement 2024/2025],Tableaubase[Date CDO]=G10 )</f>
        <v>#NAME?</v>
      </c>
      <c r="H12" s="178"/>
    </row>
    <row r="13" spans="1:8">
      <c r="A13" s="166" t="e">
        <f ca="1"/>
        <v>#NAME?</v>
      </c>
      <c r="D13" t="e">
        <f ca="1"/>
        <v>#NAME?</v>
      </c>
    </row>
    <row r="14" spans="1:8">
      <c r="A14" s="166" t="e">
        <f ca="1"/>
        <v>#NAME?</v>
      </c>
      <c r="D14" t="e">
        <f ca="1"/>
        <v>#NAME?</v>
      </c>
    </row>
    <row r="15" spans="1:8">
      <c r="A15" s="166" t="e">
        <f ca="1"/>
        <v>#NAME?</v>
      </c>
      <c r="D15" t="e">
        <f ca="1"/>
        <v>#NAME?</v>
      </c>
    </row>
    <row r="16" spans="1:8">
      <c r="A16" s="166" t="e">
        <f ca="1"/>
        <v>#NAME?</v>
      </c>
      <c r="D16" t="e">
        <f ca="1"/>
        <v>#NAME?</v>
      </c>
    </row>
    <row r="17" spans="1:4">
      <c r="A17" s="166" t="e">
        <f ca="1"/>
        <v>#NAME?</v>
      </c>
      <c r="D17" t="e">
        <f ca="1"/>
        <v>#NAME?</v>
      </c>
    </row>
    <row r="18" spans="1:4">
      <c r="A18" s="166" t="e">
        <f ca="1"/>
        <v>#NAME?</v>
      </c>
      <c r="D18" t="e">
        <f ca="1"/>
        <v>#NAME?</v>
      </c>
    </row>
    <row r="19" spans="1:4">
      <c r="A19" s="166" t="e">
        <f ca="1"/>
        <v>#NAME?</v>
      </c>
      <c r="D19" t="e">
        <f ca="1"/>
        <v>#NAME?</v>
      </c>
    </row>
    <row r="20" spans="1:4">
      <c r="A20" s="166" t="e">
        <f ca="1"/>
        <v>#NAME?</v>
      </c>
      <c r="D20" t="e">
        <f ca="1"/>
        <v>#NAME?</v>
      </c>
    </row>
    <row r="21" spans="1:4">
      <c r="A21" s="166" t="e">
        <f ca="1"/>
        <v>#NAME?</v>
      </c>
      <c r="D21" t="e">
        <f ca="1"/>
        <v>#NAME?</v>
      </c>
    </row>
    <row r="22" spans="1:4">
      <c r="A22" s="166" t="e">
        <f ca="1"/>
        <v>#NAME?</v>
      </c>
      <c r="D22" t="e">
        <f ca="1"/>
        <v>#NAME?</v>
      </c>
    </row>
    <row r="23" spans="1:4">
      <c r="A23" s="166" t="e">
        <f ca="1"/>
        <v>#NAME?</v>
      </c>
      <c r="D23" t="e">
        <f ca="1"/>
        <v>#NAME?</v>
      </c>
    </row>
    <row r="24" spans="1:4">
      <c r="A24" s="166" t="e">
        <f ca="1"/>
        <v>#NAME?</v>
      </c>
    </row>
    <row r="25" spans="1:4">
      <c r="A25" s="166" t="e">
        <f ca="1"/>
        <v>#NAME?</v>
      </c>
    </row>
    <row r="26" spans="1:4">
      <c r="A26" s="166" t="e">
        <f ca="1"/>
        <v>#NAME?</v>
      </c>
    </row>
    <row r="27" spans="1:4">
      <c r="A27" s="166" t="e">
        <f ca="1"/>
        <v>#NAME?</v>
      </c>
    </row>
    <row r="28" spans="1:4">
      <c r="A28" s="166" t="e">
        <f ca="1"/>
        <v>#NAME?</v>
      </c>
    </row>
    <row r="29" spans="1:4">
      <c r="A29" s="166" t="e">
        <f ca="1"/>
        <v>#NAME?</v>
      </c>
    </row>
    <row r="30" spans="1:4">
      <c r="A30" s="166" t="e">
        <f ca="1"/>
        <v>#NAME?</v>
      </c>
    </row>
    <row r="31" spans="1:4">
      <c r="A31" s="166" t="e">
        <f ca="1"/>
        <v>#NAME?</v>
      </c>
    </row>
    <row r="32" spans="1:4">
      <c r="A32" s="166" t="e">
        <f ca="1"/>
        <v>#NAME?</v>
      </c>
    </row>
    <row r="33" spans="1:1">
      <c r="A33" s="166" t="e">
        <f ca="1"/>
        <v>#NAME?</v>
      </c>
    </row>
    <row r="34" spans="1:1">
      <c r="A34" s="166" t="e">
        <f ca="1"/>
        <v>#NAME?</v>
      </c>
    </row>
    <row r="35" spans="1:1">
      <c r="A35" s="166" t="e">
        <f ca="1"/>
        <v>#NAME?</v>
      </c>
    </row>
    <row r="36" spans="1:1">
      <c r="A36" s="166" t="e">
        <f ca="1"/>
        <v>#NAME?</v>
      </c>
    </row>
    <row r="37" spans="1:1">
      <c r="A37" s="166" t="e">
        <f ca="1"/>
        <v>#NAME?</v>
      </c>
    </row>
    <row r="38" spans="1:1">
      <c r="A38" s="166" t="e">
        <f ca="1"/>
        <v>#NAME?</v>
      </c>
    </row>
    <row r="39" spans="1:1">
      <c r="A39" s="166" t="e">
        <f ca="1"/>
        <v>#NAME?</v>
      </c>
    </row>
    <row r="40" spans="1:1">
      <c r="A40" s="166" t="e">
        <f ca="1"/>
        <v>#NAME?</v>
      </c>
    </row>
    <row r="41" spans="1:1">
      <c r="A41" s="166" t="e">
        <f ca="1"/>
        <v>#NAME?</v>
      </c>
    </row>
    <row r="42" spans="1:1">
      <c r="A42" s="166" t="e">
        <f ca="1"/>
        <v>#NAME?</v>
      </c>
    </row>
    <row r="43" spans="1:1">
      <c r="A43" s="166" t="e">
        <f ca="1"/>
        <v>#NAME?</v>
      </c>
    </row>
    <row r="44" spans="1:1">
      <c r="A44" s="166" t="e">
        <f ca="1"/>
        <v>#NAME?</v>
      </c>
    </row>
    <row r="45" spans="1:1">
      <c r="A45" s="166" t="e">
        <f ca="1"/>
        <v>#NAME?</v>
      </c>
    </row>
    <row r="46" spans="1:1">
      <c r="A46" s="166" t="e">
        <f ca="1"/>
        <v>#NAME?</v>
      </c>
    </row>
    <row r="47" spans="1:1">
      <c r="A47" s="166" t="e">
        <f ca="1"/>
        <v>#NAME?</v>
      </c>
    </row>
    <row r="48" spans="1:1">
      <c r="A48" s="166" t="e">
        <f ca="1"/>
        <v>#NAME?</v>
      </c>
    </row>
    <row r="49" spans="1:1">
      <c r="A49" s="166" t="e">
        <f ca="1"/>
        <v>#NAME?</v>
      </c>
    </row>
    <row r="50" spans="1:1">
      <c r="A50" s="166" t="e">
        <f ca="1"/>
        <v>#NAME?</v>
      </c>
    </row>
    <row r="51" spans="1:1">
      <c r="A51" s="166" t="e">
        <f ca="1"/>
        <v>#NAME?</v>
      </c>
    </row>
    <row r="52" spans="1:1">
      <c r="A52" s="166" t="e">
        <f ca="1"/>
        <v>#NAME?</v>
      </c>
    </row>
    <row r="53" spans="1:1">
      <c r="A53" s="166" t="e">
        <f ca="1"/>
        <v>#NAME?</v>
      </c>
    </row>
    <row r="54" spans="1:1">
      <c r="A54" s="166" t="e">
        <f ca="1"/>
        <v>#NAME?</v>
      </c>
    </row>
    <row r="55" spans="1:1">
      <c r="A55" s="166" t="e">
        <f ca="1"/>
        <v>#NAME?</v>
      </c>
    </row>
    <row r="56" spans="1:1">
      <c r="A56" s="166" t="e">
        <f ca="1"/>
        <v>#NAME?</v>
      </c>
    </row>
    <row r="57" spans="1:1">
      <c r="A57" s="166" t="e">
        <f ca="1"/>
        <v>#NAME?</v>
      </c>
    </row>
    <row r="58" spans="1:1">
      <c r="A58" s="166" t="e">
        <f ca="1"/>
        <v>#NAME?</v>
      </c>
    </row>
    <row r="59" spans="1:1">
      <c r="A59" s="166" t="e">
        <f ca="1"/>
        <v>#NAME?</v>
      </c>
    </row>
    <row r="60" spans="1:1">
      <c r="A60" s="166" t="e">
        <f ca="1"/>
        <v>#NAME?</v>
      </c>
    </row>
    <row r="61" spans="1:1">
      <c r="A61" s="166" t="e">
        <f ca="1"/>
        <v>#NAME?</v>
      </c>
    </row>
    <row r="62" spans="1:1">
      <c r="A62" s="166" t="e">
        <f ca="1"/>
        <v>#NAME?</v>
      </c>
    </row>
    <row r="63" spans="1:1">
      <c r="A63" s="166" t="e">
        <f ca="1"/>
        <v>#NAME?</v>
      </c>
    </row>
    <row r="64" spans="1:1">
      <c r="A64" s="166" t="e">
        <f ca="1"/>
        <v>#NAME?</v>
      </c>
    </row>
    <row r="65" spans="1:1">
      <c r="A65" s="166" t="e">
        <f ca="1"/>
        <v>#NAME?</v>
      </c>
    </row>
    <row r="66" spans="1:1">
      <c r="A66" s="166" t="e">
        <f ca="1"/>
        <v>#NAME?</v>
      </c>
    </row>
    <row r="67" spans="1:1">
      <c r="A67" s="166" t="e">
        <f ca="1"/>
        <v>#NAME?</v>
      </c>
    </row>
    <row r="68" spans="1:1">
      <c r="A68" s="166" t="e">
        <f ca="1"/>
        <v>#NAME?</v>
      </c>
    </row>
    <row r="69" spans="1:1">
      <c r="A69" s="166" t="e">
        <f ca="1"/>
        <v>#NAME?</v>
      </c>
    </row>
    <row r="70" spans="1:1">
      <c r="A70" s="166" t="e">
        <f ca="1"/>
        <v>#NAME?</v>
      </c>
    </row>
    <row r="71" spans="1:1">
      <c r="A71" s="166" t="e">
        <f ca="1"/>
        <v>#NAME?</v>
      </c>
    </row>
    <row r="72" spans="1:1">
      <c r="A72" s="166" t="e">
        <f ca="1"/>
        <v>#NAME?</v>
      </c>
    </row>
    <row r="73" spans="1:1">
      <c r="A73" s="166" t="e">
        <f ca="1"/>
        <v>#NAME?</v>
      </c>
    </row>
    <row r="74" spans="1:1">
      <c r="A74" s="166" t="e">
        <f ca="1"/>
        <v>#NAME?</v>
      </c>
    </row>
    <row r="75" spans="1:1">
      <c r="A75" s="166" t="e">
        <f ca="1"/>
        <v>#NAME?</v>
      </c>
    </row>
    <row r="76" spans="1:1">
      <c r="A76" s="166" t="e">
        <f ca="1"/>
        <v>#NAME?</v>
      </c>
    </row>
    <row r="77" spans="1:1">
      <c r="A77" s="166" t="e">
        <f ca="1"/>
        <v>#NAME?</v>
      </c>
    </row>
    <row r="78" spans="1:1">
      <c r="A78" s="166" t="e">
        <f ca="1"/>
        <v>#NAME?</v>
      </c>
    </row>
    <row r="79" spans="1:1">
      <c r="A79" s="166" t="e">
        <f ca="1"/>
        <v>#NAME?</v>
      </c>
    </row>
    <row r="80" spans="1:1">
      <c r="A80" s="166" t="e">
        <f ca="1"/>
        <v>#NAME?</v>
      </c>
    </row>
    <row r="81" spans="1:1">
      <c r="A81" s="166" t="e">
        <f ca="1"/>
        <v>#NAME?</v>
      </c>
    </row>
    <row r="82" spans="1:1">
      <c r="A82" s="166" t="e">
        <f ca="1"/>
        <v>#NAME?</v>
      </c>
    </row>
    <row r="83" spans="1:1">
      <c r="A83" s="166" t="e">
        <f ca="1"/>
        <v>#NAME?</v>
      </c>
    </row>
    <row r="84" spans="1:1">
      <c r="A84" s="166" t="e">
        <f ca="1"/>
        <v>#NAME?</v>
      </c>
    </row>
    <row r="85" spans="1:1">
      <c r="A85" s="166" t="e">
        <f ca="1"/>
        <v>#NAME?</v>
      </c>
    </row>
    <row r="86" spans="1:1">
      <c r="A86" s="166" t="e">
        <f ca="1"/>
        <v>#NAME?</v>
      </c>
    </row>
    <row r="87" spans="1:1">
      <c r="A87" s="166" t="e">
        <f ca="1"/>
        <v>#NAME?</v>
      </c>
    </row>
    <row r="88" spans="1:1">
      <c r="A88" s="166" t="e">
        <f ca="1"/>
        <v>#NAME?</v>
      </c>
    </row>
    <row r="89" spans="1:1">
      <c r="A89" s="166" t="e">
        <f ca="1"/>
        <v>#NAME?</v>
      </c>
    </row>
    <row r="90" spans="1:1">
      <c r="A90" s="166" t="e">
        <f ca="1"/>
        <v>#NAME?</v>
      </c>
    </row>
    <row r="91" spans="1:1">
      <c r="A91" s="166" t="e">
        <f ca="1"/>
        <v>#NAME?</v>
      </c>
    </row>
    <row r="92" spans="1:1">
      <c r="A92" s="166" t="e">
        <f ca="1"/>
        <v>#NAME?</v>
      </c>
    </row>
    <row r="93" spans="1:1">
      <c r="A93" s="166" t="e">
        <f ca="1"/>
        <v>#NAME?</v>
      </c>
    </row>
    <row r="94" spans="1:1">
      <c r="A94" s="166" t="e">
        <f ca="1"/>
        <v>#NAME?</v>
      </c>
    </row>
    <row r="95" spans="1:1">
      <c r="A95" s="166" t="e">
        <f ca="1"/>
        <v>#NAME?</v>
      </c>
    </row>
    <row r="96" spans="1:1">
      <c r="A96" s="166" t="e">
        <f ca="1"/>
        <v>#NAME?</v>
      </c>
    </row>
    <row r="97" spans="1:1">
      <c r="A97" s="166" t="e">
        <f ca="1"/>
        <v>#NAME?</v>
      </c>
    </row>
    <row r="98" spans="1:1">
      <c r="A98" s="166" t="e">
        <f ca="1"/>
        <v>#NAME?</v>
      </c>
    </row>
    <row r="99" spans="1:1">
      <c r="A99" s="166" t="e">
        <f ca="1"/>
        <v>#NAME?</v>
      </c>
    </row>
    <row r="100" spans="1:1">
      <c r="A100" s="166" t="e">
        <f ca="1"/>
        <v>#NAME?</v>
      </c>
    </row>
    <row r="101" spans="1:1">
      <c r="A101" s="166" t="e">
        <f ca="1"/>
        <v>#NAME?</v>
      </c>
    </row>
    <row r="102" spans="1:1">
      <c r="A102" s="166" t="e">
        <f ca="1"/>
        <v>#NAME?</v>
      </c>
    </row>
    <row r="103" spans="1:1">
      <c r="A103" s="166" t="e">
        <f ca="1"/>
        <v>#NAME?</v>
      </c>
    </row>
    <row r="104" spans="1:1">
      <c r="A104" s="166" t="e">
        <f ca="1"/>
        <v>#NAME?</v>
      </c>
    </row>
    <row r="105" spans="1:1">
      <c r="A105" s="166" t="e">
        <f ca="1"/>
        <v>#NAME?</v>
      </c>
    </row>
    <row r="106" spans="1:1">
      <c r="A106" s="166" t="e">
        <f ca="1"/>
        <v>#NAME?</v>
      </c>
    </row>
    <row r="107" spans="1:1">
      <c r="A107" s="166" t="e">
        <f ca="1"/>
        <v>#NAME?</v>
      </c>
    </row>
    <row r="108" spans="1:1">
      <c r="A108" s="166" t="e">
        <f ca="1"/>
        <v>#NAME?</v>
      </c>
    </row>
    <row r="109" spans="1:1">
      <c r="A109" s="166" t="e">
        <f ca="1"/>
        <v>#NAME?</v>
      </c>
    </row>
    <row r="110" spans="1:1">
      <c r="A110" s="166" t="e">
        <f ca="1"/>
        <v>#NAME?</v>
      </c>
    </row>
    <row r="111" spans="1:1">
      <c r="A111" s="166" t="e">
        <f ca="1"/>
        <v>#NAME?</v>
      </c>
    </row>
    <row r="112" spans="1:1">
      <c r="A112" s="166" t="e">
        <f ca="1"/>
        <v>#NAME?</v>
      </c>
    </row>
    <row r="113" spans="1:1">
      <c r="A113" s="166" t="e">
        <f ca="1"/>
        <v>#NAME?</v>
      </c>
    </row>
    <row r="114" spans="1:1">
      <c r="A114" s="166" t="e">
        <f ca="1"/>
        <v>#NAME?</v>
      </c>
    </row>
    <row r="115" spans="1:1">
      <c r="A115" s="166" t="e">
        <f ca="1"/>
        <v>#NAME?</v>
      </c>
    </row>
    <row r="116" spans="1:1">
      <c r="A116" s="166" t="e">
        <f ca="1"/>
        <v>#NAME?</v>
      </c>
    </row>
    <row r="117" spans="1:1">
      <c r="A117" s="166" t="e">
        <f ca="1"/>
        <v>#NAME?</v>
      </c>
    </row>
    <row r="118" spans="1:1">
      <c r="A118" s="166" t="e">
        <f ca="1"/>
        <v>#NAME?</v>
      </c>
    </row>
    <row r="119" spans="1:1">
      <c r="A119" s="166" t="e">
        <f ca="1"/>
        <v>#NAME?</v>
      </c>
    </row>
    <row r="120" spans="1:1">
      <c r="A120" s="166" t="e">
        <f ca="1"/>
        <v>#NAME?</v>
      </c>
    </row>
    <row r="121" spans="1:1">
      <c r="A121" s="166" t="e">
        <f ca="1"/>
        <v>#NAME?</v>
      </c>
    </row>
    <row r="122" spans="1:1">
      <c r="A122" s="166" t="e">
        <f ca="1"/>
        <v>#NAME?</v>
      </c>
    </row>
    <row r="123" spans="1:1">
      <c r="A123" s="166" t="e">
        <f ca="1"/>
        <v>#NAME?</v>
      </c>
    </row>
    <row r="124" spans="1:1">
      <c r="A124" s="166" t="e">
        <f ca="1"/>
        <v>#NAME?</v>
      </c>
    </row>
    <row r="125" spans="1:1">
      <c r="A125" s="166" t="e">
        <f ca="1"/>
        <v>#NAME?</v>
      </c>
    </row>
    <row r="126" spans="1:1">
      <c r="A126" s="166" t="e">
        <f ca="1"/>
        <v>#NAME?</v>
      </c>
    </row>
    <row r="127" spans="1:1">
      <c r="A127" s="166" t="e">
        <f ca="1"/>
        <v>#NAME?</v>
      </c>
    </row>
    <row r="128" spans="1:1">
      <c r="A128" s="166" t="e">
        <f ca="1"/>
        <v>#NAME?</v>
      </c>
    </row>
    <row r="129" spans="1:1">
      <c r="A129" s="166" t="e">
        <f ca="1"/>
        <v>#NAME?</v>
      </c>
    </row>
    <row r="130" spans="1:1">
      <c r="A130" s="166" t="e">
        <f ca="1"/>
        <v>#NAME?</v>
      </c>
    </row>
    <row r="131" spans="1:1">
      <c r="A131" s="166" t="e">
        <f ca="1"/>
        <v>#NAME?</v>
      </c>
    </row>
    <row r="132" spans="1:1">
      <c r="A132" s="166" t="e">
        <f ca="1"/>
        <v>#NAME?</v>
      </c>
    </row>
    <row r="133" spans="1:1">
      <c r="A133" s="166" t="e">
        <f ca="1"/>
        <v>#NAME?</v>
      </c>
    </row>
    <row r="134" spans="1:1">
      <c r="A134" s="166" t="e">
        <f ca="1"/>
        <v>#NAME?</v>
      </c>
    </row>
    <row r="135" spans="1:1">
      <c r="A135" s="166" t="e">
        <f ca="1"/>
        <v>#NAME?</v>
      </c>
    </row>
    <row r="136" spans="1:1">
      <c r="A136" s="166" t="e">
        <f ca="1"/>
        <v>#NAME?</v>
      </c>
    </row>
    <row r="137" spans="1:1">
      <c r="A137" s="166" t="e">
        <f ca="1"/>
        <v>#NAME?</v>
      </c>
    </row>
    <row r="138" spans="1:1">
      <c r="A138" s="166" t="e">
        <f ca="1"/>
        <v>#NAME?</v>
      </c>
    </row>
    <row r="139" spans="1:1">
      <c r="A139" s="166" t="e">
        <f ca="1"/>
        <v>#NAME?</v>
      </c>
    </row>
    <row r="140" spans="1:1">
      <c r="A140" s="166" t="e">
        <f ca="1"/>
        <v>#NAME?</v>
      </c>
    </row>
    <row r="141" spans="1:1">
      <c r="A141" s="166" t="e">
        <f ca="1"/>
        <v>#NAME?</v>
      </c>
    </row>
    <row r="142" spans="1:1">
      <c r="A142" s="166" t="e">
        <f ca="1"/>
        <v>#NAME?</v>
      </c>
    </row>
    <row r="143" spans="1:1">
      <c r="A143" s="166" t="e">
        <f ca="1"/>
        <v>#NAME?</v>
      </c>
    </row>
    <row r="144" spans="1:1">
      <c r="A144" s="166" t="e">
        <f ca="1"/>
        <v>#NAME?</v>
      </c>
    </row>
    <row r="145" spans="1:1">
      <c r="A145" s="166" t="e">
        <f ca="1"/>
        <v>#NAME?</v>
      </c>
    </row>
    <row r="146" spans="1:1">
      <c r="A146" s="166" t="e">
        <f ca="1"/>
        <v>#NAME?</v>
      </c>
    </row>
    <row r="147" spans="1:1">
      <c r="A147" s="166" t="e">
        <f ca="1"/>
        <v>#NAME?</v>
      </c>
    </row>
    <row r="148" spans="1:1">
      <c r="A148" s="166" t="e">
        <f ca="1"/>
        <v>#NAME?</v>
      </c>
    </row>
    <row r="149" spans="1:1">
      <c r="A149" s="166" t="e">
        <f ca="1"/>
        <v>#NAME?</v>
      </c>
    </row>
    <row r="150" spans="1:1">
      <c r="A150" s="166" t="e">
        <f ca="1"/>
        <v>#NAME?</v>
      </c>
    </row>
    <row r="151" spans="1:1">
      <c r="A151" s="166" t="e">
        <f ca="1"/>
        <v>#NAME?</v>
      </c>
    </row>
    <row r="152" spans="1:1">
      <c r="A152" s="166" t="e">
        <f ca="1"/>
        <v>#NAME?</v>
      </c>
    </row>
    <row r="153" spans="1:1">
      <c r="A153" s="166" t="e">
        <f ca="1"/>
        <v>#NAME?</v>
      </c>
    </row>
    <row r="154" spans="1:1">
      <c r="A154" s="166" t="e">
        <f ca="1"/>
        <v>#NAME?</v>
      </c>
    </row>
    <row r="155" spans="1:1">
      <c r="A155" s="166" t="e">
        <f ca="1"/>
        <v>#NAME?</v>
      </c>
    </row>
    <row r="156" spans="1:1">
      <c r="A156" s="166" t="e">
        <f ca="1"/>
        <v>#NAME?</v>
      </c>
    </row>
    <row r="157" spans="1:1">
      <c r="A157" s="166" t="e">
        <f ca="1"/>
        <v>#NAME?</v>
      </c>
    </row>
    <row r="158" spans="1:1">
      <c r="A158" s="166" t="e">
        <f ca="1"/>
        <v>#NAME?</v>
      </c>
    </row>
    <row r="159" spans="1:1">
      <c r="A159" s="166" t="e">
        <f ca="1"/>
        <v>#NAME?</v>
      </c>
    </row>
    <row r="160" spans="1:1">
      <c r="A160" s="166" t="e">
        <f ca="1"/>
        <v>#NAME?</v>
      </c>
    </row>
    <row r="161" spans="1:1">
      <c r="A161" s="166" t="e">
        <f ca="1"/>
        <v>#NAME?</v>
      </c>
    </row>
    <row r="162" spans="1:1">
      <c r="A162" s="166" t="e">
        <f ca="1"/>
        <v>#NAME?</v>
      </c>
    </row>
    <row r="163" spans="1:1">
      <c r="A163" s="166" t="e">
        <f ca="1"/>
        <v>#NAME?</v>
      </c>
    </row>
    <row r="164" spans="1:1">
      <c r="A164" s="166" t="e">
        <f ca="1"/>
        <v>#NAME?</v>
      </c>
    </row>
    <row r="165" spans="1:1">
      <c r="A165" s="166" t="e">
        <f ca="1"/>
        <v>#NAME?</v>
      </c>
    </row>
    <row r="166" spans="1:1">
      <c r="A166" s="166" t="e">
        <f ca="1"/>
        <v>#NAME?</v>
      </c>
    </row>
    <row r="167" spans="1:1">
      <c r="A167" s="166" t="e">
        <f ca="1"/>
        <v>#NAME?</v>
      </c>
    </row>
    <row r="168" spans="1:1">
      <c r="A168" s="166" t="e">
        <f ca="1"/>
        <v>#NAME?</v>
      </c>
    </row>
    <row r="169" spans="1:1">
      <c r="A169" s="166" t="e">
        <f ca="1"/>
        <v>#NAME?</v>
      </c>
    </row>
    <row r="170" spans="1:1">
      <c r="A170" s="166" t="e">
        <f ca="1"/>
        <v>#NAME?</v>
      </c>
    </row>
    <row r="171" spans="1:1">
      <c r="A171" s="166" t="e">
        <f ca="1"/>
        <v>#NAME?</v>
      </c>
    </row>
    <row r="172" spans="1:1">
      <c r="A172" s="166" t="e">
        <f ca="1"/>
        <v>#NAME?</v>
      </c>
    </row>
    <row r="173" spans="1:1">
      <c r="A173" s="166" t="e">
        <f ca="1"/>
        <v>#NAME?</v>
      </c>
    </row>
    <row r="174" spans="1:1">
      <c r="A174" s="166" t="e">
        <f ca="1"/>
        <v>#NAME?</v>
      </c>
    </row>
    <row r="175" spans="1:1">
      <c r="A175" s="166" t="e">
        <f ca="1"/>
        <v>#NAME?</v>
      </c>
    </row>
    <row r="176" spans="1:1">
      <c r="A176" s="166" t="e">
        <f ca="1"/>
        <v>#NAME?</v>
      </c>
    </row>
    <row r="177" spans="1:1">
      <c r="A177" s="166" t="e">
        <f ca="1"/>
        <v>#NAME?</v>
      </c>
    </row>
    <row r="178" spans="1:1">
      <c r="A178" s="166" t="e">
        <f ca="1"/>
        <v>#NAME?</v>
      </c>
    </row>
    <row r="179" spans="1:1">
      <c r="A179" s="166" t="e">
        <f ca="1"/>
        <v>#NAME?</v>
      </c>
    </row>
    <row r="180" spans="1:1">
      <c r="A180" s="166" t="e">
        <f ca="1"/>
        <v>#NAME?</v>
      </c>
    </row>
    <row r="181" spans="1:1">
      <c r="A181" s="166" t="e">
        <f ca="1"/>
        <v>#NAME?</v>
      </c>
    </row>
    <row r="182" spans="1:1">
      <c r="A182" s="166" t="e">
        <f ca="1"/>
        <v>#NAME?</v>
      </c>
    </row>
    <row r="183" spans="1:1">
      <c r="A183" s="166" t="e">
        <f ca="1"/>
        <v>#NAME?</v>
      </c>
    </row>
    <row r="184" spans="1:1">
      <c r="A184" s="166" t="e">
        <f ca="1"/>
        <v>#NAME?</v>
      </c>
    </row>
    <row r="185" spans="1:1">
      <c r="A185" s="166" t="e">
        <f ca="1"/>
        <v>#NAME?</v>
      </c>
    </row>
    <row r="186" spans="1:1">
      <c r="A186" s="166" t="e">
        <f ca="1"/>
        <v>#NAME?</v>
      </c>
    </row>
    <row r="187" spans="1:1">
      <c r="A187" s="166" t="e">
        <f ca="1"/>
        <v>#NAME?</v>
      </c>
    </row>
    <row r="188" spans="1:1">
      <c r="A188" s="166" t="e">
        <f ca="1"/>
        <v>#NAME?</v>
      </c>
    </row>
    <row r="189" spans="1:1">
      <c r="A189" s="166" t="e">
        <f ca="1"/>
        <v>#NAME?</v>
      </c>
    </row>
    <row r="190" spans="1:1">
      <c r="A190" s="166" t="e">
        <f ca="1"/>
        <v>#NAME?</v>
      </c>
    </row>
    <row r="191" spans="1:1">
      <c r="A191" s="166" t="e">
        <f ca="1"/>
        <v>#NAME?</v>
      </c>
    </row>
    <row r="192" spans="1:1">
      <c r="A192" s="166" t="e">
        <f ca="1"/>
        <v>#NAME?</v>
      </c>
    </row>
    <row r="193" spans="1:1">
      <c r="A193" s="166" t="e">
        <f ca="1"/>
        <v>#NAME?</v>
      </c>
    </row>
    <row r="194" spans="1:1">
      <c r="A194" s="166" t="e">
        <f ca="1"/>
        <v>#NAME?</v>
      </c>
    </row>
    <row r="195" spans="1:1">
      <c r="A195" s="166" t="e">
        <f ca="1"/>
        <v>#NAME?</v>
      </c>
    </row>
    <row r="196" spans="1:1">
      <c r="A196" s="166" t="e">
        <f ca="1"/>
        <v>#NAME?</v>
      </c>
    </row>
    <row r="197" spans="1:1">
      <c r="A197" s="166" t="e">
        <f ca="1"/>
        <v>#NAME?</v>
      </c>
    </row>
    <row r="198" spans="1:1">
      <c r="A198" s="166" t="e">
        <f ca="1"/>
        <v>#NAME?</v>
      </c>
    </row>
    <row r="199" spans="1:1">
      <c r="A199" s="166" t="e">
        <f ca="1"/>
        <v>#NAME?</v>
      </c>
    </row>
    <row r="200" spans="1:1">
      <c r="A200" s="166" t="e">
        <f ca="1"/>
        <v>#NAME?</v>
      </c>
    </row>
    <row r="201" spans="1:1">
      <c r="A201" s="166" t="e">
        <f ca="1"/>
        <v>#NAME?</v>
      </c>
    </row>
    <row r="202" spans="1:1">
      <c r="A202" s="166" t="e">
        <f ca="1"/>
        <v>#NAME?</v>
      </c>
    </row>
    <row r="203" spans="1:1">
      <c r="A203" s="166" t="e">
        <f ca="1"/>
        <v>#NAME?</v>
      </c>
    </row>
    <row r="204" spans="1:1">
      <c r="A204" s="166" t="e">
        <f ca="1"/>
        <v>#NAME?</v>
      </c>
    </row>
    <row r="205" spans="1:1">
      <c r="A205" s="166" t="e">
        <f ca="1"/>
        <v>#NAME?</v>
      </c>
    </row>
    <row r="206" spans="1:1">
      <c r="A206" s="166" t="e">
        <f ca="1"/>
        <v>#NAME?</v>
      </c>
    </row>
    <row r="207" spans="1:1">
      <c r="A207" s="166" t="e">
        <f ca="1"/>
        <v>#NAME?</v>
      </c>
    </row>
    <row r="208" spans="1:1">
      <c r="A208" s="166" t="e">
        <f ca="1"/>
        <v>#NAME?</v>
      </c>
    </row>
    <row r="209" spans="1:1">
      <c r="A209" s="166" t="e">
        <f ca="1"/>
        <v>#NAME?</v>
      </c>
    </row>
    <row r="210" spans="1:1">
      <c r="A210" s="166" t="e">
        <f ca="1"/>
        <v>#NAME?</v>
      </c>
    </row>
    <row r="211" spans="1:1">
      <c r="A211" s="166" t="e">
        <f ca="1"/>
        <v>#NAME?</v>
      </c>
    </row>
    <row r="212" spans="1:1">
      <c r="A212" s="166" t="e">
        <f ca="1"/>
        <v>#NAME?</v>
      </c>
    </row>
    <row r="213" spans="1:1">
      <c r="A213" s="166" t="e">
        <f ca="1"/>
        <v>#NAME?</v>
      </c>
    </row>
    <row r="214" spans="1:1">
      <c r="A214" s="166" t="e">
        <f ca="1"/>
        <v>#NAME?</v>
      </c>
    </row>
    <row r="215" spans="1:1">
      <c r="A215" s="166" t="e">
        <f ca="1"/>
        <v>#NAME?</v>
      </c>
    </row>
    <row r="216" spans="1:1">
      <c r="A216" s="166" t="e">
        <f ca="1"/>
        <v>#NAME?</v>
      </c>
    </row>
    <row r="217" spans="1:1">
      <c r="A217" s="166" t="e">
        <f ca="1"/>
        <v>#NAME?</v>
      </c>
    </row>
    <row r="218" spans="1:1">
      <c r="A218" s="166" t="e">
        <f ca="1"/>
        <v>#NAME?</v>
      </c>
    </row>
    <row r="219" spans="1:1">
      <c r="A219" s="166" t="e">
        <f ca="1"/>
        <v>#NAME?</v>
      </c>
    </row>
    <row r="220" spans="1:1">
      <c r="A220" s="166" t="e">
        <f ca="1"/>
        <v>#NAME?</v>
      </c>
    </row>
    <row r="221" spans="1:1">
      <c r="A221" s="166" t="e">
        <f ca="1"/>
        <v>#NAME?</v>
      </c>
    </row>
    <row r="222" spans="1:1">
      <c r="A222" s="166" t="e">
        <f ca="1"/>
        <v>#NAME?</v>
      </c>
    </row>
    <row r="223" spans="1:1">
      <c r="A223" s="166" t="e">
        <f ca="1"/>
        <v>#NAME?</v>
      </c>
    </row>
    <row r="224" spans="1:1">
      <c r="A224" s="166" t="e">
        <f ca="1"/>
        <v>#NAME?</v>
      </c>
    </row>
    <row r="225" spans="1:1">
      <c r="A225" s="166" t="e">
        <f ca="1"/>
        <v>#NAME?</v>
      </c>
    </row>
    <row r="226" spans="1:1">
      <c r="A226" s="166" t="e">
        <f ca="1"/>
        <v>#NAME?</v>
      </c>
    </row>
    <row r="227" spans="1:1">
      <c r="A227" s="166" t="e">
        <f ca="1"/>
        <v>#NAME?</v>
      </c>
    </row>
    <row r="228" spans="1:1">
      <c r="A228" s="166" t="e">
        <f ca="1"/>
        <v>#NAME?</v>
      </c>
    </row>
    <row r="229" spans="1:1">
      <c r="A229" s="166" t="e">
        <f ca="1"/>
        <v>#NAME?</v>
      </c>
    </row>
    <row r="230" spans="1:1">
      <c r="A230" s="166" t="e">
        <f ca="1"/>
        <v>#NAME?</v>
      </c>
    </row>
    <row r="231" spans="1:1">
      <c r="A231" s="166" t="e">
        <f ca="1"/>
        <v>#NAME?</v>
      </c>
    </row>
    <row r="232" spans="1:1">
      <c r="A232" s="166" t="e">
        <f ca="1"/>
        <v>#NAME?</v>
      </c>
    </row>
    <row r="233" spans="1:1">
      <c r="A233" s="166" t="e">
        <f ca="1"/>
        <v>#NAME?</v>
      </c>
    </row>
    <row r="234" spans="1:1">
      <c r="A234" s="166" t="e">
        <f ca="1"/>
        <v>#NAME?</v>
      </c>
    </row>
    <row r="235" spans="1:1">
      <c r="A235" s="166" t="e">
        <f ca="1"/>
        <v>#NAME?</v>
      </c>
    </row>
    <row r="236" spans="1:1">
      <c r="A236" s="166" t="e">
        <f ca="1"/>
        <v>#NAME?</v>
      </c>
    </row>
    <row r="237" spans="1:1">
      <c r="A237" s="166" t="e">
        <f ca="1"/>
        <v>#NAME?</v>
      </c>
    </row>
    <row r="238" spans="1:1">
      <c r="A238" s="166" t="e">
        <f ca="1"/>
        <v>#NAME?</v>
      </c>
    </row>
    <row r="239" spans="1:1">
      <c r="A239" s="166" t="e">
        <f ca="1"/>
        <v>#NAME?</v>
      </c>
    </row>
    <row r="240" spans="1:1">
      <c r="A240" s="166" t="e">
        <f ca="1"/>
        <v>#NAME?</v>
      </c>
    </row>
    <row r="241" spans="1:1">
      <c r="A241" s="166" t="e">
        <f ca="1"/>
        <v>#NAME?</v>
      </c>
    </row>
    <row r="242" spans="1:1">
      <c r="A242" s="166" t="e">
        <f ca="1"/>
        <v>#NAME?</v>
      </c>
    </row>
    <row r="243" spans="1:1">
      <c r="A243" s="166" t="e">
        <f ca="1"/>
        <v>#NAME?</v>
      </c>
    </row>
    <row r="244" spans="1:1">
      <c r="A244" s="166" t="e">
        <f ca="1"/>
        <v>#NAME?</v>
      </c>
    </row>
    <row r="245" spans="1:1">
      <c r="A245" s="166" t="e">
        <f ca="1"/>
        <v>#NAME?</v>
      </c>
    </row>
    <row r="246" spans="1:1">
      <c r="A246" s="166" t="e">
        <f ca="1"/>
        <v>#NAME?</v>
      </c>
    </row>
    <row r="247" spans="1:1">
      <c r="A247" s="166" t="e">
        <f ca="1"/>
        <v>#NAME?</v>
      </c>
    </row>
    <row r="248" spans="1:1">
      <c r="A248" s="166" t="e">
        <f ca="1"/>
        <v>#NAME?</v>
      </c>
    </row>
    <row r="249" spans="1:1">
      <c r="A249" s="166" t="e">
        <f ca="1"/>
        <v>#NAME?</v>
      </c>
    </row>
    <row r="250" spans="1:1">
      <c r="A250" s="166" t="e">
        <f ca="1"/>
        <v>#NAME?</v>
      </c>
    </row>
    <row r="251" spans="1:1">
      <c r="A251" s="166" t="e">
        <f ca="1"/>
        <v>#NAME?</v>
      </c>
    </row>
    <row r="252" spans="1:1">
      <c r="A252" s="166" t="e">
        <f ca="1"/>
        <v>#NAME?</v>
      </c>
    </row>
    <row r="253" spans="1:1">
      <c r="A253" s="166" t="e">
        <f ca="1"/>
        <v>#NAME?</v>
      </c>
    </row>
    <row r="254" spans="1:1">
      <c r="A254" s="166" t="e">
        <f ca="1"/>
        <v>#NAME?</v>
      </c>
    </row>
    <row r="255" spans="1:1">
      <c r="A255" s="166" t="e">
        <f ca="1"/>
        <v>#NAME?</v>
      </c>
    </row>
    <row r="256" spans="1:1">
      <c r="A256" s="166" t="e">
        <f ca="1"/>
        <v>#NAME?</v>
      </c>
    </row>
    <row r="257" spans="1:1">
      <c r="A257" s="166" t="e">
        <f ca="1"/>
        <v>#NAME?</v>
      </c>
    </row>
    <row r="258" spans="1:1">
      <c r="A258" s="166" t="e">
        <f ca="1"/>
        <v>#NAME?</v>
      </c>
    </row>
    <row r="259" spans="1:1">
      <c r="A259" s="166" t="e">
        <f ca="1"/>
        <v>#NAME?</v>
      </c>
    </row>
    <row r="260" spans="1:1">
      <c r="A260" s="166" t="e">
        <f ca="1"/>
        <v>#NAME?</v>
      </c>
    </row>
    <row r="261" spans="1:1">
      <c r="A261" s="166" t="e">
        <f ca="1"/>
        <v>#NAME?</v>
      </c>
    </row>
    <row r="262" spans="1:1">
      <c r="A262" s="166" t="e">
        <f ca="1"/>
        <v>#NAME?</v>
      </c>
    </row>
    <row r="263" spans="1:1">
      <c r="A263" s="166" t="e">
        <f ca="1"/>
        <v>#NAME?</v>
      </c>
    </row>
    <row r="264" spans="1:1">
      <c r="A264" s="166" t="e">
        <f ca="1"/>
        <v>#NAME?</v>
      </c>
    </row>
    <row r="265" spans="1:1">
      <c r="A265" s="166" t="e">
        <f ca="1"/>
        <v>#NAME?</v>
      </c>
    </row>
    <row r="266" spans="1:1">
      <c r="A266" s="166" t="e">
        <f ca="1"/>
        <v>#NAME?</v>
      </c>
    </row>
    <row r="267" spans="1:1">
      <c r="A267" s="166" t="e">
        <f ca="1"/>
        <v>#NAME?</v>
      </c>
    </row>
    <row r="268" spans="1:1">
      <c r="A268" s="166" t="e">
        <f ca="1"/>
        <v>#NAME?</v>
      </c>
    </row>
    <row r="269" spans="1:1">
      <c r="A269" s="166" t="e">
        <f ca="1"/>
        <v>#NAME?</v>
      </c>
    </row>
    <row r="270" spans="1:1">
      <c r="A270" s="166" t="e">
        <f ca="1"/>
        <v>#NAME?</v>
      </c>
    </row>
    <row r="271" spans="1:1">
      <c r="A271" s="166" t="e">
        <f ca="1"/>
        <v>#NAME?</v>
      </c>
    </row>
    <row r="272" spans="1:1">
      <c r="A272" s="166" t="e">
        <f ca="1"/>
        <v>#NAME?</v>
      </c>
    </row>
    <row r="273" spans="1:1">
      <c r="A273" s="166" t="e">
        <f ca="1"/>
        <v>#NAME?</v>
      </c>
    </row>
    <row r="274" spans="1:1">
      <c r="A274" s="166" t="e">
        <f ca="1"/>
        <v>#NAME?</v>
      </c>
    </row>
    <row r="275" spans="1:1">
      <c r="A275" s="166" t="e">
        <f ca="1"/>
        <v>#NAME?</v>
      </c>
    </row>
    <row r="276" spans="1:1">
      <c r="A276" s="166" t="e">
        <f ca="1"/>
        <v>#NAME?</v>
      </c>
    </row>
    <row r="277" spans="1:1">
      <c r="A277" s="166" t="e">
        <f ca="1"/>
        <v>#NAME?</v>
      </c>
    </row>
    <row r="278" spans="1:1">
      <c r="A278" s="166" t="e">
        <f ca="1"/>
        <v>#NAME?</v>
      </c>
    </row>
    <row r="279" spans="1:1">
      <c r="A279" s="166" t="e">
        <f ca="1"/>
        <v>#NAME?</v>
      </c>
    </row>
    <row r="280" spans="1:1">
      <c r="A280" s="166" t="e">
        <f ca="1"/>
        <v>#NAME?</v>
      </c>
    </row>
    <row r="281" spans="1:1">
      <c r="A281" s="166" t="e">
        <f ca="1"/>
        <v>#NAME?</v>
      </c>
    </row>
    <row r="282" spans="1:1">
      <c r="A282" s="166" t="e">
        <f ca="1"/>
        <v>#NAME?</v>
      </c>
    </row>
    <row r="283" spans="1:1">
      <c r="A283" s="166" t="e">
        <f ca="1"/>
        <v>#NAME?</v>
      </c>
    </row>
    <row r="284" spans="1:1">
      <c r="A284" s="166" t="e">
        <f ca="1"/>
        <v>#NAME?</v>
      </c>
    </row>
  </sheetData>
  <mergeCells count="8">
    <mergeCell ref="G12:H12"/>
    <mergeCell ref="A1:H1"/>
    <mergeCell ref="B9:B11"/>
    <mergeCell ref="D9:E9"/>
    <mergeCell ref="D10:E10"/>
    <mergeCell ref="H9:H11"/>
    <mergeCell ref="B3:D3"/>
    <mergeCell ref="A2:F2"/>
  </mergeCells>
  <pageMargins left="0.7" right="0.7" top="0.75" bottom="0.75" header="0.3" footer="0.3"/>
  <pageSetup paperSize="9" orientation="portrait" horizontalDpi="300" verticalDpi="3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Divers!$V$2:$V$28</xm:f>
          </x14:formula1>
          <xm:sqref>A10</xm:sqref>
        </x14:dataValidation>
        <x14:dataValidation type="list" allowBlank="1" showInputMessage="1" showErrorMessage="1">
          <x14:formula1>
            <xm:f>'DIVERS VBA'!$W$2</xm:f>
          </x14:formula1>
          <xm:sqref>G10</xm:sqref>
        </x14:dataValidation>
        <x14:dataValidation type="list" allowBlank="1" showInputMessage="1" showErrorMessage="1">
          <x14:formula1>
            <xm:f>Divers!$W$2:$W$141</xm:f>
          </x14:formula1>
          <xm:sqref>D10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V5"/>
  <sheetViews>
    <sheetView tabSelected="1" zoomScaleNormal="100" workbookViewId="0">
      <selection activeCell="A19" sqref="A19"/>
    </sheetView>
  </sheetViews>
  <sheetFormatPr baseColWidth="10" defaultRowHeight="15"/>
  <cols>
    <col min="1" max="1" width="38.140625" style="137" customWidth="1"/>
    <col min="2" max="2" width="11.42578125" style="136"/>
    <col min="3" max="3" width="9.5703125" style="136" customWidth="1"/>
    <col min="4" max="4" width="22.5703125" style="137" customWidth="1"/>
    <col min="5" max="5" width="19" style="154" customWidth="1"/>
    <col min="6" max="6" width="11.42578125" style="136"/>
    <col min="7" max="7" width="12" style="136" customWidth="1"/>
    <col min="8" max="8" width="17.7109375" style="137" customWidth="1"/>
    <col min="9" max="9" width="9.85546875" style="136" customWidth="1"/>
    <col min="10" max="10" width="28.28515625" style="137" customWidth="1"/>
    <col min="11" max="11" width="11.5703125" style="136" customWidth="1"/>
    <col min="12" max="12" width="20.85546875" style="136" customWidth="1"/>
    <col min="13" max="13" width="19.140625" style="136" customWidth="1"/>
    <col min="14" max="14" width="14.7109375" style="136" customWidth="1"/>
    <col min="15" max="15" width="32" style="136" customWidth="1"/>
    <col min="16" max="16" width="12" style="136" customWidth="1"/>
    <col min="17" max="17" width="13.5703125" style="136" customWidth="1"/>
    <col min="18" max="18" width="15.85546875" style="136" customWidth="1"/>
    <col min="19" max="19" width="28.28515625" style="136" customWidth="1"/>
    <col min="20" max="20" width="11.5703125" style="136" customWidth="1"/>
    <col min="21" max="21" width="20.85546875" style="136" customWidth="1"/>
    <col min="22" max="22" width="20.140625" style="136" customWidth="1"/>
    <col min="23" max="23" width="12" style="136" customWidth="1"/>
    <col min="24" max="24" width="27.85546875" style="136" customWidth="1"/>
    <col min="25" max="25" width="12" style="136" customWidth="1"/>
    <col min="26" max="26" width="13.5703125" style="136" customWidth="1"/>
    <col min="27" max="27" width="15.85546875" style="136" customWidth="1"/>
    <col min="28" max="28" width="22.140625" style="136" customWidth="1"/>
    <col min="29" max="29" width="28.28515625" style="136" customWidth="1"/>
    <col min="30" max="30" width="11.5703125" style="136" customWidth="1"/>
    <col min="31" max="31" width="20.85546875" style="136" customWidth="1"/>
    <col min="32" max="32" width="20.140625" style="136" customWidth="1"/>
    <col min="33" max="33" width="12" style="136" customWidth="1"/>
    <col min="34" max="34" width="16.7109375" style="136" customWidth="1"/>
    <col min="35" max="35" width="20.42578125" style="136" customWidth="1"/>
    <col min="36" max="39" width="4.28515625" style="136" hidden="1" customWidth="1"/>
    <col min="40" max="40" width="18.85546875" style="136" customWidth="1"/>
    <col min="41" max="41" width="27.7109375" style="136" customWidth="1"/>
    <col min="42" max="42" width="11.42578125" style="136"/>
    <col min="43" max="43" width="25" style="136" customWidth="1"/>
    <col min="44" max="44" width="11.42578125" style="136"/>
    <col min="45" max="45" width="15.5703125" style="136" customWidth="1"/>
    <col min="46" max="46" width="48" style="136" customWidth="1"/>
    <col min="47" max="47" width="11" style="136" customWidth="1"/>
    <col min="48" max="48" width="10.140625" style="136" hidden="1" customWidth="1"/>
    <col min="49" max="49" width="13" style="136" customWidth="1"/>
    <col min="50" max="50" width="13.140625" style="136" customWidth="1"/>
    <col min="51" max="51" width="17.85546875" style="136" hidden="1" customWidth="1"/>
    <col min="52" max="52" width="5" style="136" hidden="1" customWidth="1"/>
    <col min="53" max="53" width="4.28515625" style="136" hidden="1" customWidth="1"/>
    <col min="54" max="54" width="3.5703125" style="136" hidden="1" customWidth="1"/>
    <col min="55" max="55" width="11.42578125" style="136"/>
    <col min="56" max="56" width="12.5703125" style="136" customWidth="1"/>
    <col min="57" max="57" width="17.5703125" style="136" customWidth="1"/>
    <col min="58" max="58" width="25" style="136" customWidth="1"/>
    <col min="59" max="59" width="16.42578125" style="136" customWidth="1"/>
    <col min="60" max="61" width="24.5703125" style="136" customWidth="1"/>
    <col min="62" max="62" width="11.42578125" style="136"/>
    <col min="63" max="63" width="11.42578125" style="154"/>
    <col min="64" max="64" width="43.140625" style="136" customWidth="1"/>
    <col min="65" max="65" width="11.42578125" style="154"/>
    <col min="66" max="16384" width="11.42578125" style="136"/>
  </cols>
  <sheetData>
    <row r="1" spans="1:74">
      <c r="A1" s="137">
        <f>SUBTOTAL(3,Tableaubase[Etablissement 2024/2025])</f>
        <v>2</v>
      </c>
      <c r="C1" s="136">
        <f>SUBTOTAL(3,Tableaubase[Classe 2024/2025])</f>
        <v>2</v>
      </c>
      <c r="F1" s="136">
        <f>SUBTOTAL(3,Tableaubase[Sexe])</f>
        <v>3</v>
      </c>
      <c r="AO1" s="136">
        <f>SUBTOTAL(3,Tableaubase[VŒU 1 ETABLISSEMENT 2025/2026])</f>
        <v>0</v>
      </c>
      <c r="AS1" s="136">
        <f>SUBTOTAL(3,Tableaubase[Décision CDO])</f>
        <v>0</v>
      </c>
      <c r="BG1" s="136">
        <f ca="1">SUBTOTAL(3,Tableaubase[Circonscription])</f>
        <v>2</v>
      </c>
      <c r="BH1" s="136">
        <f ca="1">SUBTOTAL(3,Tableaubase[Issu du 1er ou 2nd degré])</f>
        <v>2</v>
      </c>
      <c r="BI1" s="136">
        <f>SUBTOTAL(3,Tableaubase[Situation d''orientation])</f>
        <v>2</v>
      </c>
      <c r="BK1" s="171">
        <f>SUBTOTAL(3,Tableaubase[Date CDO])</f>
        <v>0</v>
      </c>
    </row>
    <row r="2" spans="1:74" ht="30">
      <c r="A2" s="131" t="s">
        <v>1204</v>
      </c>
      <c r="B2" s="132" t="s">
        <v>934</v>
      </c>
      <c r="C2" s="132" t="s">
        <v>1207</v>
      </c>
      <c r="D2" s="133" t="s">
        <v>1081</v>
      </c>
      <c r="E2" s="134" t="s">
        <v>1</v>
      </c>
      <c r="F2" s="135" t="s">
        <v>0</v>
      </c>
      <c r="G2" s="136" t="s">
        <v>2</v>
      </c>
      <c r="H2" s="137" t="s">
        <v>3</v>
      </c>
      <c r="I2" s="136" t="s">
        <v>4</v>
      </c>
      <c r="J2" s="137" t="s">
        <v>5</v>
      </c>
      <c r="K2" s="136" t="s">
        <v>6</v>
      </c>
      <c r="L2" s="136" t="s">
        <v>1076</v>
      </c>
      <c r="M2" s="136" t="s">
        <v>1348</v>
      </c>
      <c r="N2" s="136" t="s">
        <v>7</v>
      </c>
      <c r="O2" s="136" t="s">
        <v>8</v>
      </c>
      <c r="P2" s="138" t="s">
        <v>9</v>
      </c>
      <c r="Q2" s="138" t="s">
        <v>10</v>
      </c>
      <c r="R2" s="138" t="s">
        <v>11</v>
      </c>
      <c r="S2" s="138" t="s">
        <v>12</v>
      </c>
      <c r="T2" s="138" t="s">
        <v>13</v>
      </c>
      <c r="U2" s="138" t="s">
        <v>1075</v>
      </c>
      <c r="V2" s="138" t="s">
        <v>1347</v>
      </c>
      <c r="W2" s="138" t="s">
        <v>14</v>
      </c>
      <c r="X2" s="138" t="s">
        <v>15</v>
      </c>
      <c r="Y2" s="136" t="s">
        <v>16</v>
      </c>
      <c r="Z2" s="136" t="s">
        <v>17</v>
      </c>
      <c r="AA2" s="136" t="s">
        <v>18</v>
      </c>
      <c r="AB2" s="136" t="s">
        <v>1078</v>
      </c>
      <c r="AC2" s="136" t="s">
        <v>19</v>
      </c>
      <c r="AD2" s="136" t="s">
        <v>20</v>
      </c>
      <c r="AE2" s="136" t="s">
        <v>1077</v>
      </c>
      <c r="AF2" s="136" t="s">
        <v>1437</v>
      </c>
      <c r="AG2" s="136" t="s">
        <v>21</v>
      </c>
      <c r="AH2" s="136" t="s">
        <v>22</v>
      </c>
      <c r="AI2" s="132" t="s">
        <v>857</v>
      </c>
      <c r="AJ2" s="132" t="s">
        <v>856</v>
      </c>
      <c r="AK2" s="132" t="s">
        <v>855</v>
      </c>
      <c r="AL2" s="132" t="s">
        <v>1080</v>
      </c>
      <c r="AM2" s="132" t="s">
        <v>946</v>
      </c>
      <c r="AN2" s="132" t="s">
        <v>854</v>
      </c>
      <c r="AO2" s="131" t="s">
        <v>1458</v>
      </c>
      <c r="AP2" s="131" t="s">
        <v>1438</v>
      </c>
      <c r="AQ2" s="131" t="s">
        <v>1462</v>
      </c>
      <c r="AR2" s="131" t="s">
        <v>1439</v>
      </c>
      <c r="AS2" s="139" t="s">
        <v>1212</v>
      </c>
      <c r="AT2" s="139" t="s">
        <v>1033</v>
      </c>
      <c r="AU2" s="132" t="s">
        <v>951</v>
      </c>
      <c r="AV2" s="140" t="s">
        <v>1181</v>
      </c>
      <c r="AW2" s="136" t="s">
        <v>1039</v>
      </c>
      <c r="AX2" s="140" t="s">
        <v>1037</v>
      </c>
      <c r="AY2" s="140" t="s">
        <v>1195</v>
      </c>
      <c r="AZ2" s="140" t="s">
        <v>1040</v>
      </c>
      <c r="BA2" s="140" t="s">
        <v>1013</v>
      </c>
      <c r="BB2" s="140" t="s">
        <v>1047</v>
      </c>
      <c r="BC2" s="139" t="s">
        <v>1171</v>
      </c>
      <c r="BD2" s="132" t="s">
        <v>1034</v>
      </c>
      <c r="BE2" s="132" t="s">
        <v>1035</v>
      </c>
      <c r="BF2" s="132" t="s">
        <v>1036</v>
      </c>
      <c r="BG2" s="132" t="s">
        <v>1038</v>
      </c>
      <c r="BH2" s="135" t="s">
        <v>1172</v>
      </c>
      <c r="BI2" s="132" t="s">
        <v>1213</v>
      </c>
      <c r="BJ2" s="139" t="s">
        <v>1208</v>
      </c>
      <c r="BK2" s="144" t="s">
        <v>1209</v>
      </c>
      <c r="BL2" s="139" t="s">
        <v>1346</v>
      </c>
      <c r="BM2" s="145" t="s">
        <v>1210</v>
      </c>
      <c r="BN2" s="141" t="s">
        <v>1211</v>
      </c>
      <c r="BO2" s="141" t="s">
        <v>1460</v>
      </c>
      <c r="BP2" s="141" t="s">
        <v>1340</v>
      </c>
      <c r="BQ2" s="141" t="s">
        <v>1341</v>
      </c>
      <c r="BR2" s="141" t="s">
        <v>1214</v>
      </c>
      <c r="BS2" s="141" t="s">
        <v>1435</v>
      </c>
      <c r="BT2" s="141" t="s">
        <v>1436</v>
      </c>
      <c r="BU2" s="141" t="s">
        <v>1385</v>
      </c>
      <c r="BV2" s="141" t="s">
        <v>1386</v>
      </c>
    </row>
    <row r="3" spans="1:74">
      <c r="A3" s="137" t="s">
        <v>1291</v>
      </c>
      <c r="B3" s="155" t="e">
        <f ca="1">_xlfn.XLOOKUP(Tableaubase[[#This Row],[Etablissement 2024/2025]],TEtab[ETABLISSEMENTS],TEtab[réseau]," ")</f>
        <v>#NAME?</v>
      </c>
      <c r="C3" s="136" t="s">
        <v>1019</v>
      </c>
      <c r="D3" s="137" t="s">
        <v>1467</v>
      </c>
      <c r="E3" s="154">
        <v>41155</v>
      </c>
      <c r="F3" s="136" t="s">
        <v>1015</v>
      </c>
      <c r="G3" s="136" t="s">
        <v>1002</v>
      </c>
      <c r="H3" s="137" t="s">
        <v>1468</v>
      </c>
      <c r="I3" s="136" t="s">
        <v>924</v>
      </c>
      <c r="J3" s="137" t="s">
        <v>1466</v>
      </c>
      <c r="K3" s="136" t="e" cm="1">
        <f t="array" aca="1" ref="K3" ca="1">_xlfn.XLOOKUP(Tableaubase[[#This Row],[Commune 44 Resp 1]],TCommunes[[#All],[Communes]],TCommunes[[#All],[code postal]],"Hors 44")</f>
        <v>#NAME?</v>
      </c>
      <c r="L3" s="136" t="s">
        <v>23</v>
      </c>
      <c r="N3" s="136" t="s">
        <v>1470</v>
      </c>
      <c r="O3" s="189" t="s">
        <v>1469</v>
      </c>
      <c r="T3" s="136" t="e" cm="1">
        <f t="array" aca="1" ref="T3" ca="1">_xlfn.XLOOKUP(Tableaubase[[#This Row],[Commune 44 Resp 2]],TCommunes[[#All],[Communes]],TCommunes[[#All],[code postal]]," ")</f>
        <v>#NAME?</v>
      </c>
      <c r="AD3" s="136" t="e" cm="1">
        <f t="array" aca="1" ref="AD3" ca="1">_xlfn.XLOOKUP(Tableaubase[[#This Row],[Commune 44 Resp 3]],TCommunes[[#All],[Communes]],TCommunes[[#All],[code postal]]," ")</f>
        <v>#NAME?</v>
      </c>
      <c r="AI3" s="136" t="s">
        <v>1060</v>
      </c>
      <c r="AP3" s="136" t="e">
        <f ca="1">_xlfn.XLOOKUP(Tableaubase[[#This Row],[VŒU 1 ETABLISSEMENT 2025/2026]],TSEGPA[Etablissements SEGPA],TSEGPA[Réseau]," ")</f>
        <v>#NAME?</v>
      </c>
      <c r="AR3" s="136" t="e">
        <f ca="1">_xlfn.XLOOKUP(Tableaubase[[#This Row],[VŒU 2 ETABLISSEMENT 2025/2026]],TSEGPA[Etablissements SEGPA],TSEGPA[Réseau]," ")</f>
        <v>#NAME?</v>
      </c>
      <c r="AT3" s="137"/>
      <c r="AU3" s="137" t="s">
        <v>1173</v>
      </c>
      <c r="AV3" s="136" t="s">
        <v>958</v>
      </c>
      <c r="AW3" s="136" t="s">
        <v>924</v>
      </c>
      <c r="AX3" s="136" t="s">
        <v>961</v>
      </c>
      <c r="BE3" s="136" t="e" cm="1">
        <f t="array" aca="1" ref="BE3" ca="1">_xlfn.XLOOKUP(Tableaubase[[#This Row],[Etablissement 2024/2025]],TEtab[[#All],[ETABLISSEMENTS]],TEtab[[#All],[IEN
CHEF D''ETABLISSEMENT]]," ")</f>
        <v>#NAME?</v>
      </c>
      <c r="BF3" s="136" t="e" cm="1">
        <f t="array" aca="1" ref="BF3" ca="1">_xlfn.XLOOKUP(Tableaubase[[#This Row],[Etablissement 2024/2025]],TEtab[[#All],[ETABLISSEMENTS]],TEtab[[#All],[courriel]]," ")</f>
        <v>#NAME?</v>
      </c>
      <c r="BG3" s="136" t="e" cm="1">
        <f t="array" aca="1" ref="BG3" ca="1">_xlfn.XLOOKUP(Tableaubase[[#This Row],[Etablissement 2024/2025]],TEtab[[#All],[ETABLISSEMENTS]],TEtab[[#All],[circonscription]]," ")</f>
        <v>#NAME?</v>
      </c>
      <c r="BH3" s="136" t="e" cm="1">
        <f t="array" aca="1" ref="BH3" ca="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#NAME?</v>
      </c>
      <c r="BI3" s="136" t="s">
        <v>958</v>
      </c>
      <c r="BS3" s="174"/>
      <c r="BT3" s="174"/>
    </row>
    <row r="4" spans="1:74" ht="30">
      <c r="A4" s="137" t="s">
        <v>877</v>
      </c>
      <c r="B4" s="155" t="e">
        <f ca="1">_xlfn.XLOOKUP(Tableaubase[[#This Row],[Etablissement 2024/2025]],TEtab[ETABLISSEMENTS],TEtab[réseau]," ")</f>
        <v>#NAME?</v>
      </c>
      <c r="C4" s="136" t="s">
        <v>1019</v>
      </c>
      <c r="D4" s="137" t="s">
        <v>1471</v>
      </c>
      <c r="E4" s="154">
        <v>41367</v>
      </c>
      <c r="F4" s="136" t="s">
        <v>1015</v>
      </c>
      <c r="G4" s="136" t="s">
        <v>1002</v>
      </c>
      <c r="H4" s="137" t="s">
        <v>1472</v>
      </c>
      <c r="I4" s="136" t="s">
        <v>924</v>
      </c>
      <c r="J4" s="137" t="s">
        <v>1475</v>
      </c>
      <c r="K4" s="136" t="e" cm="1">
        <f t="array" aca="1" ref="K4" ca="1">_xlfn.XLOOKUP(Tableaubase[[#This Row],[Commune 44 Resp 1]],TCommunes[[#All],[Communes]],TCommunes[[#All],[code postal]],"Hors 44")</f>
        <v>#NAME?</v>
      </c>
      <c r="L4" s="136" t="s">
        <v>57</v>
      </c>
      <c r="N4" s="136" t="s">
        <v>1474</v>
      </c>
      <c r="O4" s="189" t="s">
        <v>1473</v>
      </c>
      <c r="T4" s="136" t="e" cm="1">
        <f t="array" aca="1" ref="T4" ca="1">_xlfn.XLOOKUP(Tableaubase[[#This Row],[Commune 44 Resp 2]],TCommunes[[#All],[Communes]],TCommunes[[#All],[code postal]]," ")</f>
        <v>#NAME?</v>
      </c>
      <c r="AD4" s="136" t="e" cm="1">
        <f t="array" aca="1" ref="AD4" ca="1">_xlfn.XLOOKUP(Tableaubase[[#This Row],[Commune 44 Resp 3]],TCommunes[[#All],[Communes]],TCommunes[[#All],[code postal]]," ")</f>
        <v>#NAME?</v>
      </c>
      <c r="AI4" s="136" t="s">
        <v>1060</v>
      </c>
      <c r="AP4" s="136" t="e">
        <f ca="1">_xlfn.XLOOKUP(Tableaubase[[#This Row],[VŒU 1 ETABLISSEMENT 2025/2026]],TSEGPA[Etablissements SEGPA],TSEGPA[Réseau]," ")</f>
        <v>#NAME?</v>
      </c>
      <c r="AR4" s="136" t="e">
        <f ca="1">_xlfn.XLOOKUP(Tableaubase[[#This Row],[VŒU 2 ETABLISSEMENT 2025/2026]],TSEGPA[Etablissements SEGPA],TSEGPA[Réseau]," ")</f>
        <v>#NAME?</v>
      </c>
      <c r="AT4" s="137"/>
      <c r="AU4" s="137" t="s">
        <v>1173</v>
      </c>
      <c r="AV4" s="136" t="s">
        <v>958</v>
      </c>
      <c r="AW4" s="136" t="s">
        <v>924</v>
      </c>
      <c r="AX4" s="136" t="s">
        <v>961</v>
      </c>
      <c r="BE4" s="136" t="e" cm="1">
        <f t="array" aca="1" ref="BE4" ca="1">_xlfn.XLOOKUP(Tableaubase[[#This Row],[Etablissement 2024/2025]],TEtab[[#All],[ETABLISSEMENTS]],TEtab[[#All],[IEN
CHEF D''ETABLISSEMENT]]," ")</f>
        <v>#NAME?</v>
      </c>
      <c r="BF4" s="136" t="e" cm="1">
        <f t="array" aca="1" ref="BF4" ca="1">_xlfn.XLOOKUP(Tableaubase[[#This Row],[Etablissement 2024/2025]],TEtab[[#All],[ETABLISSEMENTS]],TEtab[[#All],[courriel]]," ")</f>
        <v>#NAME?</v>
      </c>
      <c r="BG4" s="136" t="e" cm="1">
        <f t="array" aca="1" ref="BG4" ca="1">_xlfn.XLOOKUP(Tableaubase[[#This Row],[Etablissement 2024/2025]],TEtab[[#All],[ETABLISSEMENTS]],TEtab[[#All],[circonscription]]," ")</f>
        <v>#NAME?</v>
      </c>
      <c r="BH4" s="136" t="e" cm="1">
        <f t="array" aca="1" ref="BH4" ca="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#NAME?</v>
      </c>
      <c r="BI4" s="136" t="s">
        <v>958</v>
      </c>
      <c r="BS4" s="174"/>
      <c r="BT4" s="174"/>
    </row>
    <row r="5" spans="1:74">
      <c r="B5" s="155" t="e">
        <f ca="1">_xlfn.XLOOKUP(Tableaubase[[#This Row],[Etablissement 2024/2025]],TEtab[ETABLISSEMENTS],TEtab[réseau]," ")</f>
        <v>#NAME?</v>
      </c>
      <c r="D5" s="137" t="s">
        <v>1476</v>
      </c>
      <c r="E5" s="154">
        <v>45337</v>
      </c>
      <c r="F5" s="136" t="s">
        <v>1014</v>
      </c>
      <c r="K5" s="171" t="e">
        <f t="array" aca="1" ref="K5" ca="1">_xlfn.XLOOKUP(Tableaubase[[#This Row],[Commune 44 Resp 1]],TCommunes[[#All],[Communes]],TCommunes[[#All],[code postal]],"Hors 44")</f>
        <v>#NAME?</v>
      </c>
      <c r="O5" s="189"/>
      <c r="T5" s="171" t="e">
        <f t="array" aca="1" ref="T5" ca="1">_xlfn.XLOOKUP(Tableaubase[[#This Row],[Commune 44 Resp 2]],TCommunes[[#All],[Communes]],TCommunes[[#All],[code postal]]," ")</f>
        <v>#NAME?</v>
      </c>
      <c r="AD5" s="136" t="e">
        <f t="array" aca="1" ref="AD5" ca="1">_xlfn.XLOOKUP(Tableaubase[[#This Row],[Commune 44 Resp 3]],TCommunes[[#All],[Communes]],TCommunes[[#All],[code postal]]," ")</f>
        <v>#NAME?</v>
      </c>
      <c r="AO5" s="171"/>
      <c r="AP5" s="171" t="e">
        <f ca="1">_xlfn.XLOOKUP(Tableaubase[[#This Row],[VŒU 1 ETABLISSEMENT 2025/2026]],TSEGPA[Etablissements SEGPA],TSEGPA[Réseau]," ")</f>
        <v>#NAME?</v>
      </c>
      <c r="AR5" s="171" t="e">
        <f ca="1">_xlfn.XLOOKUP(Tableaubase[[#This Row],[VŒU 2 ETABLISSEMENT 2025/2026]],TSEGPA[Etablissements SEGPA],TSEGPA[Réseau]," ")</f>
        <v>#NAME?</v>
      </c>
      <c r="AT5" s="137"/>
      <c r="AU5" s="137"/>
      <c r="BE5" s="171" t="e">
        <f t="array" aca="1" ref="BE5" ca="1">_xlfn.XLOOKUP(Tableaubase[[#This Row],[Etablissement 2024/2025]],TEtab[[#All],[ETABLISSEMENTS]],TEtab[[#All],[IEN
CHEF D''ETABLISSEMENT]]," ")</f>
        <v>#NAME?</v>
      </c>
      <c r="BF5" s="171" t="e">
        <f t="array" aca="1" ref="BF5" ca="1">_xlfn.XLOOKUP(Tableaubase[[#This Row],[Etablissement 2024/2025]],TEtab[[#All],[ETABLISSEMENTS]],TEtab[[#All],[courriel]]," ")</f>
        <v>#NAME?</v>
      </c>
      <c r="BG5" s="171"/>
      <c r="BH5" s="171"/>
      <c r="BS5" s="174"/>
      <c r="BT5" s="174"/>
    </row>
  </sheetData>
  <conditionalFormatting sqref="BM11">
    <cfRule type="expression" dxfId="6" priority="6">
      <formula>$AS3="REFUSÉ"</formula>
    </cfRule>
  </conditionalFormatting>
  <conditionalFormatting sqref="BM653">
    <cfRule type="expression" dxfId="5" priority="5">
      <formula>$AS301="PRE-ORIENTÉ"</formula>
    </cfRule>
  </conditionalFormatting>
  <conditionalFormatting sqref="BO653">
    <cfRule type="expression" dxfId="4" priority="4">
      <formula>$AS302="ORIENTÉ"</formula>
    </cfRule>
  </conditionalFormatting>
  <conditionalFormatting sqref="BP653">
    <cfRule type="expression" dxfId="3" priority="3">
      <formula>$AS295="AJOURNÉ"</formula>
    </cfRule>
  </conditionalFormatting>
  <conditionalFormatting sqref="BN653">
    <cfRule type="expression" dxfId="2" priority="2">
      <formula>$AS298="MDPH en cours"</formula>
    </cfRule>
  </conditionalFormatting>
  <conditionalFormatting sqref="BD653">
    <cfRule type="expression" dxfId="1" priority="1">
      <formula>$BC651="OUI"</formula>
    </cfRule>
  </conditionalFormatting>
  <hyperlinks>
    <hyperlink ref="O3" r:id="rId1"/>
    <hyperlink ref="O4" r:id="rId2"/>
  </hyperlinks>
  <pageMargins left="0.7" right="0.7" top="0.75" bottom="0.75" header="0.3" footer="0.3"/>
  <pageSetup paperSize="9" orientation="portrait" horizontalDpi="300" verticalDpi="300"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H796"/>
  <sheetViews>
    <sheetView workbookViewId="0">
      <selection activeCell="D2" sqref="D2:E796"/>
    </sheetView>
  </sheetViews>
  <sheetFormatPr baseColWidth="10" defaultRowHeight="15"/>
  <cols>
    <col min="1" max="1" width="16.85546875" style="16" customWidth="1"/>
    <col min="2" max="2" width="16.28515625" style="16" customWidth="1"/>
    <col min="3" max="3" width="42.28515625" style="16" customWidth="1"/>
    <col min="4" max="4" width="22" style="16" customWidth="1"/>
    <col min="5" max="5" width="34.42578125" style="16" customWidth="1"/>
    <col min="6" max="6" width="23.7109375" style="16" customWidth="1"/>
    <col min="7" max="16384" width="11.42578125" style="16"/>
  </cols>
  <sheetData>
    <row r="1" spans="1:8" ht="40.5">
      <c r="A1" s="22" t="s">
        <v>1215</v>
      </c>
      <c r="B1" s="23" t="s">
        <v>1216</v>
      </c>
      <c r="C1" s="24" t="s">
        <v>920</v>
      </c>
      <c r="D1" s="22" t="s">
        <v>1217</v>
      </c>
      <c r="E1" s="23" t="s">
        <v>1218</v>
      </c>
      <c r="F1" s="25" t="s">
        <v>1219</v>
      </c>
      <c r="H1" s="62">
        <f>SUBTOTAL(3,TEtab[circonscription])</f>
        <v>795</v>
      </c>
    </row>
    <row r="2" spans="1:8">
      <c r="A2" s="26">
        <v>6</v>
      </c>
      <c r="B2" s="27">
        <v>0</v>
      </c>
      <c r="C2" s="28" t="s">
        <v>1220</v>
      </c>
      <c r="D2" s="27"/>
      <c r="E2" s="27"/>
      <c r="F2" s="29">
        <v>0</v>
      </c>
    </row>
    <row r="3" spans="1:8">
      <c r="A3" s="26">
        <v>4</v>
      </c>
      <c r="B3" s="27" t="s">
        <v>1221</v>
      </c>
      <c r="C3" s="28" t="s">
        <v>1118</v>
      </c>
      <c r="D3" s="27"/>
      <c r="E3" s="27"/>
      <c r="F3" s="29" t="s">
        <v>1222</v>
      </c>
    </row>
    <row r="4" spans="1:8">
      <c r="A4" s="26">
        <v>4</v>
      </c>
      <c r="B4" s="27" t="s">
        <v>1221</v>
      </c>
      <c r="C4" s="28" t="s">
        <v>1223</v>
      </c>
      <c r="D4" s="27"/>
      <c r="E4" s="27"/>
      <c r="F4" s="29" t="s">
        <v>1224</v>
      </c>
    </row>
    <row r="5" spans="1:8">
      <c r="A5" s="26">
        <v>4</v>
      </c>
      <c r="B5" s="27" t="s">
        <v>1221</v>
      </c>
      <c r="C5" s="28" t="s">
        <v>1225</v>
      </c>
      <c r="D5" s="27"/>
      <c r="E5" s="27"/>
      <c r="F5" s="29" t="s">
        <v>1222</v>
      </c>
    </row>
    <row r="6" spans="1:8">
      <c r="A6" s="26">
        <v>4</v>
      </c>
      <c r="B6" s="27" t="s">
        <v>1221</v>
      </c>
      <c r="C6" s="28" t="s">
        <v>265</v>
      </c>
      <c r="D6" s="27"/>
      <c r="E6" s="27"/>
      <c r="F6" s="29" t="s">
        <v>1224</v>
      </c>
    </row>
    <row r="7" spans="1:8">
      <c r="A7" s="26">
        <v>4</v>
      </c>
      <c r="B7" s="27" t="s">
        <v>1221</v>
      </c>
      <c r="C7" s="28" t="s">
        <v>266</v>
      </c>
      <c r="D7" s="27"/>
      <c r="E7" s="27"/>
      <c r="F7" s="29" t="s">
        <v>1222</v>
      </c>
    </row>
    <row r="8" spans="1:8">
      <c r="A8" s="26">
        <v>4</v>
      </c>
      <c r="B8" s="27" t="s">
        <v>1221</v>
      </c>
      <c r="C8" s="28" t="s">
        <v>367</v>
      </c>
      <c r="D8" s="27"/>
      <c r="E8" s="27"/>
      <c r="F8" s="29" t="s">
        <v>1224</v>
      </c>
    </row>
    <row r="9" spans="1:8">
      <c r="A9" s="26">
        <v>4</v>
      </c>
      <c r="B9" s="27" t="s">
        <v>1221</v>
      </c>
      <c r="C9" s="28" t="s">
        <v>372</v>
      </c>
      <c r="D9" s="27"/>
      <c r="E9" s="27"/>
      <c r="F9" s="29" t="s">
        <v>1222</v>
      </c>
    </row>
    <row r="10" spans="1:8">
      <c r="A10" s="26">
        <v>4</v>
      </c>
      <c r="B10" s="27" t="s">
        <v>1221</v>
      </c>
      <c r="C10" s="28" t="s">
        <v>373</v>
      </c>
      <c r="D10" s="27"/>
      <c r="E10" s="27"/>
      <c r="F10" s="29" t="s">
        <v>1224</v>
      </c>
    </row>
    <row r="11" spans="1:8">
      <c r="A11" s="26">
        <v>4</v>
      </c>
      <c r="B11" s="27" t="s">
        <v>1221</v>
      </c>
      <c r="C11" s="28" t="s">
        <v>404</v>
      </c>
      <c r="D11" s="27"/>
      <c r="E11" s="27"/>
      <c r="F11" s="29" t="s">
        <v>1224</v>
      </c>
    </row>
    <row r="12" spans="1:8">
      <c r="A12" s="26">
        <v>4</v>
      </c>
      <c r="B12" s="27" t="s">
        <v>1221</v>
      </c>
      <c r="C12" s="28" t="s">
        <v>405</v>
      </c>
      <c r="D12" s="27"/>
      <c r="E12" s="27"/>
      <c r="F12" s="29" t="s">
        <v>1222</v>
      </c>
    </row>
    <row r="13" spans="1:8">
      <c r="A13" s="26">
        <v>4</v>
      </c>
      <c r="B13" s="27" t="s">
        <v>1221</v>
      </c>
      <c r="C13" s="28" t="s">
        <v>407</v>
      </c>
      <c r="D13" s="27"/>
      <c r="E13" s="27"/>
      <c r="F13" s="29" t="s">
        <v>1222</v>
      </c>
    </row>
    <row r="14" spans="1:8">
      <c r="A14" s="26">
        <v>4</v>
      </c>
      <c r="B14" s="27" t="s">
        <v>1221</v>
      </c>
      <c r="C14" s="28" t="s">
        <v>408</v>
      </c>
      <c r="D14" s="27"/>
      <c r="E14" s="27"/>
      <c r="F14" s="29" t="s">
        <v>1224</v>
      </c>
    </row>
    <row r="15" spans="1:8">
      <c r="A15" s="26">
        <v>4</v>
      </c>
      <c r="B15" s="27" t="s">
        <v>1221</v>
      </c>
      <c r="C15" s="28" t="s">
        <v>409</v>
      </c>
      <c r="D15" s="27"/>
      <c r="E15" s="27"/>
      <c r="F15" s="29" t="s">
        <v>1224</v>
      </c>
    </row>
    <row r="16" spans="1:8">
      <c r="A16" s="26">
        <v>4</v>
      </c>
      <c r="B16" s="27" t="s">
        <v>1221</v>
      </c>
      <c r="C16" s="28" t="s">
        <v>410</v>
      </c>
      <c r="D16" s="27"/>
      <c r="E16" s="27"/>
      <c r="F16" s="29" t="s">
        <v>1224</v>
      </c>
    </row>
    <row r="17" spans="1:6">
      <c r="A17" s="26">
        <v>4</v>
      </c>
      <c r="B17" s="27" t="s">
        <v>1221</v>
      </c>
      <c r="C17" s="28" t="s">
        <v>411</v>
      </c>
      <c r="D17" s="27"/>
      <c r="E17" s="27"/>
      <c r="F17" s="29" t="s">
        <v>1222</v>
      </c>
    </row>
    <row r="18" spans="1:6">
      <c r="A18" s="26">
        <v>4</v>
      </c>
      <c r="B18" s="27" t="s">
        <v>1221</v>
      </c>
      <c r="C18" s="28" t="s">
        <v>412</v>
      </c>
      <c r="D18" s="27"/>
      <c r="E18" s="27"/>
      <c r="F18" s="29" t="s">
        <v>1222</v>
      </c>
    </row>
    <row r="19" spans="1:6">
      <c r="A19" s="26">
        <v>4</v>
      </c>
      <c r="B19" s="27" t="s">
        <v>1221</v>
      </c>
      <c r="C19" s="28" t="s">
        <v>413</v>
      </c>
      <c r="D19" s="27"/>
      <c r="E19" s="27"/>
      <c r="F19" s="29" t="s">
        <v>1222</v>
      </c>
    </row>
    <row r="20" spans="1:6">
      <c r="A20" s="26">
        <v>4</v>
      </c>
      <c r="B20" s="27" t="s">
        <v>1221</v>
      </c>
      <c r="C20" s="28" t="s">
        <v>429</v>
      </c>
      <c r="D20" s="27"/>
      <c r="E20" s="27"/>
      <c r="F20" s="29" t="s">
        <v>1224</v>
      </c>
    </row>
    <row r="21" spans="1:6">
      <c r="A21" s="26">
        <v>4</v>
      </c>
      <c r="B21" s="27" t="s">
        <v>1221</v>
      </c>
      <c r="C21" s="28" t="s">
        <v>430</v>
      </c>
      <c r="D21" s="27"/>
      <c r="E21" s="27"/>
      <c r="F21" s="29" t="s">
        <v>1222</v>
      </c>
    </row>
    <row r="22" spans="1:6">
      <c r="A22" s="26">
        <v>4</v>
      </c>
      <c r="B22" s="27" t="s">
        <v>1221</v>
      </c>
      <c r="C22" s="28" t="s">
        <v>443</v>
      </c>
      <c r="D22" s="27"/>
      <c r="E22" s="27"/>
      <c r="F22" s="29" t="s">
        <v>1222</v>
      </c>
    </row>
    <row r="23" spans="1:6">
      <c r="A23" s="26">
        <v>4</v>
      </c>
      <c r="B23" s="27" t="s">
        <v>1221</v>
      </c>
      <c r="C23" s="28" t="s">
        <v>445</v>
      </c>
      <c r="D23" s="27"/>
      <c r="E23" s="27"/>
      <c r="F23" s="29" t="s">
        <v>1224</v>
      </c>
    </row>
    <row r="24" spans="1:6">
      <c r="A24" s="26">
        <v>4</v>
      </c>
      <c r="B24" s="27" t="s">
        <v>1221</v>
      </c>
      <c r="C24" s="28" t="s">
        <v>446</v>
      </c>
      <c r="D24" s="27"/>
      <c r="E24" s="27"/>
      <c r="F24" s="29" t="s">
        <v>1222</v>
      </c>
    </row>
    <row r="25" spans="1:6">
      <c r="A25" s="26">
        <v>4</v>
      </c>
      <c r="B25" s="27" t="s">
        <v>1221</v>
      </c>
      <c r="C25" s="28" t="s">
        <v>569</v>
      </c>
      <c r="D25" s="27"/>
      <c r="E25" s="27"/>
      <c r="F25" s="29" t="s">
        <v>1224</v>
      </c>
    </row>
    <row r="26" spans="1:6">
      <c r="A26" s="26">
        <v>4</v>
      </c>
      <c r="B26" s="27" t="s">
        <v>1221</v>
      </c>
      <c r="C26" s="28" t="s">
        <v>570</v>
      </c>
      <c r="D26" s="27"/>
      <c r="E26" s="27"/>
      <c r="F26" s="29" t="s">
        <v>1222</v>
      </c>
    </row>
    <row r="27" spans="1:6">
      <c r="A27" s="26">
        <v>4</v>
      </c>
      <c r="B27" s="27" t="s">
        <v>1221</v>
      </c>
      <c r="C27" s="28" t="s">
        <v>604</v>
      </c>
      <c r="D27" s="30"/>
      <c r="E27" s="27"/>
      <c r="F27" s="29" t="s">
        <v>1222</v>
      </c>
    </row>
    <row r="28" spans="1:6">
      <c r="A28" s="26">
        <v>4</v>
      </c>
      <c r="B28" s="27" t="s">
        <v>1221</v>
      </c>
      <c r="C28" s="28" t="s">
        <v>668</v>
      </c>
      <c r="D28" s="30"/>
      <c r="E28" s="27"/>
      <c r="F28" s="29" t="s">
        <v>1224</v>
      </c>
    </row>
    <row r="29" spans="1:6">
      <c r="A29" s="26">
        <v>4</v>
      </c>
      <c r="B29" s="27" t="s">
        <v>1221</v>
      </c>
      <c r="C29" s="28" t="s">
        <v>669</v>
      </c>
      <c r="D29" s="30"/>
      <c r="E29" s="27"/>
      <c r="F29" s="29" t="s">
        <v>1222</v>
      </c>
    </row>
    <row r="30" spans="1:6">
      <c r="A30" s="26">
        <v>4</v>
      </c>
      <c r="B30" s="27" t="s">
        <v>1221</v>
      </c>
      <c r="C30" s="28" t="s">
        <v>716</v>
      </c>
      <c r="D30" s="30"/>
      <c r="E30" s="27"/>
      <c r="F30" s="29" t="s">
        <v>1222</v>
      </c>
    </row>
    <row r="31" spans="1:6">
      <c r="A31" s="26">
        <v>4</v>
      </c>
      <c r="B31" s="27" t="s">
        <v>1221</v>
      </c>
      <c r="C31" s="28" t="s">
        <v>717</v>
      </c>
      <c r="D31" s="30"/>
      <c r="E31" s="27"/>
      <c r="F31" s="29" t="s">
        <v>1224</v>
      </c>
    </row>
    <row r="32" spans="1:6">
      <c r="A32" s="26">
        <v>4</v>
      </c>
      <c r="B32" s="27" t="s">
        <v>1221</v>
      </c>
      <c r="C32" s="28" t="s">
        <v>1226</v>
      </c>
      <c r="D32" s="30"/>
      <c r="E32" s="27"/>
      <c r="F32" s="29" t="s">
        <v>1224</v>
      </c>
    </row>
    <row r="33" spans="1:6">
      <c r="A33" s="26">
        <v>4</v>
      </c>
      <c r="B33" s="27" t="s">
        <v>1221</v>
      </c>
      <c r="C33" s="28" t="s">
        <v>1227</v>
      </c>
      <c r="D33" s="30"/>
      <c r="E33" s="27"/>
      <c r="F33" s="29" t="s">
        <v>1224</v>
      </c>
    </row>
    <row r="34" spans="1:6">
      <c r="A34" s="26">
        <v>4</v>
      </c>
      <c r="B34" s="27" t="s">
        <v>1221</v>
      </c>
      <c r="C34" s="28" t="s">
        <v>1228</v>
      </c>
      <c r="D34" s="30"/>
      <c r="E34" s="27"/>
      <c r="F34" s="29" t="s">
        <v>1222</v>
      </c>
    </row>
    <row r="35" spans="1:6">
      <c r="A35" s="26">
        <v>4</v>
      </c>
      <c r="B35" s="27" t="s">
        <v>1221</v>
      </c>
      <c r="C35" s="28" t="s">
        <v>1229</v>
      </c>
      <c r="D35" s="30"/>
      <c r="E35" s="27"/>
      <c r="F35" s="29" t="s">
        <v>1222</v>
      </c>
    </row>
    <row r="36" spans="1:6">
      <c r="A36" s="26">
        <v>4</v>
      </c>
      <c r="B36" s="27" t="s">
        <v>1230</v>
      </c>
      <c r="C36" s="28" t="s">
        <v>177</v>
      </c>
      <c r="D36" s="27"/>
      <c r="E36" s="27"/>
      <c r="F36" s="29" t="s">
        <v>1224</v>
      </c>
    </row>
    <row r="37" spans="1:6">
      <c r="A37" s="26">
        <v>4</v>
      </c>
      <c r="B37" s="27" t="s">
        <v>1230</v>
      </c>
      <c r="C37" s="28" t="s">
        <v>178</v>
      </c>
      <c r="D37" s="27"/>
      <c r="E37" s="27"/>
      <c r="F37" s="29" t="s">
        <v>1222</v>
      </c>
    </row>
    <row r="38" spans="1:6">
      <c r="A38" s="26">
        <v>4</v>
      </c>
      <c r="B38" s="27" t="s">
        <v>1230</v>
      </c>
      <c r="C38" s="31" t="s">
        <v>1137</v>
      </c>
      <c r="D38" s="27"/>
      <c r="E38" s="27"/>
      <c r="F38" s="32" t="s">
        <v>1222</v>
      </c>
    </row>
    <row r="39" spans="1:6">
      <c r="A39" s="26">
        <v>4</v>
      </c>
      <c r="B39" s="27" t="s">
        <v>1230</v>
      </c>
      <c r="C39" s="28" t="s">
        <v>947</v>
      </c>
      <c r="D39" s="27"/>
      <c r="E39" s="27"/>
      <c r="F39" s="29" t="s">
        <v>1222</v>
      </c>
    </row>
    <row r="40" spans="1:6">
      <c r="A40" s="26">
        <v>4</v>
      </c>
      <c r="B40" s="27" t="s">
        <v>1230</v>
      </c>
      <c r="C40" s="28" t="s">
        <v>191</v>
      </c>
      <c r="D40" s="27"/>
      <c r="E40" s="27"/>
      <c r="F40" s="29" t="s">
        <v>1222</v>
      </c>
    </row>
    <row r="41" spans="1:6">
      <c r="A41" s="26">
        <v>4</v>
      </c>
      <c r="B41" s="27" t="s">
        <v>1230</v>
      </c>
      <c r="C41" s="28" t="s">
        <v>192</v>
      </c>
      <c r="D41" s="27"/>
      <c r="E41" s="27"/>
      <c r="F41" s="29" t="s">
        <v>1224</v>
      </c>
    </row>
    <row r="42" spans="1:6">
      <c r="A42" s="26">
        <v>4</v>
      </c>
      <c r="B42" s="27" t="s">
        <v>1230</v>
      </c>
      <c r="C42" s="28" t="s">
        <v>193</v>
      </c>
      <c r="D42" s="27"/>
      <c r="E42" s="27"/>
      <c r="F42" s="29" t="s">
        <v>1224</v>
      </c>
    </row>
    <row r="43" spans="1:6">
      <c r="A43" s="26">
        <v>4</v>
      </c>
      <c r="B43" s="27" t="s">
        <v>1230</v>
      </c>
      <c r="C43" s="28" t="s">
        <v>194</v>
      </c>
      <c r="D43" s="27"/>
      <c r="E43" s="27"/>
      <c r="F43" s="29" t="s">
        <v>1224</v>
      </c>
    </row>
    <row r="44" spans="1:6">
      <c r="A44" s="26">
        <v>4</v>
      </c>
      <c r="B44" s="27" t="s">
        <v>1230</v>
      </c>
      <c r="C44" s="28" t="s">
        <v>210</v>
      </c>
      <c r="D44" s="27"/>
      <c r="E44" s="27"/>
      <c r="F44" s="29" t="s">
        <v>1224</v>
      </c>
    </row>
    <row r="45" spans="1:6">
      <c r="A45" s="26">
        <v>4</v>
      </c>
      <c r="B45" s="27" t="s">
        <v>1230</v>
      </c>
      <c r="C45" s="28" t="s">
        <v>211</v>
      </c>
      <c r="D45" s="27"/>
      <c r="E45" s="27"/>
      <c r="F45" s="29" t="s">
        <v>1222</v>
      </c>
    </row>
    <row r="46" spans="1:6">
      <c r="A46" s="26">
        <v>4</v>
      </c>
      <c r="B46" s="27" t="s">
        <v>1230</v>
      </c>
      <c r="C46" s="28" t="s">
        <v>249</v>
      </c>
      <c r="D46" s="27"/>
      <c r="E46" s="27"/>
      <c r="F46" s="29" t="s">
        <v>1224</v>
      </c>
    </row>
    <row r="47" spans="1:6">
      <c r="A47" s="26">
        <v>4</v>
      </c>
      <c r="B47" s="27" t="s">
        <v>1230</v>
      </c>
      <c r="C47" s="28" t="s">
        <v>250</v>
      </c>
      <c r="D47" s="27"/>
      <c r="E47" s="27"/>
      <c r="F47" s="29" t="s">
        <v>1222</v>
      </c>
    </row>
    <row r="48" spans="1:6">
      <c r="A48" s="26">
        <v>4</v>
      </c>
      <c r="B48" s="27" t="s">
        <v>1230</v>
      </c>
      <c r="C48" s="28" t="s">
        <v>270</v>
      </c>
      <c r="D48" s="27"/>
      <c r="E48" s="27"/>
      <c r="F48" s="29" t="s">
        <v>1224</v>
      </c>
    </row>
    <row r="49" spans="1:6">
      <c r="A49" s="26">
        <v>4</v>
      </c>
      <c r="B49" s="27" t="s">
        <v>1230</v>
      </c>
      <c r="C49" s="28" t="s">
        <v>271</v>
      </c>
      <c r="D49" s="27"/>
      <c r="E49" s="27"/>
      <c r="F49" s="29" t="s">
        <v>1222</v>
      </c>
    </row>
    <row r="50" spans="1:6">
      <c r="A50" s="26">
        <v>4</v>
      </c>
      <c r="B50" s="27" t="s">
        <v>1230</v>
      </c>
      <c r="C50" s="28" t="s">
        <v>297</v>
      </c>
      <c r="D50" s="27"/>
      <c r="E50" s="27"/>
      <c r="F50" s="29" t="s">
        <v>1222</v>
      </c>
    </row>
    <row r="51" spans="1:6">
      <c r="A51" s="26">
        <v>4</v>
      </c>
      <c r="B51" s="27" t="s">
        <v>1230</v>
      </c>
      <c r="C51" s="28" t="s">
        <v>298</v>
      </c>
      <c r="D51" s="27"/>
      <c r="E51" s="27"/>
      <c r="F51" s="29" t="s">
        <v>1224</v>
      </c>
    </row>
    <row r="52" spans="1:6">
      <c r="A52" s="26">
        <v>4</v>
      </c>
      <c r="B52" s="27" t="s">
        <v>1230</v>
      </c>
      <c r="C52" s="28" t="s">
        <v>1150</v>
      </c>
      <c r="D52" s="27"/>
      <c r="E52" s="27"/>
      <c r="F52" s="29" t="s">
        <v>1222</v>
      </c>
    </row>
    <row r="53" spans="1:6">
      <c r="A53" s="26">
        <v>4</v>
      </c>
      <c r="B53" s="27" t="s">
        <v>1230</v>
      </c>
      <c r="C53" s="28" t="s">
        <v>325</v>
      </c>
      <c r="D53" s="27"/>
      <c r="E53" s="27"/>
      <c r="F53" s="29" t="s">
        <v>1224</v>
      </c>
    </row>
    <row r="54" spans="1:6">
      <c r="A54" s="26">
        <v>4</v>
      </c>
      <c r="B54" s="27" t="s">
        <v>1230</v>
      </c>
      <c r="C54" s="28" t="s">
        <v>326</v>
      </c>
      <c r="D54" s="27"/>
      <c r="E54" s="27"/>
      <c r="F54" s="29" t="s">
        <v>1222</v>
      </c>
    </row>
    <row r="55" spans="1:6">
      <c r="A55" s="26">
        <v>4</v>
      </c>
      <c r="B55" s="27" t="s">
        <v>1230</v>
      </c>
      <c r="C55" s="28" t="s">
        <v>344</v>
      </c>
      <c r="D55" s="27"/>
      <c r="E55" s="27"/>
      <c r="F55" s="29" t="s">
        <v>1224</v>
      </c>
    </row>
    <row r="56" spans="1:6">
      <c r="A56" s="26">
        <v>4</v>
      </c>
      <c r="B56" s="27" t="s">
        <v>1230</v>
      </c>
      <c r="C56" s="28" t="s">
        <v>345</v>
      </c>
      <c r="D56" s="27"/>
      <c r="E56" s="27"/>
      <c r="F56" s="29" t="s">
        <v>1222</v>
      </c>
    </row>
    <row r="57" spans="1:6">
      <c r="A57" s="26">
        <v>4</v>
      </c>
      <c r="B57" s="27" t="s">
        <v>1230</v>
      </c>
      <c r="C57" s="28" t="s">
        <v>348</v>
      </c>
      <c r="D57" s="27"/>
      <c r="E57" s="27"/>
      <c r="F57" s="29" t="s">
        <v>1224</v>
      </c>
    </row>
    <row r="58" spans="1:6">
      <c r="A58" s="26">
        <v>4</v>
      </c>
      <c r="B58" s="27" t="s">
        <v>1230</v>
      </c>
      <c r="C58" s="28" t="s">
        <v>349</v>
      </c>
      <c r="D58" s="27"/>
      <c r="E58" s="27"/>
      <c r="F58" s="29" t="s">
        <v>1222</v>
      </c>
    </row>
    <row r="59" spans="1:6">
      <c r="A59" s="26">
        <v>4</v>
      </c>
      <c r="B59" s="27" t="s">
        <v>1230</v>
      </c>
      <c r="C59" s="28" t="s">
        <v>376</v>
      </c>
      <c r="D59" s="27"/>
      <c r="E59" s="27"/>
      <c r="F59" s="29" t="s">
        <v>1224</v>
      </c>
    </row>
    <row r="60" spans="1:6">
      <c r="A60" s="26">
        <v>4</v>
      </c>
      <c r="B60" s="27" t="s">
        <v>1230</v>
      </c>
      <c r="C60" s="28" t="s">
        <v>377</v>
      </c>
      <c r="D60" s="27"/>
      <c r="E60" s="27"/>
      <c r="F60" s="29" t="s">
        <v>1222</v>
      </c>
    </row>
    <row r="61" spans="1:6">
      <c r="A61" s="26">
        <v>4</v>
      </c>
      <c r="B61" s="27" t="s">
        <v>1230</v>
      </c>
      <c r="C61" s="28" t="s">
        <v>1231</v>
      </c>
      <c r="D61" s="27"/>
      <c r="E61" s="27"/>
      <c r="F61" s="29" t="s">
        <v>1224</v>
      </c>
    </row>
    <row r="62" spans="1:6">
      <c r="A62" s="26">
        <v>4</v>
      </c>
      <c r="B62" s="27" t="s">
        <v>1230</v>
      </c>
      <c r="C62" s="28" t="s">
        <v>1232</v>
      </c>
      <c r="D62" s="27"/>
      <c r="E62" s="27"/>
      <c r="F62" s="29" t="s">
        <v>1222</v>
      </c>
    </row>
    <row r="63" spans="1:6">
      <c r="A63" s="26">
        <v>4</v>
      </c>
      <c r="B63" s="27" t="s">
        <v>1230</v>
      </c>
      <c r="C63" s="28" t="s">
        <v>426</v>
      </c>
      <c r="D63" s="27"/>
      <c r="E63" s="27"/>
      <c r="F63" s="29" t="s">
        <v>1222</v>
      </c>
    </row>
    <row r="64" spans="1:6">
      <c r="A64" s="26">
        <v>4</v>
      </c>
      <c r="B64" s="27" t="s">
        <v>1230</v>
      </c>
      <c r="C64" s="28" t="s">
        <v>444</v>
      </c>
      <c r="D64" s="27"/>
      <c r="E64" s="27"/>
      <c r="F64" s="29" t="s">
        <v>1222</v>
      </c>
    </row>
    <row r="65" spans="1:6">
      <c r="A65" s="26">
        <v>4</v>
      </c>
      <c r="B65" s="27" t="s">
        <v>1230</v>
      </c>
      <c r="C65" s="28" t="s">
        <v>559</v>
      </c>
      <c r="D65" s="27"/>
      <c r="E65" s="27"/>
      <c r="F65" s="29" t="s">
        <v>1222</v>
      </c>
    </row>
    <row r="66" spans="1:6">
      <c r="A66" s="26">
        <v>4</v>
      </c>
      <c r="B66" s="27" t="s">
        <v>1230</v>
      </c>
      <c r="C66" s="28" t="s">
        <v>560</v>
      </c>
      <c r="D66" s="27"/>
      <c r="E66" s="27"/>
      <c r="F66" s="29" t="s">
        <v>1224</v>
      </c>
    </row>
    <row r="67" spans="1:6">
      <c r="A67" s="26">
        <v>4</v>
      </c>
      <c r="B67" s="27" t="s">
        <v>1230</v>
      </c>
      <c r="C67" s="28" t="s">
        <v>579</v>
      </c>
      <c r="D67" s="27"/>
      <c r="E67" s="27"/>
      <c r="F67" s="29" t="s">
        <v>1224</v>
      </c>
    </row>
    <row r="68" spans="1:6">
      <c r="A68" s="26">
        <v>4</v>
      </c>
      <c r="B68" s="27" t="s">
        <v>1230</v>
      </c>
      <c r="C68" s="28" t="s">
        <v>582</v>
      </c>
      <c r="D68" s="27"/>
      <c r="E68" s="27"/>
      <c r="F68" s="29" t="s">
        <v>1224</v>
      </c>
    </row>
    <row r="69" spans="1:6">
      <c r="A69" s="26">
        <v>4</v>
      </c>
      <c r="B69" s="27" t="s">
        <v>1230</v>
      </c>
      <c r="C69" s="28" t="s">
        <v>583</v>
      </c>
      <c r="D69" s="27"/>
      <c r="E69" s="27"/>
      <c r="F69" s="29" t="s">
        <v>1224</v>
      </c>
    </row>
    <row r="70" spans="1:6">
      <c r="A70" s="26">
        <v>4</v>
      </c>
      <c r="B70" s="27" t="s">
        <v>1230</v>
      </c>
      <c r="C70" s="28" t="s">
        <v>584</v>
      </c>
      <c r="D70" s="27"/>
      <c r="E70" s="27"/>
      <c r="F70" s="29" t="s">
        <v>1222</v>
      </c>
    </row>
    <row r="71" spans="1:6">
      <c r="A71" s="26">
        <v>4</v>
      </c>
      <c r="B71" s="27" t="s">
        <v>1230</v>
      </c>
      <c r="C71" s="28" t="s">
        <v>585</v>
      </c>
      <c r="D71" s="27"/>
      <c r="E71" s="27"/>
      <c r="F71" s="29" t="s">
        <v>1222</v>
      </c>
    </row>
    <row r="72" spans="1:6">
      <c r="A72" s="26">
        <v>4</v>
      </c>
      <c r="B72" s="27" t="s">
        <v>1230</v>
      </c>
      <c r="C72" s="28" t="s">
        <v>607</v>
      </c>
      <c r="D72" s="30"/>
      <c r="E72" s="27"/>
      <c r="F72" s="29" t="s">
        <v>1224</v>
      </c>
    </row>
    <row r="73" spans="1:6">
      <c r="A73" s="26">
        <v>4</v>
      </c>
      <c r="B73" s="27" t="s">
        <v>1230</v>
      </c>
      <c r="C73" s="28" t="s">
        <v>634</v>
      </c>
      <c r="D73" s="30"/>
      <c r="E73" s="27"/>
      <c r="F73" s="29" t="s">
        <v>1224</v>
      </c>
    </row>
    <row r="74" spans="1:6">
      <c r="A74" s="26">
        <v>4</v>
      </c>
      <c r="B74" s="27" t="s">
        <v>1230</v>
      </c>
      <c r="C74" s="28" t="s">
        <v>635</v>
      </c>
      <c r="D74" s="30"/>
      <c r="E74" s="27"/>
      <c r="F74" s="29" t="s">
        <v>1222</v>
      </c>
    </row>
    <row r="75" spans="1:6">
      <c r="A75" s="26"/>
      <c r="B75" s="27" t="s">
        <v>1230</v>
      </c>
      <c r="C75" s="33" t="s">
        <v>1164</v>
      </c>
      <c r="D75" s="30"/>
      <c r="E75" s="27"/>
      <c r="F75" s="34" t="s">
        <v>1222</v>
      </c>
    </row>
    <row r="76" spans="1:6">
      <c r="A76" s="26">
        <v>4</v>
      </c>
      <c r="B76" s="27" t="s">
        <v>1230</v>
      </c>
      <c r="C76" s="28" t="s">
        <v>785</v>
      </c>
      <c r="D76" s="30"/>
      <c r="E76" s="27"/>
      <c r="F76" s="29" t="s">
        <v>1224</v>
      </c>
    </row>
    <row r="77" spans="1:6">
      <c r="A77" s="26">
        <v>4</v>
      </c>
      <c r="B77" s="27" t="s">
        <v>1230</v>
      </c>
      <c r="C77" s="28" t="s">
        <v>801</v>
      </c>
      <c r="D77" s="30"/>
      <c r="E77" s="27"/>
      <c r="F77" s="29" t="s">
        <v>1224</v>
      </c>
    </row>
    <row r="78" spans="1:6">
      <c r="A78" s="26">
        <v>4</v>
      </c>
      <c r="B78" s="27" t="s">
        <v>1230</v>
      </c>
      <c r="C78" s="28" t="s">
        <v>802</v>
      </c>
      <c r="D78" s="30"/>
      <c r="E78" s="27"/>
      <c r="F78" s="29" t="s">
        <v>1222</v>
      </c>
    </row>
    <row r="79" spans="1:6">
      <c r="A79" s="26">
        <v>7</v>
      </c>
      <c r="B79" s="27" t="s">
        <v>1233</v>
      </c>
      <c r="C79" s="28" t="s">
        <v>197</v>
      </c>
      <c r="D79" s="27"/>
      <c r="E79" s="27"/>
      <c r="F79" s="29" t="s">
        <v>1222</v>
      </c>
    </row>
    <row r="80" spans="1:6">
      <c r="A80" s="26">
        <v>7</v>
      </c>
      <c r="B80" s="27" t="s">
        <v>1233</v>
      </c>
      <c r="C80" s="28" t="s">
        <v>198</v>
      </c>
      <c r="D80" s="27"/>
      <c r="E80" s="27"/>
      <c r="F80" s="29" t="s">
        <v>1224</v>
      </c>
    </row>
    <row r="81" spans="1:6">
      <c r="A81" s="26">
        <v>7</v>
      </c>
      <c r="B81" s="27" t="s">
        <v>1233</v>
      </c>
      <c r="C81" s="28" t="s">
        <v>199</v>
      </c>
      <c r="D81" s="27"/>
      <c r="E81" s="27"/>
      <c r="F81" s="29" t="s">
        <v>1222</v>
      </c>
    </row>
    <row r="82" spans="1:6">
      <c r="A82" s="26">
        <v>7</v>
      </c>
      <c r="B82" s="27" t="s">
        <v>1233</v>
      </c>
      <c r="C82" s="28" t="s">
        <v>202</v>
      </c>
      <c r="D82" s="27"/>
      <c r="E82" s="27"/>
      <c r="F82" s="29" t="s">
        <v>1222</v>
      </c>
    </row>
    <row r="83" spans="1:6">
      <c r="A83" s="26">
        <v>7</v>
      </c>
      <c r="B83" s="27" t="s">
        <v>1233</v>
      </c>
      <c r="C83" s="28" t="s">
        <v>203</v>
      </c>
      <c r="D83" s="27"/>
      <c r="E83" s="27"/>
      <c r="F83" s="29" t="s">
        <v>1222</v>
      </c>
    </row>
    <row r="84" spans="1:6">
      <c r="A84" s="26">
        <v>7</v>
      </c>
      <c r="B84" s="27" t="s">
        <v>1233</v>
      </c>
      <c r="C84" s="28" t="s">
        <v>204</v>
      </c>
      <c r="D84" s="27"/>
      <c r="E84" s="27"/>
      <c r="F84" s="29" t="s">
        <v>1222</v>
      </c>
    </row>
    <row r="85" spans="1:6">
      <c r="A85" s="26">
        <v>7</v>
      </c>
      <c r="B85" s="27" t="s">
        <v>1233</v>
      </c>
      <c r="C85" s="28" t="s">
        <v>205</v>
      </c>
      <c r="D85" s="27"/>
      <c r="E85" s="27"/>
      <c r="F85" s="29" t="s">
        <v>1222</v>
      </c>
    </row>
    <row r="86" spans="1:6">
      <c r="A86" s="26">
        <v>7</v>
      </c>
      <c r="B86" s="27" t="s">
        <v>1233</v>
      </c>
      <c r="C86" s="28" t="s">
        <v>206</v>
      </c>
      <c r="D86" s="27"/>
      <c r="E86" s="27"/>
      <c r="F86" s="29" t="s">
        <v>1224</v>
      </c>
    </row>
    <row r="87" spans="1:6">
      <c r="A87" s="26">
        <v>7</v>
      </c>
      <c r="B87" s="27" t="s">
        <v>1233</v>
      </c>
      <c r="C87" s="28" t="s">
        <v>207</v>
      </c>
      <c r="D87" s="27"/>
      <c r="E87" s="27"/>
      <c r="F87" s="29" t="s">
        <v>1222</v>
      </c>
    </row>
    <row r="88" spans="1:6">
      <c r="A88" s="26">
        <v>7</v>
      </c>
      <c r="B88" s="27" t="s">
        <v>1233</v>
      </c>
      <c r="C88" s="28" t="s">
        <v>212</v>
      </c>
      <c r="D88" s="27"/>
      <c r="E88" s="27"/>
      <c r="F88" s="29" t="s">
        <v>1224</v>
      </c>
    </row>
    <row r="89" spans="1:6">
      <c r="A89" s="26">
        <v>7</v>
      </c>
      <c r="B89" s="27" t="s">
        <v>1233</v>
      </c>
      <c r="C89" s="28" t="s">
        <v>213</v>
      </c>
      <c r="D89" s="27"/>
      <c r="E89" s="27"/>
      <c r="F89" s="29" t="s">
        <v>1222</v>
      </c>
    </row>
    <row r="90" spans="1:6">
      <c r="A90" s="26">
        <v>7</v>
      </c>
      <c r="B90" s="27" t="s">
        <v>1233</v>
      </c>
      <c r="C90" s="28" t="s">
        <v>1234</v>
      </c>
      <c r="D90" s="30"/>
      <c r="E90" s="27"/>
      <c r="F90" s="29" t="s">
        <v>1224</v>
      </c>
    </row>
    <row r="91" spans="1:6">
      <c r="A91" s="26">
        <v>7</v>
      </c>
      <c r="B91" s="27" t="s">
        <v>1233</v>
      </c>
      <c r="C91" s="28" t="s">
        <v>1235</v>
      </c>
      <c r="D91" s="30"/>
      <c r="E91" s="27"/>
      <c r="F91" s="29" t="s">
        <v>1222</v>
      </c>
    </row>
    <row r="92" spans="1:6">
      <c r="A92" s="26">
        <v>7</v>
      </c>
      <c r="B92" s="27" t="s">
        <v>1233</v>
      </c>
      <c r="C92" s="28" t="s">
        <v>613</v>
      </c>
      <c r="D92" s="30"/>
      <c r="E92" s="27"/>
      <c r="F92" s="29" t="s">
        <v>1224</v>
      </c>
    </row>
    <row r="93" spans="1:6">
      <c r="A93" s="26">
        <v>7</v>
      </c>
      <c r="B93" s="27" t="s">
        <v>1233</v>
      </c>
      <c r="C93" s="28" t="s">
        <v>614</v>
      </c>
      <c r="D93" s="30"/>
      <c r="E93" s="27"/>
      <c r="F93" s="29" t="s">
        <v>1222</v>
      </c>
    </row>
    <row r="94" spans="1:6">
      <c r="A94" s="26">
        <v>7</v>
      </c>
      <c r="B94" s="27" t="s">
        <v>1233</v>
      </c>
      <c r="C94" s="28" t="s">
        <v>618</v>
      </c>
      <c r="D94" s="30"/>
      <c r="E94" s="27"/>
      <c r="F94" s="29" t="s">
        <v>1222</v>
      </c>
    </row>
    <row r="95" spans="1:6">
      <c r="A95" s="26">
        <v>7</v>
      </c>
      <c r="B95" s="27" t="s">
        <v>1233</v>
      </c>
      <c r="C95" s="28" t="s">
        <v>621</v>
      </c>
      <c r="D95" s="30"/>
      <c r="E95" s="27"/>
      <c r="F95" s="29" t="s">
        <v>1224</v>
      </c>
    </row>
    <row r="96" spans="1:6">
      <c r="A96" s="26">
        <v>7</v>
      </c>
      <c r="B96" s="27" t="s">
        <v>1233</v>
      </c>
      <c r="C96" s="28" t="s">
        <v>622</v>
      </c>
      <c r="D96" s="30"/>
      <c r="E96" s="27"/>
      <c r="F96" s="29" t="s">
        <v>1222</v>
      </c>
    </row>
    <row r="97" spans="1:6">
      <c r="A97" s="26">
        <v>7</v>
      </c>
      <c r="B97" s="27" t="s">
        <v>1233</v>
      </c>
      <c r="C97" s="28" t="s">
        <v>623</v>
      </c>
      <c r="D97" s="30"/>
      <c r="E97" s="27"/>
      <c r="F97" s="29" t="s">
        <v>1222</v>
      </c>
    </row>
    <row r="98" spans="1:6">
      <c r="A98" s="26">
        <v>7</v>
      </c>
      <c r="B98" s="27" t="s">
        <v>1233</v>
      </c>
      <c r="C98" s="28" t="s">
        <v>625</v>
      </c>
      <c r="D98" s="30"/>
      <c r="E98" s="27"/>
      <c r="F98" s="29" t="s">
        <v>1222</v>
      </c>
    </row>
    <row r="99" spans="1:6">
      <c r="A99" s="26">
        <v>7</v>
      </c>
      <c r="B99" s="27" t="s">
        <v>1233</v>
      </c>
      <c r="C99" s="28" t="s">
        <v>650</v>
      </c>
      <c r="D99" s="30"/>
      <c r="E99" s="27"/>
      <c r="F99" s="29" t="s">
        <v>1222</v>
      </c>
    </row>
    <row r="100" spans="1:6">
      <c r="A100" s="26">
        <v>7</v>
      </c>
      <c r="B100" s="27" t="s">
        <v>1233</v>
      </c>
      <c r="C100" s="28" t="s">
        <v>651</v>
      </c>
      <c r="D100" s="30"/>
      <c r="E100" s="27"/>
      <c r="F100" s="29" t="s">
        <v>1224</v>
      </c>
    </row>
    <row r="101" spans="1:6">
      <c r="A101" s="26">
        <v>7</v>
      </c>
      <c r="B101" s="27" t="s">
        <v>1233</v>
      </c>
      <c r="C101" s="28" t="s">
        <v>705</v>
      </c>
      <c r="D101" s="30"/>
      <c r="E101" s="27"/>
      <c r="F101" s="29" t="s">
        <v>1222</v>
      </c>
    </row>
    <row r="102" spans="1:6">
      <c r="A102" s="26">
        <v>7</v>
      </c>
      <c r="B102" s="27" t="s">
        <v>1233</v>
      </c>
      <c r="C102" s="28" t="s">
        <v>714</v>
      </c>
      <c r="D102" s="30"/>
      <c r="E102" s="27"/>
      <c r="F102" s="29" t="s">
        <v>1224</v>
      </c>
    </row>
    <row r="103" spans="1:6">
      <c r="A103" s="26">
        <v>7</v>
      </c>
      <c r="B103" s="27" t="s">
        <v>1233</v>
      </c>
      <c r="C103" s="28" t="s">
        <v>715</v>
      </c>
      <c r="D103" s="30"/>
      <c r="E103" s="27"/>
      <c r="F103" s="29" t="s">
        <v>1222</v>
      </c>
    </row>
    <row r="104" spans="1:6">
      <c r="A104" s="26">
        <v>1</v>
      </c>
      <c r="B104" s="27" t="s">
        <v>1236</v>
      </c>
      <c r="C104" s="28" t="s">
        <v>217</v>
      </c>
      <c r="D104" s="27"/>
      <c r="E104" s="27"/>
      <c r="F104" s="29" t="s">
        <v>1222</v>
      </c>
    </row>
    <row r="105" spans="1:6">
      <c r="A105" s="26">
        <v>1</v>
      </c>
      <c r="B105" s="27" t="s">
        <v>1236</v>
      </c>
      <c r="C105" s="28" t="s">
        <v>218</v>
      </c>
      <c r="D105" s="27"/>
      <c r="E105" s="27"/>
      <c r="F105" s="29" t="s">
        <v>1222</v>
      </c>
    </row>
    <row r="106" spans="1:6">
      <c r="A106" s="26">
        <v>1</v>
      </c>
      <c r="B106" s="27" t="s">
        <v>1236</v>
      </c>
      <c r="C106" s="28" t="s">
        <v>219</v>
      </c>
      <c r="D106" s="27"/>
      <c r="E106" s="27"/>
      <c r="F106" s="29" t="s">
        <v>1222</v>
      </c>
    </row>
    <row r="107" spans="1:6">
      <c r="A107" s="26">
        <v>1</v>
      </c>
      <c r="B107" s="27" t="s">
        <v>1236</v>
      </c>
      <c r="C107" s="28" t="s">
        <v>220</v>
      </c>
      <c r="D107" s="27"/>
      <c r="E107" s="27"/>
      <c r="F107" s="29" t="s">
        <v>1224</v>
      </c>
    </row>
    <row r="108" spans="1:6">
      <c r="A108" s="26">
        <v>1</v>
      </c>
      <c r="B108" s="27" t="s">
        <v>1236</v>
      </c>
      <c r="C108" s="28" t="s">
        <v>221</v>
      </c>
      <c r="D108" s="27"/>
      <c r="E108" s="27"/>
      <c r="F108" s="29" t="s">
        <v>1222</v>
      </c>
    </row>
    <row r="109" spans="1:6">
      <c r="A109" s="26">
        <v>1</v>
      </c>
      <c r="B109" s="27" t="s">
        <v>1236</v>
      </c>
      <c r="C109" s="28" t="s">
        <v>222</v>
      </c>
      <c r="D109" s="27"/>
      <c r="E109" s="27"/>
      <c r="F109" s="29" t="s">
        <v>1222</v>
      </c>
    </row>
    <row r="110" spans="1:6">
      <c r="A110" s="26">
        <v>1</v>
      </c>
      <c r="B110" s="27" t="s">
        <v>1236</v>
      </c>
      <c r="C110" s="28" t="s">
        <v>1237</v>
      </c>
      <c r="D110" s="27"/>
      <c r="E110" s="27"/>
      <c r="F110" s="29" t="s">
        <v>1222</v>
      </c>
    </row>
    <row r="111" spans="1:6">
      <c r="A111" s="26">
        <v>1</v>
      </c>
      <c r="B111" s="27" t="s">
        <v>1236</v>
      </c>
      <c r="C111" s="28" t="s">
        <v>1157</v>
      </c>
      <c r="D111" s="27"/>
      <c r="E111" s="27"/>
      <c r="F111" s="29" t="s">
        <v>1222</v>
      </c>
    </row>
    <row r="112" spans="1:6">
      <c r="A112" s="26">
        <v>1</v>
      </c>
      <c r="B112" s="27" t="s">
        <v>1236</v>
      </c>
      <c r="C112" s="28" t="s">
        <v>1238</v>
      </c>
      <c r="D112" s="27"/>
      <c r="E112" s="27"/>
      <c r="F112" s="29" t="s">
        <v>1222</v>
      </c>
    </row>
    <row r="113" spans="1:6">
      <c r="A113" s="26">
        <v>1</v>
      </c>
      <c r="B113" s="27" t="s">
        <v>1236</v>
      </c>
      <c r="C113" s="28" t="s">
        <v>1239</v>
      </c>
      <c r="D113" s="27"/>
      <c r="E113" s="27"/>
      <c r="F113" s="29" t="s">
        <v>1224</v>
      </c>
    </row>
    <row r="114" spans="1:6">
      <c r="A114" s="26">
        <v>1</v>
      </c>
      <c r="B114" s="27" t="s">
        <v>1236</v>
      </c>
      <c r="C114" s="28" t="s">
        <v>1240</v>
      </c>
      <c r="D114" s="27"/>
      <c r="E114" s="27"/>
      <c r="F114" s="29" t="s">
        <v>1222</v>
      </c>
    </row>
    <row r="115" spans="1:6">
      <c r="A115" s="26">
        <v>1</v>
      </c>
      <c r="B115" s="27" t="s">
        <v>1236</v>
      </c>
      <c r="C115" s="28" t="s">
        <v>427</v>
      </c>
      <c r="D115" s="27"/>
      <c r="E115" s="27"/>
      <c r="F115" s="29" t="s">
        <v>1224</v>
      </c>
    </row>
    <row r="116" spans="1:6">
      <c r="A116" s="26">
        <v>1</v>
      </c>
      <c r="B116" s="27" t="s">
        <v>1236</v>
      </c>
      <c r="C116" s="28" t="s">
        <v>428</v>
      </c>
      <c r="D116" s="27"/>
      <c r="E116" s="27"/>
      <c r="F116" s="29" t="s">
        <v>1222</v>
      </c>
    </row>
    <row r="117" spans="1:6">
      <c r="A117" s="26">
        <v>1</v>
      </c>
      <c r="B117" s="27" t="s">
        <v>1236</v>
      </c>
      <c r="C117" s="28" t="s">
        <v>1096</v>
      </c>
      <c r="D117" s="30"/>
      <c r="E117" s="27"/>
      <c r="F117" s="29" t="s">
        <v>1222</v>
      </c>
    </row>
    <row r="118" spans="1:6">
      <c r="A118" s="26">
        <v>1</v>
      </c>
      <c r="B118" s="27" t="s">
        <v>1236</v>
      </c>
      <c r="C118" s="28" t="s">
        <v>1145</v>
      </c>
      <c r="D118" s="30"/>
      <c r="E118" s="27"/>
      <c r="F118" s="29" t="s">
        <v>1222</v>
      </c>
    </row>
    <row r="119" spans="1:6">
      <c r="A119" s="26">
        <v>1</v>
      </c>
      <c r="B119" s="27" t="s">
        <v>1236</v>
      </c>
      <c r="C119" s="28" t="s">
        <v>1241</v>
      </c>
      <c r="D119" s="30"/>
      <c r="E119" s="27"/>
      <c r="F119" s="29" t="s">
        <v>1224</v>
      </c>
    </row>
    <row r="120" spans="1:6">
      <c r="A120" s="26">
        <v>1</v>
      </c>
      <c r="B120" s="27" t="s">
        <v>1236</v>
      </c>
      <c r="C120" s="28" t="s">
        <v>1114</v>
      </c>
      <c r="D120" s="30"/>
      <c r="E120" s="27"/>
      <c r="F120" s="29" t="s">
        <v>1222</v>
      </c>
    </row>
    <row r="121" spans="1:6">
      <c r="A121" s="26">
        <v>1</v>
      </c>
      <c r="B121" s="27" t="s">
        <v>1236</v>
      </c>
      <c r="C121" s="28" t="s">
        <v>1242</v>
      </c>
      <c r="D121" s="30"/>
      <c r="E121" s="27"/>
      <c r="F121" s="29" t="s">
        <v>1222</v>
      </c>
    </row>
    <row r="122" spans="1:6">
      <c r="A122" s="26">
        <v>1</v>
      </c>
      <c r="B122" s="27" t="s">
        <v>1236</v>
      </c>
      <c r="C122" s="28" t="s">
        <v>1243</v>
      </c>
      <c r="D122" s="30"/>
      <c r="E122" s="27"/>
      <c r="F122" s="29" t="s">
        <v>1222</v>
      </c>
    </row>
    <row r="123" spans="1:6">
      <c r="A123" s="26">
        <v>1</v>
      </c>
      <c r="B123" s="27" t="s">
        <v>1236</v>
      </c>
      <c r="C123" s="28" t="s">
        <v>1244</v>
      </c>
      <c r="D123" s="30"/>
      <c r="E123" s="27"/>
      <c r="F123" s="29" t="s">
        <v>1224</v>
      </c>
    </row>
    <row r="124" spans="1:6">
      <c r="A124" s="26">
        <v>1</v>
      </c>
      <c r="B124" s="27" t="s">
        <v>1236</v>
      </c>
      <c r="C124" s="28" t="s">
        <v>1245</v>
      </c>
      <c r="D124" s="30"/>
      <c r="E124" s="27"/>
      <c r="F124" s="29" t="s">
        <v>1222</v>
      </c>
    </row>
    <row r="125" spans="1:6">
      <c r="A125" s="26">
        <v>1</v>
      </c>
      <c r="B125" s="27" t="s">
        <v>1236</v>
      </c>
      <c r="C125" s="28" t="s">
        <v>1246</v>
      </c>
      <c r="D125" s="30"/>
      <c r="E125" s="27"/>
      <c r="F125" s="29" t="s">
        <v>1222</v>
      </c>
    </row>
    <row r="126" spans="1:6">
      <c r="A126" s="26">
        <v>1</v>
      </c>
      <c r="B126" s="27" t="s">
        <v>1236</v>
      </c>
      <c r="C126" s="28" t="s">
        <v>1247</v>
      </c>
      <c r="D126" s="30"/>
      <c r="E126" s="27"/>
      <c r="F126" s="29" t="s">
        <v>1224</v>
      </c>
    </row>
    <row r="127" spans="1:6">
      <c r="A127" s="26">
        <v>4</v>
      </c>
      <c r="B127" s="27" t="s">
        <v>1248</v>
      </c>
      <c r="C127" s="28" t="s">
        <v>195</v>
      </c>
      <c r="D127" s="27"/>
      <c r="E127" s="27"/>
      <c r="F127" s="29" t="s">
        <v>1224</v>
      </c>
    </row>
    <row r="128" spans="1:6">
      <c r="A128" s="26">
        <v>4</v>
      </c>
      <c r="B128" s="27" t="s">
        <v>1248</v>
      </c>
      <c r="C128" s="28" t="s">
        <v>230</v>
      </c>
      <c r="D128" s="27"/>
      <c r="E128" s="27"/>
      <c r="F128" s="29" t="s">
        <v>1222</v>
      </c>
    </row>
    <row r="129" spans="1:6">
      <c r="A129" s="26">
        <v>4</v>
      </c>
      <c r="B129" s="27" t="s">
        <v>1248</v>
      </c>
      <c r="C129" s="28" t="s">
        <v>231</v>
      </c>
      <c r="D129" s="27"/>
      <c r="E129" s="27"/>
      <c r="F129" s="29" t="s">
        <v>1222</v>
      </c>
    </row>
    <row r="130" spans="1:6">
      <c r="A130" s="26">
        <v>4</v>
      </c>
      <c r="B130" s="27" t="s">
        <v>1248</v>
      </c>
      <c r="C130" s="28" t="s">
        <v>232</v>
      </c>
      <c r="D130" s="27"/>
      <c r="E130" s="27"/>
      <c r="F130" s="29" t="s">
        <v>1222</v>
      </c>
    </row>
    <row r="131" spans="1:6">
      <c r="A131" s="26">
        <v>4</v>
      </c>
      <c r="B131" s="27" t="s">
        <v>1248</v>
      </c>
      <c r="C131" s="28" t="s">
        <v>233</v>
      </c>
      <c r="D131" s="27"/>
      <c r="E131" s="27"/>
      <c r="F131" s="29" t="s">
        <v>1222</v>
      </c>
    </row>
    <row r="132" spans="1:6">
      <c r="A132" s="26">
        <v>4</v>
      </c>
      <c r="B132" s="27" t="s">
        <v>1248</v>
      </c>
      <c r="C132" s="28" t="s">
        <v>234</v>
      </c>
      <c r="D132" s="27"/>
      <c r="E132" s="27"/>
      <c r="F132" s="29" t="s">
        <v>1224</v>
      </c>
    </row>
    <row r="133" spans="1:6">
      <c r="A133" s="26">
        <v>4</v>
      </c>
      <c r="B133" s="27" t="s">
        <v>1248</v>
      </c>
      <c r="C133" s="28" t="s">
        <v>235</v>
      </c>
      <c r="D133" s="27"/>
      <c r="E133" s="27"/>
      <c r="F133" s="29" t="s">
        <v>1224</v>
      </c>
    </row>
    <row r="134" spans="1:6">
      <c r="A134" s="26">
        <v>4</v>
      </c>
      <c r="B134" s="27" t="s">
        <v>1248</v>
      </c>
      <c r="C134" s="28" t="s">
        <v>276</v>
      </c>
      <c r="D134" s="27"/>
      <c r="E134" s="27"/>
      <c r="F134" s="29" t="s">
        <v>1224</v>
      </c>
    </row>
    <row r="135" spans="1:6">
      <c r="A135" s="26">
        <v>4</v>
      </c>
      <c r="B135" s="27" t="s">
        <v>1248</v>
      </c>
      <c r="C135" s="28" t="s">
        <v>277</v>
      </c>
      <c r="D135" s="27"/>
      <c r="E135" s="27"/>
      <c r="F135" s="29" t="s">
        <v>1222</v>
      </c>
    </row>
    <row r="136" spans="1:6">
      <c r="A136" s="26">
        <v>4</v>
      </c>
      <c r="B136" s="27" t="s">
        <v>1248</v>
      </c>
      <c r="C136" s="28" t="s">
        <v>282</v>
      </c>
      <c r="D136" s="27"/>
      <c r="E136" s="27"/>
      <c r="F136" s="29" t="s">
        <v>1222</v>
      </c>
    </row>
    <row r="137" spans="1:6">
      <c r="A137" s="26">
        <v>4</v>
      </c>
      <c r="B137" s="27" t="s">
        <v>1248</v>
      </c>
      <c r="C137" s="28" t="s">
        <v>292</v>
      </c>
      <c r="D137" s="27"/>
      <c r="E137" s="27"/>
      <c r="F137" s="29" t="s">
        <v>1224</v>
      </c>
    </row>
    <row r="138" spans="1:6">
      <c r="A138" s="26">
        <v>4</v>
      </c>
      <c r="B138" s="27" t="s">
        <v>1248</v>
      </c>
      <c r="C138" s="28" t="s">
        <v>323</v>
      </c>
      <c r="D138" s="27"/>
      <c r="E138" s="27"/>
      <c r="F138" s="29" t="s">
        <v>1224</v>
      </c>
    </row>
    <row r="139" spans="1:6">
      <c r="A139" s="26">
        <v>4</v>
      </c>
      <c r="B139" s="27" t="s">
        <v>1248</v>
      </c>
      <c r="C139" s="28" t="s">
        <v>324</v>
      </c>
      <c r="D139" s="27"/>
      <c r="E139" s="27"/>
      <c r="F139" s="29" t="s">
        <v>1222</v>
      </c>
    </row>
    <row r="140" spans="1:6">
      <c r="A140" s="26">
        <v>4</v>
      </c>
      <c r="B140" s="27" t="s">
        <v>1248</v>
      </c>
      <c r="C140" s="28" t="s">
        <v>327</v>
      </c>
      <c r="D140" s="27"/>
      <c r="E140" s="27"/>
      <c r="F140" s="29" t="s">
        <v>1224</v>
      </c>
    </row>
    <row r="141" spans="1:6">
      <c r="A141" s="26">
        <v>4</v>
      </c>
      <c r="B141" s="27" t="s">
        <v>1248</v>
      </c>
      <c r="C141" s="28" t="s">
        <v>339</v>
      </c>
      <c r="D141" s="27"/>
      <c r="E141" s="27"/>
      <c r="F141" s="29" t="s">
        <v>1224</v>
      </c>
    </row>
    <row r="142" spans="1:6">
      <c r="A142" s="26">
        <v>4</v>
      </c>
      <c r="B142" s="27" t="s">
        <v>1248</v>
      </c>
      <c r="C142" s="28" t="s">
        <v>355</v>
      </c>
      <c r="D142" s="27"/>
      <c r="E142" s="27"/>
      <c r="F142" s="29" t="s">
        <v>1224</v>
      </c>
    </row>
    <row r="143" spans="1:6">
      <c r="A143" s="26">
        <v>4</v>
      </c>
      <c r="B143" s="27" t="s">
        <v>1248</v>
      </c>
      <c r="C143" s="28" t="s">
        <v>1156</v>
      </c>
      <c r="D143" s="27"/>
      <c r="E143" s="27"/>
      <c r="F143" s="29" t="s">
        <v>1222</v>
      </c>
    </row>
    <row r="144" spans="1:6">
      <c r="A144" s="26">
        <v>4</v>
      </c>
      <c r="B144" s="27" t="s">
        <v>1248</v>
      </c>
      <c r="C144" s="28" t="s">
        <v>388</v>
      </c>
      <c r="D144" s="27"/>
      <c r="E144" s="27"/>
      <c r="F144" s="29" t="s">
        <v>1224</v>
      </c>
    </row>
    <row r="145" spans="1:6">
      <c r="A145" s="26">
        <v>4</v>
      </c>
      <c r="B145" s="27" t="s">
        <v>1248</v>
      </c>
      <c r="C145" s="28" t="s">
        <v>414</v>
      </c>
      <c r="D145" s="27"/>
      <c r="E145" s="27"/>
      <c r="F145" s="29" t="s">
        <v>1222</v>
      </c>
    </row>
    <row r="146" spans="1:6">
      <c r="A146" s="26">
        <v>4</v>
      </c>
      <c r="B146" s="27" t="s">
        <v>1248</v>
      </c>
      <c r="C146" s="28" t="s">
        <v>415</v>
      </c>
      <c r="D146" s="27"/>
      <c r="E146" s="27"/>
      <c r="F146" s="29" t="s">
        <v>1224</v>
      </c>
    </row>
    <row r="147" spans="1:6">
      <c r="A147" s="26">
        <v>4</v>
      </c>
      <c r="B147" s="27" t="s">
        <v>1248</v>
      </c>
      <c r="C147" s="28" t="s">
        <v>416</v>
      </c>
      <c r="D147" s="27"/>
      <c r="E147" s="27"/>
      <c r="F147" s="29" t="s">
        <v>1222</v>
      </c>
    </row>
    <row r="148" spans="1:6">
      <c r="A148" s="26">
        <v>4</v>
      </c>
      <c r="B148" s="27" t="s">
        <v>1248</v>
      </c>
      <c r="C148" s="28" t="s">
        <v>434</v>
      </c>
      <c r="D148" s="27"/>
      <c r="E148" s="27"/>
      <c r="F148" s="29" t="s">
        <v>1224</v>
      </c>
    </row>
    <row r="149" spans="1:6">
      <c r="A149" s="26">
        <v>4</v>
      </c>
      <c r="B149" s="27" t="s">
        <v>1248</v>
      </c>
      <c r="C149" s="28" t="s">
        <v>1249</v>
      </c>
      <c r="D149" s="27"/>
      <c r="E149" s="27"/>
      <c r="F149" s="29" t="s">
        <v>1222</v>
      </c>
    </row>
    <row r="150" spans="1:6">
      <c r="A150" s="26">
        <v>4</v>
      </c>
      <c r="B150" s="27" t="s">
        <v>1248</v>
      </c>
      <c r="C150" s="28" t="s">
        <v>557</v>
      </c>
      <c r="D150" s="27"/>
      <c r="E150" s="27"/>
      <c r="F150" s="29" t="s">
        <v>1222</v>
      </c>
    </row>
    <row r="151" spans="1:6">
      <c r="A151" s="26">
        <v>4</v>
      </c>
      <c r="B151" s="27" t="s">
        <v>1248</v>
      </c>
      <c r="C151" s="28" t="s">
        <v>574</v>
      </c>
      <c r="D151" s="27"/>
      <c r="E151" s="27"/>
      <c r="F151" s="29" t="s">
        <v>1222</v>
      </c>
    </row>
    <row r="152" spans="1:6">
      <c r="A152" s="26">
        <v>4</v>
      </c>
      <c r="B152" s="27" t="s">
        <v>1248</v>
      </c>
      <c r="C152" s="28" t="s">
        <v>1128</v>
      </c>
      <c r="D152" s="27"/>
      <c r="E152" s="27"/>
      <c r="F152" s="29" t="s">
        <v>1222</v>
      </c>
    </row>
    <row r="153" spans="1:6">
      <c r="A153" s="26">
        <v>4</v>
      </c>
      <c r="B153" s="27" t="s">
        <v>1248</v>
      </c>
      <c r="C153" s="28" t="s">
        <v>627</v>
      </c>
      <c r="D153" s="30"/>
      <c r="E153" s="27"/>
      <c r="F153" s="29" t="s">
        <v>1224</v>
      </c>
    </row>
    <row r="154" spans="1:6">
      <c r="A154" s="26">
        <v>4</v>
      </c>
      <c r="B154" s="27" t="s">
        <v>1248</v>
      </c>
      <c r="C154" s="28" t="s">
        <v>628</v>
      </c>
      <c r="D154" s="30"/>
      <c r="E154" s="27"/>
      <c r="F154" s="29" t="s">
        <v>1222</v>
      </c>
    </row>
    <row r="155" spans="1:6">
      <c r="A155" s="26">
        <v>4</v>
      </c>
      <c r="B155" s="27" t="s">
        <v>1248</v>
      </c>
      <c r="C155" s="28" t="s">
        <v>631</v>
      </c>
      <c r="D155" s="30"/>
      <c r="E155" s="27"/>
      <c r="F155" s="29" t="s">
        <v>1224</v>
      </c>
    </row>
    <row r="156" spans="1:6">
      <c r="A156" s="26">
        <v>4</v>
      </c>
      <c r="B156" s="27" t="s">
        <v>1248</v>
      </c>
      <c r="C156" s="28" t="s">
        <v>632</v>
      </c>
      <c r="D156" s="30"/>
      <c r="E156" s="27"/>
      <c r="F156" s="29" t="s">
        <v>1222</v>
      </c>
    </row>
    <row r="157" spans="1:6">
      <c r="A157" s="26">
        <v>4</v>
      </c>
      <c r="B157" s="27" t="s">
        <v>1248</v>
      </c>
      <c r="C157" s="28" t="s">
        <v>633</v>
      </c>
      <c r="D157" s="30"/>
      <c r="E157" s="27"/>
      <c r="F157" s="29" t="s">
        <v>1222</v>
      </c>
    </row>
    <row r="158" spans="1:6">
      <c r="A158" s="26">
        <v>4</v>
      </c>
      <c r="B158" s="27" t="s">
        <v>1248</v>
      </c>
      <c r="C158" s="28" t="s">
        <v>645</v>
      </c>
      <c r="D158" s="30"/>
      <c r="E158" s="27"/>
      <c r="F158" s="29" t="s">
        <v>1224</v>
      </c>
    </row>
    <row r="159" spans="1:6">
      <c r="A159" s="26">
        <v>4</v>
      </c>
      <c r="B159" s="27" t="s">
        <v>1248</v>
      </c>
      <c r="C159" s="28" t="s">
        <v>646</v>
      </c>
      <c r="D159" s="30"/>
      <c r="E159" s="27"/>
      <c r="F159" s="29" t="s">
        <v>1222</v>
      </c>
    </row>
    <row r="160" spans="1:6">
      <c r="A160" s="26">
        <v>4</v>
      </c>
      <c r="B160" s="27" t="s">
        <v>1248</v>
      </c>
      <c r="C160" s="28" t="s">
        <v>647</v>
      </c>
      <c r="D160" s="30"/>
      <c r="E160" s="27"/>
      <c r="F160" s="29" t="s">
        <v>1224</v>
      </c>
    </row>
    <row r="161" spans="1:6">
      <c r="A161" s="26">
        <v>4</v>
      </c>
      <c r="B161" s="27" t="s">
        <v>1248</v>
      </c>
      <c r="C161" s="28" t="s">
        <v>648</v>
      </c>
      <c r="D161" s="30"/>
      <c r="E161" s="27"/>
      <c r="F161" s="29" t="s">
        <v>1222</v>
      </c>
    </row>
    <row r="162" spans="1:6">
      <c r="A162" s="26">
        <v>4</v>
      </c>
      <c r="B162" s="27" t="s">
        <v>1248</v>
      </c>
      <c r="C162" s="28" t="s">
        <v>649</v>
      </c>
      <c r="D162" s="30"/>
      <c r="E162" s="27"/>
      <c r="F162" s="29" t="s">
        <v>1222</v>
      </c>
    </row>
    <row r="163" spans="1:6">
      <c r="A163" s="26">
        <v>4</v>
      </c>
      <c r="B163" s="27" t="s">
        <v>1248</v>
      </c>
      <c r="C163" s="28" t="s">
        <v>654</v>
      </c>
      <c r="D163" s="30"/>
      <c r="E163" s="27"/>
      <c r="F163" s="29" t="s">
        <v>1224</v>
      </c>
    </row>
    <row r="164" spans="1:6">
      <c r="A164" s="26">
        <v>4</v>
      </c>
      <c r="B164" s="27" t="s">
        <v>1248</v>
      </c>
      <c r="C164" s="28" t="s">
        <v>655</v>
      </c>
      <c r="D164" s="30"/>
      <c r="E164" s="27"/>
      <c r="F164" s="29" t="s">
        <v>1222</v>
      </c>
    </row>
    <row r="165" spans="1:6">
      <c r="A165" s="26">
        <v>4</v>
      </c>
      <c r="B165" s="27" t="s">
        <v>1248</v>
      </c>
      <c r="C165" s="28" t="s">
        <v>703</v>
      </c>
      <c r="D165" s="30"/>
      <c r="E165" s="27"/>
      <c r="F165" s="29" t="s">
        <v>1224</v>
      </c>
    </row>
    <row r="166" spans="1:6">
      <c r="A166" s="26">
        <v>4</v>
      </c>
      <c r="B166" s="27" t="s">
        <v>1248</v>
      </c>
      <c r="C166" s="28" t="s">
        <v>704</v>
      </c>
      <c r="D166" s="30"/>
      <c r="E166" s="27"/>
      <c r="F166" s="29" t="s">
        <v>1222</v>
      </c>
    </row>
    <row r="167" spans="1:6">
      <c r="A167" s="26">
        <v>4</v>
      </c>
      <c r="B167" s="27" t="s">
        <v>1248</v>
      </c>
      <c r="C167" s="28" t="s">
        <v>771</v>
      </c>
      <c r="D167" s="30"/>
      <c r="E167" s="27"/>
      <c r="F167" s="29" t="s">
        <v>1224</v>
      </c>
    </row>
    <row r="168" spans="1:6">
      <c r="A168" s="26">
        <v>4</v>
      </c>
      <c r="B168" s="27" t="s">
        <v>1248</v>
      </c>
      <c r="C168" s="28" t="s">
        <v>774</v>
      </c>
      <c r="D168" s="30"/>
      <c r="E168" s="27"/>
      <c r="F168" s="29" t="s">
        <v>1224</v>
      </c>
    </row>
    <row r="169" spans="1:6">
      <c r="A169" s="26">
        <v>4</v>
      </c>
      <c r="B169" s="27" t="s">
        <v>1248</v>
      </c>
      <c r="C169" s="28" t="s">
        <v>775</v>
      </c>
      <c r="D169" s="30"/>
      <c r="E169" s="27"/>
      <c r="F169" s="29" t="s">
        <v>1222</v>
      </c>
    </row>
    <row r="170" spans="1:6">
      <c r="A170" s="26">
        <v>4</v>
      </c>
      <c r="B170" s="27" t="s">
        <v>1248</v>
      </c>
      <c r="C170" s="28" t="s">
        <v>781</v>
      </c>
      <c r="D170" s="30"/>
      <c r="E170" s="27"/>
      <c r="F170" s="29" t="s">
        <v>1224</v>
      </c>
    </row>
    <row r="171" spans="1:6">
      <c r="A171" s="26">
        <v>4</v>
      </c>
      <c r="B171" s="27" t="s">
        <v>1248</v>
      </c>
      <c r="C171" s="28" t="s">
        <v>782</v>
      </c>
      <c r="D171" s="30"/>
      <c r="E171" s="27"/>
      <c r="F171" s="29" t="s">
        <v>1222</v>
      </c>
    </row>
    <row r="172" spans="1:6">
      <c r="A172" s="26">
        <v>4</v>
      </c>
      <c r="B172" s="27" t="s">
        <v>1248</v>
      </c>
      <c r="C172" s="28" t="s">
        <v>797</v>
      </c>
      <c r="D172" s="30"/>
      <c r="E172" s="27"/>
      <c r="F172" s="29" t="s">
        <v>1222</v>
      </c>
    </row>
    <row r="173" spans="1:6">
      <c r="A173" s="26">
        <v>4</v>
      </c>
      <c r="B173" s="27" t="s">
        <v>1248</v>
      </c>
      <c r="C173" s="28" t="s">
        <v>798</v>
      </c>
      <c r="D173" s="30"/>
      <c r="E173" s="27"/>
      <c r="F173" s="29" t="s">
        <v>1222</v>
      </c>
    </row>
    <row r="174" spans="1:6">
      <c r="A174" s="26">
        <v>4</v>
      </c>
      <c r="B174" s="27" t="s">
        <v>1248</v>
      </c>
      <c r="C174" s="28" t="s">
        <v>799</v>
      </c>
      <c r="D174" s="30"/>
      <c r="E174" s="27"/>
      <c r="F174" s="29" t="s">
        <v>1224</v>
      </c>
    </row>
    <row r="175" spans="1:6">
      <c r="A175" s="26">
        <v>4</v>
      </c>
      <c r="B175" s="27" t="s">
        <v>1248</v>
      </c>
      <c r="C175" s="28" t="s">
        <v>800</v>
      </c>
      <c r="D175" s="30"/>
      <c r="E175" s="27"/>
      <c r="F175" s="29" t="s">
        <v>1224</v>
      </c>
    </row>
    <row r="176" spans="1:6">
      <c r="A176" s="26">
        <v>4</v>
      </c>
      <c r="B176" s="27" t="s">
        <v>1248</v>
      </c>
      <c r="C176" s="28" t="s">
        <v>820</v>
      </c>
      <c r="D176" s="30"/>
      <c r="E176" s="27"/>
      <c r="F176" s="29" t="s">
        <v>1224</v>
      </c>
    </row>
    <row r="177" spans="1:6">
      <c r="A177" s="26">
        <v>3</v>
      </c>
      <c r="B177" s="27" t="s">
        <v>1250</v>
      </c>
      <c r="C177" s="28" t="s">
        <v>200</v>
      </c>
      <c r="D177" s="27"/>
      <c r="E177" s="27"/>
      <c r="F177" s="29" t="s">
        <v>1224</v>
      </c>
    </row>
    <row r="178" spans="1:6">
      <c r="A178" s="26">
        <v>3</v>
      </c>
      <c r="B178" s="27" t="s">
        <v>1250</v>
      </c>
      <c r="C178" s="28" t="s">
        <v>201</v>
      </c>
      <c r="D178" s="27"/>
      <c r="E178" s="27"/>
      <c r="F178" s="29" t="s">
        <v>1222</v>
      </c>
    </row>
    <row r="179" spans="1:6">
      <c r="A179" s="26">
        <v>3</v>
      </c>
      <c r="B179" s="27" t="s">
        <v>1250</v>
      </c>
      <c r="C179" s="28" t="s">
        <v>214</v>
      </c>
      <c r="D179" s="27"/>
      <c r="E179" s="27"/>
      <c r="F179" s="29" t="s">
        <v>1224</v>
      </c>
    </row>
    <row r="180" spans="1:6">
      <c r="A180" s="26">
        <v>3</v>
      </c>
      <c r="B180" s="27" t="s">
        <v>1250</v>
      </c>
      <c r="C180" s="28" t="s">
        <v>215</v>
      </c>
      <c r="D180" s="27"/>
      <c r="E180" s="27"/>
      <c r="F180" s="29" t="s">
        <v>1222</v>
      </c>
    </row>
    <row r="181" spans="1:6">
      <c r="A181" s="26">
        <v>3</v>
      </c>
      <c r="B181" s="27" t="s">
        <v>1250</v>
      </c>
      <c r="C181" s="28" t="s">
        <v>253</v>
      </c>
      <c r="D181" s="27"/>
      <c r="E181" s="27"/>
      <c r="F181" s="29" t="s">
        <v>1224</v>
      </c>
    </row>
    <row r="182" spans="1:6">
      <c r="A182" s="26">
        <v>3</v>
      </c>
      <c r="B182" s="27" t="s">
        <v>1250</v>
      </c>
      <c r="C182" s="28" t="s">
        <v>254</v>
      </c>
      <c r="D182" s="27"/>
      <c r="E182" s="27"/>
      <c r="F182" s="29" t="s">
        <v>1222</v>
      </c>
    </row>
    <row r="183" spans="1:6">
      <c r="A183" s="26">
        <v>3</v>
      </c>
      <c r="B183" s="27" t="s">
        <v>1250</v>
      </c>
      <c r="C183" s="28" t="s">
        <v>258</v>
      </c>
      <c r="D183" s="27"/>
      <c r="E183" s="27"/>
      <c r="F183" s="29" t="s">
        <v>1222</v>
      </c>
    </row>
    <row r="184" spans="1:6">
      <c r="A184" s="26">
        <v>3</v>
      </c>
      <c r="B184" s="27" t="s">
        <v>1250</v>
      </c>
      <c r="C184" s="28" t="s">
        <v>259</v>
      </c>
      <c r="D184" s="27"/>
      <c r="E184" s="27"/>
      <c r="F184" s="29" t="s">
        <v>1222</v>
      </c>
    </row>
    <row r="185" spans="1:6">
      <c r="A185" s="26">
        <v>3</v>
      </c>
      <c r="B185" s="27" t="s">
        <v>1250</v>
      </c>
      <c r="C185" s="28" t="s">
        <v>260</v>
      </c>
      <c r="D185" s="27"/>
      <c r="E185" s="27"/>
      <c r="F185" s="29" t="s">
        <v>1222</v>
      </c>
    </row>
    <row r="186" spans="1:6">
      <c r="A186" s="26">
        <v>3</v>
      </c>
      <c r="B186" s="27" t="s">
        <v>1250</v>
      </c>
      <c r="C186" s="28" t="s">
        <v>261</v>
      </c>
      <c r="D186" s="27"/>
      <c r="E186" s="27"/>
      <c r="F186" s="29" t="s">
        <v>1222</v>
      </c>
    </row>
    <row r="187" spans="1:6">
      <c r="A187" s="26">
        <v>3</v>
      </c>
      <c r="B187" s="27" t="s">
        <v>1250</v>
      </c>
      <c r="C187" s="28" t="s">
        <v>262</v>
      </c>
      <c r="D187" s="27"/>
      <c r="E187" s="27"/>
      <c r="F187" s="29" t="s">
        <v>1222</v>
      </c>
    </row>
    <row r="188" spans="1:6">
      <c r="A188" s="26">
        <v>3</v>
      </c>
      <c r="B188" s="27" t="s">
        <v>1250</v>
      </c>
      <c r="C188" s="28" t="s">
        <v>263</v>
      </c>
      <c r="D188" s="27"/>
      <c r="E188" s="27"/>
      <c r="F188" s="29" t="s">
        <v>1222</v>
      </c>
    </row>
    <row r="189" spans="1:6">
      <c r="A189" s="26">
        <v>3</v>
      </c>
      <c r="B189" s="27" t="s">
        <v>1250</v>
      </c>
      <c r="C189" s="28" t="s">
        <v>264</v>
      </c>
      <c r="D189" s="27"/>
      <c r="E189" s="27"/>
      <c r="F189" s="29" t="s">
        <v>1224</v>
      </c>
    </row>
    <row r="190" spans="1:6">
      <c r="A190" s="26">
        <v>3</v>
      </c>
      <c r="B190" s="27" t="s">
        <v>1250</v>
      </c>
      <c r="C190" s="28" t="s">
        <v>342</v>
      </c>
      <c r="D190" s="27"/>
      <c r="E190" s="27"/>
      <c r="F190" s="29" t="s">
        <v>1224</v>
      </c>
    </row>
    <row r="191" spans="1:6">
      <c r="A191" s="26">
        <v>3</v>
      </c>
      <c r="B191" s="27" t="s">
        <v>1250</v>
      </c>
      <c r="C191" s="28" t="s">
        <v>343</v>
      </c>
      <c r="D191" s="27"/>
      <c r="E191" s="27"/>
      <c r="F191" s="29" t="s">
        <v>1222</v>
      </c>
    </row>
    <row r="192" spans="1:6">
      <c r="A192" s="26">
        <v>3</v>
      </c>
      <c r="B192" s="27" t="s">
        <v>1250</v>
      </c>
      <c r="C192" s="28" t="s">
        <v>1251</v>
      </c>
      <c r="D192" s="27"/>
      <c r="E192" s="27"/>
      <c r="F192" s="29" t="s">
        <v>1222</v>
      </c>
    </row>
    <row r="193" spans="1:6">
      <c r="A193" s="26">
        <v>3</v>
      </c>
      <c r="B193" s="27" t="s">
        <v>1250</v>
      </c>
      <c r="C193" s="28" t="s">
        <v>391</v>
      </c>
      <c r="D193" s="27"/>
      <c r="E193" s="27"/>
      <c r="F193" s="29" t="s">
        <v>1224</v>
      </c>
    </row>
    <row r="194" spans="1:6">
      <c r="A194" s="26">
        <v>3</v>
      </c>
      <c r="B194" s="27" t="s">
        <v>1250</v>
      </c>
      <c r="C194" s="28" t="s">
        <v>392</v>
      </c>
      <c r="D194" s="27"/>
      <c r="E194" s="27"/>
      <c r="F194" s="29" t="s">
        <v>1222</v>
      </c>
    </row>
    <row r="195" spans="1:6">
      <c r="A195" s="26">
        <v>3</v>
      </c>
      <c r="B195" s="27" t="s">
        <v>1250</v>
      </c>
      <c r="C195" s="28" t="s">
        <v>424</v>
      </c>
      <c r="D195" s="27"/>
      <c r="E195" s="27"/>
      <c r="F195" s="29" t="s">
        <v>1222</v>
      </c>
    </row>
    <row r="196" spans="1:6">
      <c r="A196" s="26">
        <v>3</v>
      </c>
      <c r="B196" s="27" t="s">
        <v>1250</v>
      </c>
      <c r="C196" s="28" t="s">
        <v>425</v>
      </c>
      <c r="D196" s="27"/>
      <c r="E196" s="27"/>
      <c r="F196" s="29" t="s">
        <v>1224</v>
      </c>
    </row>
    <row r="197" spans="1:6">
      <c r="A197" s="26">
        <v>3</v>
      </c>
      <c r="B197" s="27" t="s">
        <v>1250</v>
      </c>
      <c r="C197" s="28" t="s">
        <v>606</v>
      </c>
      <c r="D197" s="30"/>
      <c r="E197" s="27"/>
      <c r="F197" s="29" t="s">
        <v>1224</v>
      </c>
    </row>
    <row r="198" spans="1:6">
      <c r="A198" s="26">
        <v>3</v>
      </c>
      <c r="B198" s="27" t="s">
        <v>1250</v>
      </c>
      <c r="C198" s="28" t="s">
        <v>952</v>
      </c>
      <c r="D198" s="30"/>
      <c r="E198" s="27"/>
      <c r="F198" s="29" t="s">
        <v>1222</v>
      </c>
    </row>
    <row r="199" spans="1:6">
      <c r="A199" s="26">
        <v>3</v>
      </c>
      <c r="B199" s="27" t="s">
        <v>1250</v>
      </c>
      <c r="C199" s="28" t="s">
        <v>640</v>
      </c>
      <c r="D199" s="30"/>
      <c r="E199" s="27"/>
      <c r="F199" s="29" t="s">
        <v>1222</v>
      </c>
    </row>
    <row r="200" spans="1:6">
      <c r="A200" s="26">
        <v>3</v>
      </c>
      <c r="B200" s="27" t="s">
        <v>1250</v>
      </c>
      <c r="C200" s="28" t="s">
        <v>641</v>
      </c>
      <c r="D200" s="30"/>
      <c r="E200" s="27"/>
      <c r="F200" s="29" t="s">
        <v>1224</v>
      </c>
    </row>
    <row r="201" spans="1:6">
      <c r="A201" s="26">
        <v>3</v>
      </c>
      <c r="B201" s="27" t="s">
        <v>1250</v>
      </c>
      <c r="C201" s="28" t="s">
        <v>642</v>
      </c>
      <c r="D201" s="30"/>
      <c r="E201" s="27"/>
      <c r="F201" s="29" t="s">
        <v>1224</v>
      </c>
    </row>
    <row r="202" spans="1:6">
      <c r="A202" s="26">
        <v>3</v>
      </c>
      <c r="B202" s="27" t="s">
        <v>1250</v>
      </c>
      <c r="C202" s="28" t="s">
        <v>643</v>
      </c>
      <c r="D202" s="30"/>
      <c r="E202" s="27"/>
      <c r="F202" s="29" t="s">
        <v>1222</v>
      </c>
    </row>
    <row r="203" spans="1:6">
      <c r="A203" s="26">
        <v>3</v>
      </c>
      <c r="B203" s="27" t="s">
        <v>1250</v>
      </c>
      <c r="C203" s="28" t="s">
        <v>665</v>
      </c>
      <c r="D203" s="30"/>
      <c r="E203" s="27"/>
      <c r="F203" s="29" t="s">
        <v>1222</v>
      </c>
    </row>
    <row r="204" spans="1:6">
      <c r="A204" s="26">
        <v>3</v>
      </c>
      <c r="B204" s="27" t="s">
        <v>1250</v>
      </c>
      <c r="C204" s="28" t="s">
        <v>666</v>
      </c>
      <c r="D204" s="30"/>
      <c r="E204" s="27"/>
      <c r="F204" s="29" t="s">
        <v>1224</v>
      </c>
    </row>
    <row r="205" spans="1:6">
      <c r="A205" s="26">
        <v>3</v>
      </c>
      <c r="B205" s="27" t="s">
        <v>1250</v>
      </c>
      <c r="C205" s="28" t="s">
        <v>812</v>
      </c>
      <c r="D205" s="30"/>
      <c r="E205" s="27"/>
      <c r="F205" s="29" t="s">
        <v>1224</v>
      </c>
    </row>
    <row r="206" spans="1:6">
      <c r="A206" s="26">
        <v>3</v>
      </c>
      <c r="B206" s="27" t="s">
        <v>1250</v>
      </c>
      <c r="C206" s="28" t="s">
        <v>813</v>
      </c>
      <c r="D206" s="30"/>
      <c r="E206" s="27"/>
      <c r="F206" s="29" t="s">
        <v>1222</v>
      </c>
    </row>
    <row r="207" spans="1:6">
      <c r="A207" s="26">
        <v>3</v>
      </c>
      <c r="B207" s="27" t="s">
        <v>1250</v>
      </c>
      <c r="C207" s="28" t="s">
        <v>814</v>
      </c>
      <c r="D207" s="30"/>
      <c r="E207" s="27"/>
      <c r="F207" s="29" t="s">
        <v>1222</v>
      </c>
    </row>
    <row r="208" spans="1:6">
      <c r="A208" s="26">
        <v>5</v>
      </c>
      <c r="B208" s="27" t="s">
        <v>1252</v>
      </c>
      <c r="C208" s="28" t="s">
        <v>181</v>
      </c>
      <c r="D208" s="27"/>
      <c r="E208" s="27"/>
      <c r="F208" s="29" t="s">
        <v>1224</v>
      </c>
    </row>
    <row r="209" spans="1:6">
      <c r="A209" s="26">
        <v>5</v>
      </c>
      <c r="B209" s="27" t="s">
        <v>1252</v>
      </c>
      <c r="C209" s="28" t="s">
        <v>182</v>
      </c>
      <c r="D209" s="27"/>
      <c r="E209" s="27"/>
      <c r="F209" s="29" t="s">
        <v>1222</v>
      </c>
    </row>
    <row r="210" spans="1:6">
      <c r="A210" s="26">
        <v>5</v>
      </c>
      <c r="B210" s="27" t="s">
        <v>1252</v>
      </c>
      <c r="C210" s="28" t="s">
        <v>1253</v>
      </c>
      <c r="D210" s="27"/>
      <c r="E210" s="27"/>
      <c r="F210" s="29" t="s">
        <v>1224</v>
      </c>
    </row>
    <row r="211" spans="1:6">
      <c r="A211" s="26">
        <v>5</v>
      </c>
      <c r="B211" s="27" t="s">
        <v>1252</v>
      </c>
      <c r="C211" s="28" t="s">
        <v>1254</v>
      </c>
      <c r="D211" s="27"/>
      <c r="E211" s="27"/>
      <c r="F211" s="29" t="s">
        <v>1222</v>
      </c>
    </row>
    <row r="212" spans="1:6">
      <c r="A212" s="26">
        <v>5</v>
      </c>
      <c r="B212" s="27" t="s">
        <v>1252</v>
      </c>
      <c r="C212" s="28" t="s">
        <v>303</v>
      </c>
      <c r="D212" s="27"/>
      <c r="E212" s="27"/>
      <c r="F212" s="29" t="s">
        <v>1222</v>
      </c>
    </row>
    <row r="213" spans="1:6">
      <c r="A213" s="26">
        <v>5</v>
      </c>
      <c r="B213" s="27" t="s">
        <v>1252</v>
      </c>
      <c r="C213" s="28" t="s">
        <v>304</v>
      </c>
      <c r="D213" s="27"/>
      <c r="E213" s="27"/>
      <c r="F213" s="29" t="s">
        <v>1224</v>
      </c>
    </row>
    <row r="214" spans="1:6">
      <c r="A214" s="26">
        <v>5</v>
      </c>
      <c r="B214" s="27" t="s">
        <v>1252</v>
      </c>
      <c r="C214" s="28" t="s">
        <v>305</v>
      </c>
      <c r="D214" s="27"/>
      <c r="E214" s="27"/>
      <c r="F214" s="29" t="s">
        <v>1224</v>
      </c>
    </row>
    <row r="215" spans="1:6">
      <c r="A215" s="26">
        <v>5</v>
      </c>
      <c r="B215" s="27" t="s">
        <v>1252</v>
      </c>
      <c r="C215" s="28" t="s">
        <v>306</v>
      </c>
      <c r="D215" s="27"/>
      <c r="E215" s="27"/>
      <c r="F215" s="29" t="s">
        <v>1224</v>
      </c>
    </row>
    <row r="216" spans="1:6">
      <c r="A216" s="26">
        <v>5</v>
      </c>
      <c r="B216" s="27" t="s">
        <v>1252</v>
      </c>
      <c r="C216" s="28" t="s">
        <v>307</v>
      </c>
      <c r="D216" s="27"/>
      <c r="E216" s="27"/>
      <c r="F216" s="29" t="s">
        <v>1222</v>
      </c>
    </row>
    <row r="217" spans="1:6">
      <c r="A217" s="26">
        <v>5</v>
      </c>
      <c r="B217" s="27" t="s">
        <v>1252</v>
      </c>
      <c r="C217" s="28" t="s">
        <v>308</v>
      </c>
      <c r="D217" s="27"/>
      <c r="E217" s="27"/>
      <c r="F217" s="29" t="s">
        <v>1224</v>
      </c>
    </row>
    <row r="218" spans="1:6">
      <c r="A218" s="26">
        <v>5</v>
      </c>
      <c r="B218" s="27" t="s">
        <v>1252</v>
      </c>
      <c r="C218" s="28" t="s">
        <v>309</v>
      </c>
      <c r="D218" s="27"/>
      <c r="E218" s="27"/>
      <c r="F218" s="29" t="s">
        <v>1224</v>
      </c>
    </row>
    <row r="219" spans="1:6">
      <c r="A219" s="26">
        <v>5</v>
      </c>
      <c r="B219" s="27" t="s">
        <v>1252</v>
      </c>
      <c r="C219" s="28" t="s">
        <v>314</v>
      </c>
      <c r="D219" s="27"/>
      <c r="E219" s="27"/>
      <c r="F219" s="29" t="s">
        <v>1224</v>
      </c>
    </row>
    <row r="220" spans="1:6">
      <c r="A220" s="26">
        <v>5</v>
      </c>
      <c r="B220" s="27" t="s">
        <v>1252</v>
      </c>
      <c r="C220" s="28" t="s">
        <v>315</v>
      </c>
      <c r="D220" s="27"/>
      <c r="E220" s="27"/>
      <c r="F220" s="29" t="s">
        <v>1222</v>
      </c>
    </row>
    <row r="221" spans="1:6">
      <c r="A221" s="26">
        <v>5</v>
      </c>
      <c r="B221" s="27" t="s">
        <v>1252</v>
      </c>
      <c r="C221" s="28" t="s">
        <v>316</v>
      </c>
      <c r="D221" s="27"/>
      <c r="E221" s="27"/>
      <c r="F221" s="29" t="s">
        <v>1222</v>
      </c>
    </row>
    <row r="222" spans="1:6">
      <c r="A222" s="26">
        <v>5</v>
      </c>
      <c r="B222" s="27" t="s">
        <v>1252</v>
      </c>
      <c r="C222" s="28" t="s">
        <v>337</v>
      </c>
      <c r="D222" s="27"/>
      <c r="E222" s="27"/>
      <c r="F222" s="29" t="s">
        <v>1224</v>
      </c>
    </row>
    <row r="223" spans="1:6">
      <c r="A223" s="26">
        <v>5</v>
      </c>
      <c r="B223" s="27" t="s">
        <v>1252</v>
      </c>
      <c r="C223" s="28" t="s">
        <v>338</v>
      </c>
      <c r="D223" s="27"/>
      <c r="E223" s="27"/>
      <c r="F223" s="29" t="s">
        <v>1222</v>
      </c>
    </row>
    <row r="224" spans="1:6">
      <c r="A224" s="26">
        <v>5</v>
      </c>
      <c r="B224" s="27" t="s">
        <v>1252</v>
      </c>
      <c r="C224" s="28" t="s">
        <v>368</v>
      </c>
      <c r="D224" s="27"/>
      <c r="E224" s="27"/>
      <c r="F224" s="29" t="s">
        <v>1222</v>
      </c>
    </row>
    <row r="225" spans="1:6">
      <c r="A225" s="26">
        <v>5</v>
      </c>
      <c r="B225" s="27" t="s">
        <v>1252</v>
      </c>
      <c r="C225" s="28" t="s">
        <v>369</v>
      </c>
      <c r="D225" s="27"/>
      <c r="E225" s="27"/>
      <c r="F225" s="29" t="s">
        <v>1224</v>
      </c>
    </row>
    <row r="226" spans="1:6">
      <c r="A226" s="26">
        <v>5</v>
      </c>
      <c r="B226" s="27" t="s">
        <v>1252</v>
      </c>
      <c r="C226" s="28" t="s">
        <v>374</v>
      </c>
      <c r="D226" s="27"/>
      <c r="E226" s="27"/>
      <c r="F226" s="29" t="s">
        <v>1222</v>
      </c>
    </row>
    <row r="227" spans="1:6">
      <c r="A227" s="26">
        <v>5</v>
      </c>
      <c r="B227" s="27" t="s">
        <v>1252</v>
      </c>
      <c r="C227" s="28" t="s">
        <v>375</v>
      </c>
      <c r="D227" s="27"/>
      <c r="E227" s="27"/>
      <c r="F227" s="29" t="s">
        <v>1224</v>
      </c>
    </row>
    <row r="228" spans="1:6">
      <c r="A228" s="26">
        <v>5</v>
      </c>
      <c r="B228" s="27" t="s">
        <v>1252</v>
      </c>
      <c r="C228" s="28" t="s">
        <v>389</v>
      </c>
      <c r="D228" s="27"/>
      <c r="E228" s="27"/>
      <c r="F228" s="29" t="s">
        <v>1222</v>
      </c>
    </row>
    <row r="229" spans="1:6">
      <c r="A229" s="26">
        <v>5</v>
      </c>
      <c r="B229" s="27" t="s">
        <v>1252</v>
      </c>
      <c r="C229" s="28" t="s">
        <v>390</v>
      </c>
      <c r="D229" s="27"/>
      <c r="E229" s="27"/>
      <c r="F229" s="29" t="s">
        <v>1224</v>
      </c>
    </row>
    <row r="230" spans="1:6">
      <c r="A230" s="26">
        <v>5</v>
      </c>
      <c r="B230" s="27" t="s">
        <v>1252</v>
      </c>
      <c r="C230" s="28" t="s">
        <v>431</v>
      </c>
      <c r="D230" s="27"/>
      <c r="E230" s="27"/>
      <c r="F230" s="29" t="s">
        <v>1222</v>
      </c>
    </row>
    <row r="231" spans="1:6">
      <c r="A231" s="26">
        <v>5</v>
      </c>
      <c r="B231" s="27" t="s">
        <v>1252</v>
      </c>
      <c r="C231" s="28" t="s">
        <v>432</v>
      </c>
      <c r="D231" s="27"/>
      <c r="E231" s="27"/>
      <c r="F231" s="29" t="s">
        <v>1222</v>
      </c>
    </row>
    <row r="232" spans="1:6">
      <c r="A232" s="26">
        <v>5</v>
      </c>
      <c r="B232" s="27" t="s">
        <v>1252</v>
      </c>
      <c r="C232" s="28" t="s">
        <v>433</v>
      </c>
      <c r="D232" s="27"/>
      <c r="E232" s="27"/>
      <c r="F232" s="29" t="s">
        <v>1224</v>
      </c>
    </row>
    <row r="233" spans="1:6">
      <c r="A233" s="26">
        <v>5</v>
      </c>
      <c r="B233" s="27" t="s">
        <v>1252</v>
      </c>
      <c r="C233" s="28" t="s">
        <v>580</v>
      </c>
      <c r="D233" s="27"/>
      <c r="E233" s="27"/>
      <c r="F233" s="29" t="s">
        <v>1224</v>
      </c>
    </row>
    <row r="234" spans="1:6">
      <c r="A234" s="26">
        <v>5</v>
      </c>
      <c r="B234" s="27" t="s">
        <v>1252</v>
      </c>
      <c r="C234" s="28" t="s">
        <v>581</v>
      </c>
      <c r="D234" s="27"/>
      <c r="E234" s="27"/>
      <c r="F234" s="29" t="s">
        <v>1222</v>
      </c>
    </row>
    <row r="235" spans="1:6">
      <c r="A235" s="26">
        <v>5</v>
      </c>
      <c r="B235" s="27" t="s">
        <v>1252</v>
      </c>
      <c r="C235" s="28" t="s">
        <v>644</v>
      </c>
      <c r="D235" s="30"/>
      <c r="E235" s="27"/>
      <c r="F235" s="29" t="s">
        <v>1222</v>
      </c>
    </row>
    <row r="236" spans="1:6">
      <c r="A236" s="26">
        <v>5</v>
      </c>
      <c r="B236" s="27" t="s">
        <v>1252</v>
      </c>
      <c r="C236" s="28" t="s">
        <v>711</v>
      </c>
      <c r="D236" s="30"/>
      <c r="E236" s="27"/>
      <c r="F236" s="29" t="s">
        <v>1222</v>
      </c>
    </row>
    <row r="237" spans="1:6">
      <c r="A237" s="26">
        <v>5</v>
      </c>
      <c r="B237" s="27" t="s">
        <v>1252</v>
      </c>
      <c r="C237" s="28" t="s">
        <v>712</v>
      </c>
      <c r="D237" s="30"/>
      <c r="E237" s="27"/>
      <c r="F237" s="29" t="s">
        <v>1224</v>
      </c>
    </row>
    <row r="238" spans="1:6">
      <c r="A238" s="26">
        <v>5</v>
      </c>
      <c r="B238" s="27" t="s">
        <v>1252</v>
      </c>
      <c r="C238" s="28" t="s">
        <v>713</v>
      </c>
      <c r="D238" s="30"/>
      <c r="E238" s="27"/>
      <c r="F238" s="29" t="s">
        <v>1222</v>
      </c>
    </row>
    <row r="239" spans="1:6">
      <c r="A239" s="26">
        <v>5</v>
      </c>
      <c r="B239" s="27" t="s">
        <v>1252</v>
      </c>
      <c r="C239" s="28" t="s">
        <v>720</v>
      </c>
      <c r="D239" s="30"/>
      <c r="E239" s="27"/>
      <c r="F239" s="29" t="s">
        <v>1224</v>
      </c>
    </row>
    <row r="240" spans="1:6">
      <c r="A240" s="26">
        <v>5</v>
      </c>
      <c r="B240" s="27" t="s">
        <v>1252</v>
      </c>
      <c r="C240" s="28" t="s">
        <v>721</v>
      </c>
      <c r="D240" s="30"/>
      <c r="E240" s="27"/>
      <c r="F240" s="29" t="s">
        <v>1222</v>
      </c>
    </row>
    <row r="241" spans="1:6">
      <c r="A241" s="26">
        <v>5</v>
      </c>
      <c r="B241" s="27" t="s">
        <v>1252</v>
      </c>
      <c r="C241" s="28" t="s">
        <v>779</v>
      </c>
      <c r="D241" s="30"/>
      <c r="E241" s="27"/>
      <c r="F241" s="29" t="s">
        <v>1224</v>
      </c>
    </row>
    <row r="242" spans="1:6">
      <c r="A242" s="26">
        <v>5</v>
      </c>
      <c r="B242" s="27" t="s">
        <v>1252</v>
      </c>
      <c r="C242" s="28" t="s">
        <v>780</v>
      </c>
      <c r="D242" s="30"/>
      <c r="E242" s="27"/>
      <c r="F242" s="29" t="s">
        <v>1222</v>
      </c>
    </row>
    <row r="243" spans="1:6">
      <c r="A243" s="26">
        <v>2</v>
      </c>
      <c r="B243" s="27" t="s">
        <v>1255</v>
      </c>
      <c r="C243" s="28" t="s">
        <v>462</v>
      </c>
      <c r="D243" s="27"/>
      <c r="E243" s="27"/>
      <c r="F243" s="29" t="s">
        <v>1224</v>
      </c>
    </row>
    <row r="244" spans="1:6">
      <c r="A244" s="26">
        <v>2</v>
      </c>
      <c r="B244" s="27" t="s">
        <v>1255</v>
      </c>
      <c r="C244" s="28" t="s">
        <v>467</v>
      </c>
      <c r="D244" s="27"/>
      <c r="E244" s="27"/>
      <c r="F244" s="29" t="s">
        <v>1222</v>
      </c>
    </row>
    <row r="245" spans="1:6">
      <c r="A245" s="26">
        <v>2</v>
      </c>
      <c r="B245" s="27" t="s">
        <v>1255</v>
      </c>
      <c r="C245" s="28" t="s">
        <v>468</v>
      </c>
      <c r="D245" s="27"/>
      <c r="E245" s="27"/>
      <c r="F245" s="29" t="s">
        <v>1222</v>
      </c>
    </row>
    <row r="246" spans="1:6">
      <c r="A246" s="26">
        <v>2</v>
      </c>
      <c r="B246" s="27" t="s">
        <v>1255</v>
      </c>
      <c r="C246" s="28" t="s">
        <v>472</v>
      </c>
      <c r="D246" s="27"/>
      <c r="E246" s="27"/>
      <c r="F246" s="29" t="s">
        <v>1222</v>
      </c>
    </row>
    <row r="247" spans="1:6">
      <c r="A247" s="26">
        <v>2</v>
      </c>
      <c r="B247" s="27" t="s">
        <v>1255</v>
      </c>
      <c r="C247" s="28" t="s">
        <v>475</v>
      </c>
      <c r="D247" s="27"/>
      <c r="E247" s="27"/>
      <c r="F247" s="29" t="s">
        <v>1222</v>
      </c>
    </row>
    <row r="248" spans="1:6">
      <c r="A248" s="26">
        <v>2</v>
      </c>
      <c r="B248" s="27" t="s">
        <v>1255</v>
      </c>
      <c r="C248" s="28" t="s">
        <v>482</v>
      </c>
      <c r="D248" s="27"/>
      <c r="E248" s="27"/>
      <c r="F248" s="29" t="s">
        <v>1222</v>
      </c>
    </row>
    <row r="249" spans="1:6">
      <c r="A249" s="26">
        <v>2</v>
      </c>
      <c r="B249" s="27" t="s">
        <v>1255</v>
      </c>
      <c r="C249" s="28" t="s">
        <v>1170</v>
      </c>
      <c r="D249" s="27"/>
      <c r="E249" s="35"/>
      <c r="F249" s="32" t="s">
        <v>1222</v>
      </c>
    </row>
    <row r="250" spans="1:6">
      <c r="A250" s="26">
        <v>2</v>
      </c>
      <c r="B250" s="27" t="s">
        <v>1255</v>
      </c>
      <c r="C250" s="28" t="s">
        <v>493</v>
      </c>
      <c r="D250" s="27"/>
      <c r="E250" s="27"/>
      <c r="F250" s="29" t="s">
        <v>1222</v>
      </c>
    </row>
    <row r="251" spans="1:6">
      <c r="A251" s="26">
        <v>2</v>
      </c>
      <c r="B251" s="27" t="s">
        <v>1255</v>
      </c>
      <c r="C251" s="28" t="s">
        <v>495</v>
      </c>
      <c r="D251" s="27"/>
      <c r="E251" s="27"/>
      <c r="F251" s="29" t="s">
        <v>1222</v>
      </c>
    </row>
    <row r="252" spans="1:6">
      <c r="A252" s="26">
        <v>2</v>
      </c>
      <c r="B252" s="27" t="s">
        <v>1255</v>
      </c>
      <c r="C252" s="28" t="s">
        <v>497</v>
      </c>
      <c r="D252" s="27"/>
      <c r="E252" s="27"/>
      <c r="F252" s="29" t="s">
        <v>1222</v>
      </c>
    </row>
    <row r="253" spans="1:6">
      <c r="A253" s="26">
        <v>2</v>
      </c>
      <c r="B253" s="27" t="s">
        <v>1255</v>
      </c>
      <c r="C253" s="28" t="s">
        <v>498</v>
      </c>
      <c r="D253" s="27"/>
      <c r="E253" s="27"/>
      <c r="F253" s="29" t="s">
        <v>1222</v>
      </c>
    </row>
    <row r="254" spans="1:6">
      <c r="A254" s="26">
        <v>2</v>
      </c>
      <c r="B254" s="27" t="s">
        <v>1255</v>
      </c>
      <c r="C254" s="28" t="s">
        <v>503</v>
      </c>
      <c r="D254" s="27"/>
      <c r="E254" s="27"/>
      <c r="F254" s="29" t="s">
        <v>1222</v>
      </c>
    </row>
    <row r="255" spans="1:6">
      <c r="A255" s="26">
        <v>2</v>
      </c>
      <c r="B255" s="27" t="s">
        <v>1255</v>
      </c>
      <c r="C255" s="28" t="s">
        <v>507</v>
      </c>
      <c r="D255" s="27"/>
      <c r="E255" s="27"/>
      <c r="F255" s="29" t="s">
        <v>1224</v>
      </c>
    </row>
    <row r="256" spans="1:6">
      <c r="A256" s="26">
        <v>2</v>
      </c>
      <c r="B256" s="27" t="s">
        <v>1255</v>
      </c>
      <c r="C256" s="28" t="s">
        <v>1256</v>
      </c>
      <c r="D256" s="27"/>
      <c r="E256" s="27"/>
      <c r="F256" s="29" t="s">
        <v>1222</v>
      </c>
    </row>
    <row r="257" spans="1:6">
      <c r="A257" s="26">
        <v>2</v>
      </c>
      <c r="B257" s="27" t="s">
        <v>1255</v>
      </c>
      <c r="C257" s="28" t="s">
        <v>516</v>
      </c>
      <c r="D257" s="27"/>
      <c r="E257" s="27"/>
      <c r="F257" s="29" t="s">
        <v>1224</v>
      </c>
    </row>
    <row r="258" spans="1:6">
      <c r="A258" s="26">
        <v>2</v>
      </c>
      <c r="B258" s="27" t="s">
        <v>1255</v>
      </c>
      <c r="C258" s="28" t="s">
        <v>518</v>
      </c>
      <c r="D258" s="27"/>
      <c r="E258" s="27"/>
      <c r="F258" s="29" t="s">
        <v>1224</v>
      </c>
    </row>
    <row r="259" spans="1:6">
      <c r="A259" s="26">
        <v>2</v>
      </c>
      <c r="B259" s="27" t="s">
        <v>1255</v>
      </c>
      <c r="C259" s="28" t="s">
        <v>526</v>
      </c>
      <c r="D259" s="27"/>
      <c r="E259" s="27"/>
      <c r="F259" s="29" t="s">
        <v>1224</v>
      </c>
    </row>
    <row r="260" spans="1:6">
      <c r="A260" s="26">
        <v>2</v>
      </c>
      <c r="B260" s="27" t="s">
        <v>1255</v>
      </c>
      <c r="C260" s="28" t="s">
        <v>530</v>
      </c>
      <c r="D260" s="27"/>
      <c r="E260" s="27"/>
      <c r="F260" s="29" t="s">
        <v>1224</v>
      </c>
    </row>
    <row r="261" spans="1:6">
      <c r="A261" s="26">
        <v>2</v>
      </c>
      <c r="B261" s="27" t="s">
        <v>1255</v>
      </c>
      <c r="C261" s="28" t="s">
        <v>533</v>
      </c>
      <c r="D261" s="27"/>
      <c r="E261" s="27"/>
      <c r="F261" s="29" t="s">
        <v>1224</v>
      </c>
    </row>
    <row r="262" spans="1:6">
      <c r="A262" s="26">
        <v>2</v>
      </c>
      <c r="B262" s="27" t="s">
        <v>1255</v>
      </c>
      <c r="C262" s="28" t="s">
        <v>538</v>
      </c>
      <c r="D262" s="27"/>
      <c r="E262" s="27"/>
      <c r="F262" s="29" t="s">
        <v>1222</v>
      </c>
    </row>
    <row r="263" spans="1:6">
      <c r="A263" s="26">
        <v>2</v>
      </c>
      <c r="B263" s="27" t="s">
        <v>1255</v>
      </c>
      <c r="C263" s="28" t="s">
        <v>540</v>
      </c>
      <c r="D263" s="27"/>
      <c r="E263" s="27"/>
      <c r="F263" s="29" t="s">
        <v>1222</v>
      </c>
    </row>
    <row r="264" spans="1:6">
      <c r="A264" s="26">
        <v>2</v>
      </c>
      <c r="B264" s="27" t="s">
        <v>1255</v>
      </c>
      <c r="C264" s="28" t="s">
        <v>544</v>
      </c>
      <c r="D264" s="27"/>
      <c r="E264" s="27"/>
      <c r="F264" s="29" t="s">
        <v>1222</v>
      </c>
    </row>
    <row r="265" spans="1:6">
      <c r="A265" s="26">
        <v>2</v>
      </c>
      <c r="B265" s="27" t="s">
        <v>1255</v>
      </c>
      <c r="C265" s="28" t="s">
        <v>546</v>
      </c>
      <c r="D265" s="27"/>
      <c r="E265" s="27"/>
      <c r="F265" s="29" t="s">
        <v>1222</v>
      </c>
    </row>
    <row r="266" spans="1:6">
      <c r="A266" s="26">
        <v>2</v>
      </c>
      <c r="B266" s="27" t="s">
        <v>1255</v>
      </c>
      <c r="C266" s="28" t="s">
        <v>549</v>
      </c>
      <c r="D266" s="27"/>
      <c r="E266" s="27"/>
      <c r="F266" s="29" t="s">
        <v>1222</v>
      </c>
    </row>
    <row r="267" spans="1:6">
      <c r="A267" s="26">
        <v>2</v>
      </c>
      <c r="B267" s="27" t="s">
        <v>1255</v>
      </c>
      <c r="C267" s="28" t="s">
        <v>551</v>
      </c>
      <c r="D267" s="27"/>
      <c r="E267" s="27"/>
      <c r="F267" s="29" t="s">
        <v>1222</v>
      </c>
    </row>
    <row r="268" spans="1:6">
      <c r="A268" s="26">
        <v>2</v>
      </c>
      <c r="B268" s="27" t="s">
        <v>1257</v>
      </c>
      <c r="C268" s="28" t="s">
        <v>463</v>
      </c>
      <c r="D268" s="27"/>
      <c r="E268" s="27"/>
      <c r="F268" s="29" t="s">
        <v>1222</v>
      </c>
    </row>
    <row r="269" spans="1:6">
      <c r="A269" s="26">
        <v>2</v>
      </c>
      <c r="B269" s="27" t="s">
        <v>1257</v>
      </c>
      <c r="C269" s="28" t="s">
        <v>466</v>
      </c>
      <c r="D269" s="27"/>
      <c r="E269" s="27"/>
      <c r="F269" s="29" t="s">
        <v>1222</v>
      </c>
    </row>
    <row r="270" spans="1:6">
      <c r="A270" s="26">
        <v>2</v>
      </c>
      <c r="B270" s="27" t="s">
        <v>1257</v>
      </c>
      <c r="C270" s="28" t="s">
        <v>1065</v>
      </c>
      <c r="D270" s="27"/>
      <c r="E270" s="27"/>
      <c r="F270" s="29" t="s">
        <v>1222</v>
      </c>
    </row>
    <row r="271" spans="1:6">
      <c r="A271" s="26">
        <v>2</v>
      </c>
      <c r="B271" s="27" t="s">
        <v>1257</v>
      </c>
      <c r="C271" s="28" t="s">
        <v>1100</v>
      </c>
      <c r="D271" s="27"/>
      <c r="E271" s="27"/>
      <c r="F271" s="29" t="s">
        <v>1222</v>
      </c>
    </row>
    <row r="272" spans="1:6">
      <c r="A272" s="26">
        <v>2</v>
      </c>
      <c r="B272" s="27" t="s">
        <v>1257</v>
      </c>
      <c r="C272" s="28" t="s">
        <v>469</v>
      </c>
      <c r="D272" s="27"/>
      <c r="E272" s="27"/>
      <c r="F272" s="29" t="s">
        <v>1222</v>
      </c>
    </row>
    <row r="273" spans="1:6">
      <c r="A273" s="26">
        <v>2</v>
      </c>
      <c r="B273" s="27" t="s">
        <v>1257</v>
      </c>
      <c r="C273" s="28" t="s">
        <v>470</v>
      </c>
      <c r="D273" s="27"/>
      <c r="E273" s="27"/>
      <c r="F273" s="29" t="s">
        <v>1222</v>
      </c>
    </row>
    <row r="274" spans="1:6">
      <c r="A274" s="26">
        <v>2</v>
      </c>
      <c r="B274" s="27" t="s">
        <v>1257</v>
      </c>
      <c r="C274" s="28" t="s">
        <v>477</v>
      </c>
      <c r="D274" s="27"/>
      <c r="E274" s="27"/>
      <c r="F274" s="29" t="s">
        <v>1222</v>
      </c>
    </row>
    <row r="275" spans="1:6">
      <c r="A275" s="26">
        <v>2</v>
      </c>
      <c r="B275" s="27" t="s">
        <v>1257</v>
      </c>
      <c r="C275" s="28" t="s">
        <v>478</v>
      </c>
      <c r="D275" s="27"/>
      <c r="E275" s="27"/>
      <c r="F275" s="29" t="s">
        <v>1222</v>
      </c>
    </row>
    <row r="276" spans="1:6">
      <c r="A276" s="26">
        <v>2</v>
      </c>
      <c r="B276" s="27" t="s">
        <v>1257</v>
      </c>
      <c r="C276" s="28" t="s">
        <v>481</v>
      </c>
      <c r="D276" s="27"/>
      <c r="E276" s="27"/>
      <c r="F276" s="29" t="s">
        <v>1222</v>
      </c>
    </row>
    <row r="277" spans="1:6">
      <c r="A277" s="26">
        <v>2</v>
      </c>
      <c r="B277" s="27" t="s">
        <v>1257</v>
      </c>
      <c r="C277" s="28" t="s">
        <v>485</v>
      </c>
      <c r="D277" s="27"/>
      <c r="E277" s="27"/>
      <c r="F277" s="29" t="s">
        <v>1222</v>
      </c>
    </row>
    <row r="278" spans="1:6">
      <c r="A278" s="26">
        <v>2</v>
      </c>
      <c r="B278" s="27" t="s">
        <v>1257</v>
      </c>
      <c r="C278" s="28" t="s">
        <v>487</v>
      </c>
      <c r="D278" s="27"/>
      <c r="E278" s="27"/>
      <c r="F278" s="29" t="s">
        <v>1222</v>
      </c>
    </row>
    <row r="279" spans="1:6">
      <c r="A279" s="26">
        <v>2</v>
      </c>
      <c r="B279" s="27" t="s">
        <v>1257</v>
      </c>
      <c r="C279" s="28" t="s">
        <v>492</v>
      </c>
      <c r="D279" s="27"/>
      <c r="E279" s="27"/>
      <c r="F279" s="29" t="s">
        <v>1222</v>
      </c>
    </row>
    <row r="280" spans="1:6">
      <c r="A280" s="26">
        <v>2</v>
      </c>
      <c r="B280" s="27" t="s">
        <v>1257</v>
      </c>
      <c r="C280" s="28" t="s">
        <v>504</v>
      </c>
      <c r="D280" s="27"/>
      <c r="E280" s="27"/>
      <c r="F280" s="29" t="s">
        <v>1222</v>
      </c>
    </row>
    <row r="281" spans="1:6">
      <c r="A281" s="26">
        <v>2</v>
      </c>
      <c r="B281" s="27" t="s">
        <v>1257</v>
      </c>
      <c r="C281" s="28" t="s">
        <v>506</v>
      </c>
      <c r="D281" s="27"/>
      <c r="E281" s="27"/>
      <c r="F281" s="29" t="s">
        <v>1222</v>
      </c>
    </row>
    <row r="282" spans="1:6">
      <c r="A282" s="26">
        <v>2</v>
      </c>
      <c r="B282" s="27" t="s">
        <v>1257</v>
      </c>
      <c r="C282" s="28" t="s">
        <v>514</v>
      </c>
      <c r="D282" s="27"/>
      <c r="E282" s="27"/>
      <c r="F282" s="29" t="s">
        <v>1224</v>
      </c>
    </row>
    <row r="283" spans="1:6">
      <c r="A283" s="26">
        <v>2</v>
      </c>
      <c r="B283" s="27" t="s">
        <v>1257</v>
      </c>
      <c r="C283" s="28" t="s">
        <v>521</v>
      </c>
      <c r="D283" s="27"/>
      <c r="E283" s="27"/>
      <c r="F283" s="29" t="s">
        <v>1224</v>
      </c>
    </row>
    <row r="284" spans="1:6">
      <c r="A284" s="26">
        <v>2</v>
      </c>
      <c r="B284" s="27" t="s">
        <v>1257</v>
      </c>
      <c r="C284" s="28" t="s">
        <v>531</v>
      </c>
      <c r="D284" s="27"/>
      <c r="E284" s="27"/>
      <c r="F284" s="29" t="s">
        <v>1224</v>
      </c>
    </row>
    <row r="285" spans="1:6">
      <c r="A285" s="26">
        <v>2</v>
      </c>
      <c r="B285" s="27" t="s">
        <v>1257</v>
      </c>
      <c r="C285" s="28" t="s">
        <v>535</v>
      </c>
      <c r="D285" s="27"/>
      <c r="E285" s="27"/>
      <c r="F285" s="29" t="s">
        <v>1222</v>
      </c>
    </row>
    <row r="286" spans="1:6">
      <c r="A286" s="26">
        <v>2</v>
      </c>
      <c r="B286" s="27" t="s">
        <v>1257</v>
      </c>
      <c r="C286" s="28" t="s">
        <v>541</v>
      </c>
      <c r="D286" s="27"/>
      <c r="E286" s="36"/>
      <c r="F286" s="29" t="s">
        <v>1222</v>
      </c>
    </row>
    <row r="287" spans="1:6">
      <c r="A287" s="26">
        <v>2</v>
      </c>
      <c r="B287" s="27" t="s">
        <v>1258</v>
      </c>
      <c r="C287" s="28" t="s">
        <v>464</v>
      </c>
      <c r="D287" s="27"/>
      <c r="E287" s="27"/>
      <c r="F287" s="29" t="s">
        <v>1222</v>
      </c>
    </row>
    <row r="288" spans="1:6">
      <c r="A288" s="26">
        <v>2</v>
      </c>
      <c r="B288" s="27" t="s">
        <v>1258</v>
      </c>
      <c r="C288" s="28" t="s">
        <v>465</v>
      </c>
      <c r="D288" s="27"/>
      <c r="E288" s="27"/>
      <c r="F288" s="29" t="s">
        <v>1222</v>
      </c>
    </row>
    <row r="289" spans="1:6">
      <c r="A289" s="26">
        <v>2</v>
      </c>
      <c r="B289" s="27" t="s">
        <v>1258</v>
      </c>
      <c r="C289" s="28" t="s">
        <v>1259</v>
      </c>
      <c r="D289" s="35"/>
      <c r="E289" s="35"/>
      <c r="F289" s="32" t="s">
        <v>1222</v>
      </c>
    </row>
    <row r="290" spans="1:6">
      <c r="A290" s="26">
        <v>2</v>
      </c>
      <c r="B290" s="27" t="s">
        <v>1258</v>
      </c>
      <c r="C290" s="28" t="s">
        <v>473</v>
      </c>
      <c r="D290" s="27"/>
      <c r="E290" s="27"/>
      <c r="F290" s="29" t="s">
        <v>1222</v>
      </c>
    </row>
    <row r="291" spans="1:6">
      <c r="A291" s="26">
        <v>2</v>
      </c>
      <c r="B291" s="27" t="s">
        <v>1258</v>
      </c>
      <c r="C291" s="28" t="s">
        <v>474</v>
      </c>
      <c r="D291" s="27"/>
      <c r="E291" s="27"/>
      <c r="F291" s="29" t="s">
        <v>1222</v>
      </c>
    </row>
    <row r="292" spans="1:6">
      <c r="A292" s="26">
        <v>2</v>
      </c>
      <c r="B292" s="27" t="s">
        <v>1258</v>
      </c>
      <c r="C292" s="28" t="s">
        <v>480</v>
      </c>
      <c r="D292" s="27"/>
      <c r="E292" s="27"/>
      <c r="F292" s="29" t="s">
        <v>1222</v>
      </c>
    </row>
    <row r="293" spans="1:6">
      <c r="A293" s="26">
        <v>2</v>
      </c>
      <c r="B293" s="27" t="s">
        <v>1258</v>
      </c>
      <c r="C293" s="28" t="s">
        <v>484</v>
      </c>
      <c r="D293" s="27"/>
      <c r="E293" s="27"/>
      <c r="F293" s="29" t="s">
        <v>1222</v>
      </c>
    </row>
    <row r="294" spans="1:6">
      <c r="A294" s="26">
        <v>2</v>
      </c>
      <c r="B294" s="27" t="s">
        <v>1258</v>
      </c>
      <c r="C294" s="28" t="s">
        <v>489</v>
      </c>
      <c r="D294" s="27"/>
      <c r="E294" s="27"/>
      <c r="F294" s="29" t="s">
        <v>1222</v>
      </c>
    </row>
    <row r="295" spans="1:6">
      <c r="A295" s="26">
        <v>2</v>
      </c>
      <c r="B295" s="27" t="s">
        <v>1258</v>
      </c>
      <c r="C295" s="28" t="s">
        <v>490</v>
      </c>
      <c r="D295" s="27"/>
      <c r="E295" s="27"/>
      <c r="F295" s="29" t="s">
        <v>1222</v>
      </c>
    </row>
    <row r="296" spans="1:6">
      <c r="A296" s="26">
        <v>2</v>
      </c>
      <c r="B296" s="27" t="s">
        <v>1258</v>
      </c>
      <c r="C296" s="28" t="s">
        <v>496</v>
      </c>
      <c r="D296" s="27"/>
      <c r="E296" s="27"/>
      <c r="F296" s="29" t="s">
        <v>1222</v>
      </c>
    </row>
    <row r="297" spans="1:6">
      <c r="A297" s="26">
        <v>2</v>
      </c>
      <c r="B297" s="27" t="s">
        <v>1258</v>
      </c>
      <c r="C297" s="28" t="s">
        <v>500</v>
      </c>
      <c r="D297" s="27"/>
      <c r="E297" s="27"/>
      <c r="F297" s="29" t="s">
        <v>1222</v>
      </c>
    </row>
    <row r="298" spans="1:6">
      <c r="A298" s="26">
        <v>2</v>
      </c>
      <c r="B298" s="27" t="s">
        <v>1258</v>
      </c>
      <c r="C298" s="28" t="s">
        <v>502</v>
      </c>
      <c r="D298" s="27"/>
      <c r="E298" s="27"/>
      <c r="F298" s="29" t="s">
        <v>1222</v>
      </c>
    </row>
    <row r="299" spans="1:6">
      <c r="A299" s="26">
        <v>2</v>
      </c>
      <c r="B299" s="27" t="s">
        <v>1258</v>
      </c>
      <c r="C299" s="27" t="s">
        <v>510</v>
      </c>
      <c r="D299" s="27"/>
      <c r="E299" s="27"/>
      <c r="F299" s="29" t="s">
        <v>1224</v>
      </c>
    </row>
    <row r="300" spans="1:6">
      <c r="A300" s="26">
        <v>2</v>
      </c>
      <c r="B300" s="27" t="s">
        <v>1258</v>
      </c>
      <c r="C300" s="28" t="s">
        <v>511</v>
      </c>
      <c r="D300" s="27"/>
      <c r="E300" s="27"/>
      <c r="F300" s="29" t="s">
        <v>1224</v>
      </c>
    </row>
    <row r="301" spans="1:6">
      <c r="A301" s="26">
        <v>2</v>
      </c>
      <c r="B301" s="27" t="s">
        <v>1258</v>
      </c>
      <c r="C301" s="28" t="s">
        <v>515</v>
      </c>
      <c r="D301" s="27"/>
      <c r="E301" s="27"/>
      <c r="F301" s="29" t="s">
        <v>1224</v>
      </c>
    </row>
    <row r="302" spans="1:6">
      <c r="A302" s="26">
        <v>2</v>
      </c>
      <c r="B302" s="27" t="s">
        <v>1258</v>
      </c>
      <c r="C302" s="28" t="s">
        <v>517</v>
      </c>
      <c r="D302" s="27"/>
      <c r="E302" s="27"/>
      <c r="F302" s="29" t="s">
        <v>1224</v>
      </c>
    </row>
    <row r="303" spans="1:6">
      <c r="A303" s="26">
        <v>2</v>
      </c>
      <c r="B303" s="27" t="s">
        <v>1258</v>
      </c>
      <c r="C303" s="28" t="s">
        <v>522</v>
      </c>
      <c r="D303" s="27"/>
      <c r="E303" s="27"/>
      <c r="F303" s="29" t="s">
        <v>1224</v>
      </c>
    </row>
    <row r="304" spans="1:6">
      <c r="A304" s="26">
        <v>2</v>
      </c>
      <c r="B304" s="27" t="s">
        <v>1258</v>
      </c>
      <c r="C304" s="28" t="s">
        <v>523</v>
      </c>
      <c r="D304" s="27"/>
      <c r="E304" s="27"/>
      <c r="F304" s="29" t="s">
        <v>1224</v>
      </c>
    </row>
    <row r="305" spans="1:6">
      <c r="A305" s="26">
        <v>2</v>
      </c>
      <c r="B305" s="27" t="s">
        <v>1258</v>
      </c>
      <c r="C305" s="28" t="s">
        <v>524</v>
      </c>
      <c r="D305" s="27"/>
      <c r="E305" s="27"/>
      <c r="F305" s="29" t="s">
        <v>1224</v>
      </c>
    </row>
    <row r="306" spans="1:6">
      <c r="A306" s="26">
        <v>2</v>
      </c>
      <c r="B306" s="27" t="s">
        <v>1258</v>
      </c>
      <c r="C306" s="28" t="s">
        <v>528</v>
      </c>
      <c r="D306" s="27"/>
      <c r="E306" s="27"/>
      <c r="F306" s="29" t="s">
        <v>1224</v>
      </c>
    </row>
    <row r="307" spans="1:6">
      <c r="A307" s="26">
        <v>2</v>
      </c>
      <c r="B307" s="27" t="s">
        <v>1258</v>
      </c>
      <c r="C307" s="28" t="s">
        <v>529</v>
      </c>
      <c r="D307" s="27"/>
      <c r="E307" s="27"/>
      <c r="F307" s="29" t="s">
        <v>1224</v>
      </c>
    </row>
    <row r="308" spans="1:6">
      <c r="A308" s="26">
        <v>2</v>
      </c>
      <c r="B308" s="27" t="s">
        <v>1258</v>
      </c>
      <c r="C308" s="28" t="s">
        <v>534</v>
      </c>
      <c r="D308" s="27"/>
      <c r="E308" s="27"/>
      <c r="F308" s="29" t="s">
        <v>1222</v>
      </c>
    </row>
    <row r="309" spans="1:6">
      <c r="A309" s="26">
        <v>2</v>
      </c>
      <c r="B309" s="27" t="s">
        <v>1258</v>
      </c>
      <c r="C309" s="28" t="s">
        <v>536</v>
      </c>
      <c r="D309" s="27"/>
      <c r="E309" s="27"/>
      <c r="F309" s="29" t="s">
        <v>1222</v>
      </c>
    </row>
    <row r="310" spans="1:6">
      <c r="A310" s="26">
        <v>2</v>
      </c>
      <c r="B310" s="27" t="s">
        <v>1258</v>
      </c>
      <c r="C310" s="28" t="s">
        <v>543</v>
      </c>
      <c r="D310" s="27"/>
      <c r="E310" s="27"/>
      <c r="F310" s="29" t="s">
        <v>1222</v>
      </c>
    </row>
    <row r="311" spans="1:6">
      <c r="A311" s="26">
        <v>2</v>
      </c>
      <c r="B311" s="27" t="s">
        <v>1258</v>
      </c>
      <c r="C311" s="28" t="s">
        <v>550</v>
      </c>
      <c r="D311" s="27"/>
      <c r="E311" s="27"/>
      <c r="F311" s="29" t="s">
        <v>1222</v>
      </c>
    </row>
    <row r="312" spans="1:6">
      <c r="A312" s="26">
        <v>2</v>
      </c>
      <c r="B312" s="27" t="s">
        <v>1258</v>
      </c>
      <c r="C312" s="28" t="s">
        <v>552</v>
      </c>
      <c r="D312" s="27"/>
      <c r="E312" s="27"/>
      <c r="F312" s="29" t="s">
        <v>1222</v>
      </c>
    </row>
    <row r="313" spans="1:6">
      <c r="A313" s="26">
        <v>2</v>
      </c>
      <c r="B313" s="27" t="s">
        <v>1260</v>
      </c>
      <c r="C313" s="28" t="s">
        <v>461</v>
      </c>
      <c r="D313" s="27"/>
      <c r="E313" s="27"/>
      <c r="F313" s="29" t="s">
        <v>1224</v>
      </c>
    </row>
    <row r="314" spans="1:6">
      <c r="A314" s="26">
        <v>2</v>
      </c>
      <c r="B314" s="27" t="s">
        <v>1260</v>
      </c>
      <c r="C314" s="28" t="s">
        <v>471</v>
      </c>
      <c r="D314" s="27"/>
      <c r="E314" s="27"/>
      <c r="F314" s="29" t="s">
        <v>1222</v>
      </c>
    </row>
    <row r="315" spans="1:6">
      <c r="A315" s="26">
        <v>2</v>
      </c>
      <c r="B315" s="27" t="s">
        <v>1260</v>
      </c>
      <c r="C315" s="28" t="s">
        <v>476</v>
      </c>
      <c r="D315" s="27"/>
      <c r="E315" s="27"/>
      <c r="F315" s="29" t="s">
        <v>1222</v>
      </c>
    </row>
    <row r="316" spans="1:6">
      <c r="A316" s="26">
        <v>2</v>
      </c>
      <c r="B316" s="27" t="s">
        <v>1260</v>
      </c>
      <c r="C316" s="28" t="s">
        <v>479</v>
      </c>
      <c r="D316" s="27"/>
      <c r="E316" s="27"/>
      <c r="F316" s="29" t="s">
        <v>1222</v>
      </c>
    </row>
    <row r="317" spans="1:6">
      <c r="A317" s="26">
        <v>2</v>
      </c>
      <c r="B317" s="27" t="s">
        <v>1260</v>
      </c>
      <c r="C317" s="28" t="s">
        <v>483</v>
      </c>
      <c r="D317" s="27"/>
      <c r="E317" s="27"/>
      <c r="F317" s="29" t="s">
        <v>1222</v>
      </c>
    </row>
    <row r="318" spans="1:6">
      <c r="A318" s="26">
        <v>2</v>
      </c>
      <c r="B318" s="27" t="s">
        <v>1260</v>
      </c>
      <c r="C318" s="28" t="s">
        <v>486</v>
      </c>
      <c r="D318" s="27"/>
      <c r="E318" s="27"/>
      <c r="F318" s="29" t="s">
        <v>1222</v>
      </c>
    </row>
    <row r="319" spans="1:6">
      <c r="A319" s="26">
        <v>2</v>
      </c>
      <c r="B319" s="27" t="s">
        <v>1260</v>
      </c>
      <c r="C319" s="28" t="s">
        <v>488</v>
      </c>
      <c r="D319" s="27"/>
      <c r="E319" s="27"/>
      <c r="F319" s="29" t="s">
        <v>1222</v>
      </c>
    </row>
    <row r="320" spans="1:6">
      <c r="A320" s="26">
        <v>2</v>
      </c>
      <c r="B320" s="27" t="s">
        <v>1260</v>
      </c>
      <c r="C320" s="28" t="s">
        <v>491</v>
      </c>
      <c r="D320" s="27"/>
      <c r="E320" s="27"/>
      <c r="F320" s="29" t="s">
        <v>1222</v>
      </c>
    </row>
    <row r="321" spans="1:6">
      <c r="A321" s="26">
        <v>2</v>
      </c>
      <c r="B321" s="27" t="s">
        <v>1260</v>
      </c>
      <c r="C321" s="28" t="s">
        <v>499</v>
      </c>
      <c r="D321" s="27"/>
      <c r="E321" s="27"/>
      <c r="F321" s="29" t="s">
        <v>1222</v>
      </c>
    </row>
    <row r="322" spans="1:6">
      <c r="A322" s="26">
        <v>2</v>
      </c>
      <c r="B322" s="27" t="s">
        <v>1260</v>
      </c>
      <c r="C322" s="28" t="s">
        <v>501</v>
      </c>
      <c r="D322" s="27"/>
      <c r="E322" s="27"/>
      <c r="F322" s="29" t="s">
        <v>1222</v>
      </c>
    </row>
    <row r="323" spans="1:6">
      <c r="A323" s="26">
        <v>2</v>
      </c>
      <c r="B323" s="27" t="s">
        <v>1260</v>
      </c>
      <c r="C323" s="28" t="s">
        <v>505</v>
      </c>
      <c r="D323" s="27"/>
      <c r="E323" s="27"/>
      <c r="F323" s="29" t="s">
        <v>1222</v>
      </c>
    </row>
    <row r="324" spans="1:6">
      <c r="A324" s="26">
        <v>2</v>
      </c>
      <c r="B324" s="27" t="s">
        <v>1260</v>
      </c>
      <c r="C324" s="28" t="s">
        <v>508</v>
      </c>
      <c r="D324" s="27"/>
      <c r="E324" s="27"/>
      <c r="F324" s="29" t="s">
        <v>1224</v>
      </c>
    </row>
    <row r="325" spans="1:6">
      <c r="A325" s="26">
        <v>2</v>
      </c>
      <c r="B325" s="27" t="s">
        <v>1260</v>
      </c>
      <c r="C325" s="28" t="s">
        <v>509</v>
      </c>
      <c r="D325" s="27"/>
      <c r="E325" s="27"/>
      <c r="F325" s="29" t="s">
        <v>1224</v>
      </c>
    </row>
    <row r="326" spans="1:6">
      <c r="A326" s="26">
        <v>2</v>
      </c>
      <c r="B326" s="27" t="s">
        <v>1260</v>
      </c>
      <c r="C326" s="28" t="s">
        <v>513</v>
      </c>
      <c r="D326" s="27"/>
      <c r="E326" s="27"/>
      <c r="F326" s="29" t="s">
        <v>1224</v>
      </c>
    </row>
    <row r="327" spans="1:6">
      <c r="A327" s="26">
        <v>2</v>
      </c>
      <c r="B327" s="27" t="s">
        <v>1260</v>
      </c>
      <c r="C327" s="28" t="s">
        <v>519</v>
      </c>
      <c r="D327" s="27"/>
      <c r="E327" s="27"/>
      <c r="F327" s="29" t="s">
        <v>1224</v>
      </c>
    </row>
    <row r="328" spans="1:6">
      <c r="A328" s="26">
        <v>2</v>
      </c>
      <c r="B328" s="27" t="s">
        <v>1260</v>
      </c>
      <c r="C328" s="28" t="s">
        <v>520</v>
      </c>
      <c r="D328" s="27"/>
      <c r="E328" s="27"/>
      <c r="F328" s="29" t="s">
        <v>1224</v>
      </c>
    </row>
    <row r="329" spans="1:6">
      <c r="A329" s="26">
        <v>2</v>
      </c>
      <c r="B329" s="27" t="s">
        <v>1260</v>
      </c>
      <c r="C329" s="28" t="s">
        <v>525</v>
      </c>
      <c r="D329" s="27"/>
      <c r="E329" s="27"/>
      <c r="F329" s="29" t="s">
        <v>1224</v>
      </c>
    </row>
    <row r="330" spans="1:6">
      <c r="A330" s="26">
        <v>2</v>
      </c>
      <c r="B330" s="27" t="s">
        <v>1260</v>
      </c>
      <c r="C330" s="28" t="s">
        <v>527</v>
      </c>
      <c r="D330" s="27"/>
      <c r="E330" s="27"/>
      <c r="F330" s="29" t="s">
        <v>1224</v>
      </c>
    </row>
    <row r="331" spans="1:6">
      <c r="A331" s="26">
        <v>2</v>
      </c>
      <c r="B331" s="27" t="s">
        <v>1260</v>
      </c>
      <c r="C331" s="28" t="s">
        <v>532</v>
      </c>
      <c r="D331" s="27"/>
      <c r="E331" s="27"/>
      <c r="F331" s="29" t="s">
        <v>1224</v>
      </c>
    </row>
    <row r="332" spans="1:6">
      <c r="A332" s="26">
        <v>2</v>
      </c>
      <c r="B332" s="27" t="s">
        <v>1260</v>
      </c>
      <c r="C332" s="28" t="s">
        <v>537</v>
      </c>
      <c r="D332" s="27"/>
      <c r="E332" s="27"/>
      <c r="F332" s="29" t="s">
        <v>1222</v>
      </c>
    </row>
    <row r="333" spans="1:6">
      <c r="A333" s="26">
        <v>2</v>
      </c>
      <c r="B333" s="27" t="s">
        <v>1260</v>
      </c>
      <c r="C333" s="28" t="s">
        <v>539</v>
      </c>
      <c r="D333" s="27"/>
      <c r="E333" s="27"/>
      <c r="F333" s="29" t="s">
        <v>1222</v>
      </c>
    </row>
    <row r="334" spans="1:6">
      <c r="A334" s="26">
        <v>2</v>
      </c>
      <c r="B334" s="27" t="s">
        <v>1260</v>
      </c>
      <c r="C334" s="28" t="s">
        <v>542</v>
      </c>
      <c r="D334" s="27"/>
      <c r="E334" s="27"/>
      <c r="F334" s="29" t="s">
        <v>1222</v>
      </c>
    </row>
    <row r="335" spans="1:6">
      <c r="A335" s="26">
        <v>2</v>
      </c>
      <c r="B335" s="27" t="s">
        <v>1260</v>
      </c>
      <c r="C335" s="28" t="s">
        <v>547</v>
      </c>
      <c r="D335" s="27"/>
      <c r="E335" s="27"/>
      <c r="F335" s="29" t="s">
        <v>1222</v>
      </c>
    </row>
    <row r="336" spans="1:6">
      <c r="A336" s="26">
        <v>2</v>
      </c>
      <c r="B336" s="27" t="s">
        <v>1260</v>
      </c>
      <c r="C336" s="28" t="s">
        <v>548</v>
      </c>
      <c r="D336" s="27"/>
      <c r="E336" s="27"/>
      <c r="F336" s="29" t="s">
        <v>1222</v>
      </c>
    </row>
    <row r="337" spans="1:6">
      <c r="A337" s="26">
        <v>2</v>
      </c>
      <c r="B337" s="27" t="s">
        <v>1260</v>
      </c>
      <c r="C337" s="28" t="s">
        <v>553</v>
      </c>
      <c r="D337" s="27"/>
      <c r="E337" s="27"/>
      <c r="F337" s="29" t="s">
        <v>1222</v>
      </c>
    </row>
    <row r="338" spans="1:6">
      <c r="A338" s="26">
        <v>2</v>
      </c>
      <c r="B338" s="27" t="s">
        <v>1260</v>
      </c>
      <c r="C338" s="28" t="s">
        <v>554</v>
      </c>
      <c r="D338" s="27"/>
      <c r="E338" s="27"/>
      <c r="F338" s="29" t="s">
        <v>1222</v>
      </c>
    </row>
    <row r="339" spans="1:6">
      <c r="A339" s="26">
        <v>4</v>
      </c>
      <c r="B339" s="27" t="s">
        <v>1261</v>
      </c>
      <c r="C339" s="28" t="s">
        <v>223</v>
      </c>
      <c r="D339" s="27"/>
      <c r="E339" s="27"/>
      <c r="F339" s="29" t="s">
        <v>1224</v>
      </c>
    </row>
    <row r="340" spans="1:6">
      <c r="A340" s="26">
        <v>4</v>
      </c>
      <c r="B340" s="27" t="s">
        <v>1261</v>
      </c>
      <c r="C340" s="28" t="s">
        <v>224</v>
      </c>
      <c r="D340" s="27"/>
      <c r="E340" s="27"/>
      <c r="F340" s="29" t="s">
        <v>1222</v>
      </c>
    </row>
    <row r="341" spans="1:6">
      <c r="A341" s="26">
        <v>4</v>
      </c>
      <c r="B341" s="27" t="s">
        <v>1261</v>
      </c>
      <c r="C341" s="28" t="s">
        <v>278</v>
      </c>
      <c r="D341" s="27"/>
      <c r="E341" s="27"/>
      <c r="F341" s="29" t="s">
        <v>1224</v>
      </c>
    </row>
    <row r="342" spans="1:6">
      <c r="A342" s="26">
        <v>4</v>
      </c>
      <c r="B342" s="27" t="s">
        <v>1261</v>
      </c>
      <c r="C342" s="28" t="s">
        <v>279</v>
      </c>
      <c r="D342" s="27"/>
      <c r="E342" s="27"/>
      <c r="F342" s="29" t="s">
        <v>1222</v>
      </c>
    </row>
    <row r="343" spans="1:6">
      <c r="A343" s="26">
        <v>4</v>
      </c>
      <c r="B343" s="27" t="s">
        <v>1261</v>
      </c>
      <c r="C343" s="28" t="s">
        <v>293</v>
      </c>
      <c r="D343" s="27"/>
      <c r="E343" s="27"/>
      <c r="F343" s="29" t="s">
        <v>1224</v>
      </c>
    </row>
    <row r="344" spans="1:6">
      <c r="A344" s="26">
        <v>4</v>
      </c>
      <c r="B344" s="27" t="s">
        <v>1261</v>
      </c>
      <c r="C344" s="28" t="s">
        <v>294</v>
      </c>
      <c r="D344" s="27"/>
      <c r="E344" s="27"/>
      <c r="F344" s="29" t="s">
        <v>1222</v>
      </c>
    </row>
    <row r="345" spans="1:6">
      <c r="A345" s="26">
        <v>4</v>
      </c>
      <c r="B345" s="27" t="s">
        <v>1261</v>
      </c>
      <c r="C345" s="28" t="s">
        <v>295</v>
      </c>
      <c r="D345" s="27"/>
      <c r="E345" s="27"/>
      <c r="F345" s="29" t="s">
        <v>1222</v>
      </c>
    </row>
    <row r="346" spans="1:6">
      <c r="A346" s="26">
        <v>4</v>
      </c>
      <c r="B346" s="27" t="s">
        <v>1261</v>
      </c>
      <c r="C346" s="28" t="s">
        <v>317</v>
      </c>
      <c r="D346" s="27"/>
      <c r="E346" s="27"/>
      <c r="F346" s="29" t="s">
        <v>1224</v>
      </c>
    </row>
    <row r="347" spans="1:6">
      <c r="A347" s="26">
        <v>4</v>
      </c>
      <c r="B347" s="27" t="s">
        <v>1261</v>
      </c>
      <c r="C347" s="28" t="s">
        <v>318</v>
      </c>
      <c r="D347" s="27"/>
      <c r="E347" s="27"/>
      <c r="F347" s="29" t="s">
        <v>1222</v>
      </c>
    </row>
    <row r="348" spans="1:6">
      <c r="A348" s="26">
        <v>4</v>
      </c>
      <c r="B348" s="27" t="s">
        <v>1261</v>
      </c>
      <c r="C348" s="28" t="s">
        <v>319</v>
      </c>
      <c r="D348" s="27"/>
      <c r="E348" s="27"/>
      <c r="F348" s="29" t="s">
        <v>1222</v>
      </c>
    </row>
    <row r="349" spans="1:6">
      <c r="A349" s="26">
        <v>4</v>
      </c>
      <c r="B349" s="27" t="s">
        <v>1261</v>
      </c>
      <c r="C349" s="28" t="s">
        <v>1262</v>
      </c>
      <c r="D349" s="27"/>
      <c r="E349" s="27"/>
      <c r="F349" s="29" t="s">
        <v>1224</v>
      </c>
    </row>
    <row r="350" spans="1:6">
      <c r="A350" s="26">
        <v>4</v>
      </c>
      <c r="B350" s="27" t="s">
        <v>1261</v>
      </c>
      <c r="C350" s="28" t="s">
        <v>1263</v>
      </c>
      <c r="D350" s="27"/>
      <c r="E350" s="27"/>
      <c r="F350" s="29" t="s">
        <v>1222</v>
      </c>
    </row>
    <row r="351" spans="1:6">
      <c r="A351" s="26">
        <v>4</v>
      </c>
      <c r="B351" s="27" t="s">
        <v>1261</v>
      </c>
      <c r="C351" s="28" t="s">
        <v>401</v>
      </c>
      <c r="D351" s="27"/>
      <c r="E351" s="27"/>
      <c r="F351" s="29" t="s">
        <v>1224</v>
      </c>
    </row>
    <row r="352" spans="1:6">
      <c r="A352" s="26">
        <v>4</v>
      </c>
      <c r="B352" s="27" t="s">
        <v>1261</v>
      </c>
      <c r="C352" s="28" t="s">
        <v>402</v>
      </c>
      <c r="D352" s="27"/>
      <c r="E352" s="27"/>
      <c r="F352" s="29" t="s">
        <v>1222</v>
      </c>
    </row>
    <row r="353" spans="1:6">
      <c r="A353" s="26">
        <v>4</v>
      </c>
      <c r="B353" s="27" t="s">
        <v>1261</v>
      </c>
      <c r="C353" s="28" t="s">
        <v>1152</v>
      </c>
      <c r="D353" s="27"/>
      <c r="E353" s="27"/>
      <c r="F353" s="29" t="s">
        <v>1222</v>
      </c>
    </row>
    <row r="354" spans="1:6">
      <c r="A354" s="26">
        <v>4</v>
      </c>
      <c r="B354" s="27" t="s">
        <v>1261</v>
      </c>
      <c r="C354" s="28" t="s">
        <v>1140</v>
      </c>
      <c r="D354" s="27"/>
      <c r="E354" s="27"/>
      <c r="F354" s="29" t="s">
        <v>1224</v>
      </c>
    </row>
    <row r="355" spans="1:6">
      <c r="A355" s="26">
        <v>4</v>
      </c>
      <c r="B355" s="27" t="s">
        <v>1261</v>
      </c>
      <c r="C355" s="28" t="s">
        <v>555</v>
      </c>
      <c r="D355" s="27"/>
      <c r="E355" s="27"/>
      <c r="F355" s="29" t="s">
        <v>1224</v>
      </c>
    </row>
    <row r="356" spans="1:6">
      <c r="A356" s="26">
        <v>4</v>
      </c>
      <c r="B356" s="27" t="s">
        <v>1261</v>
      </c>
      <c r="C356" s="28" t="s">
        <v>556</v>
      </c>
      <c r="D356" s="27"/>
      <c r="E356" s="27"/>
      <c r="F356" s="29" t="s">
        <v>1222</v>
      </c>
    </row>
    <row r="357" spans="1:6">
      <c r="A357" s="26">
        <v>4</v>
      </c>
      <c r="B357" s="27" t="s">
        <v>1261</v>
      </c>
      <c r="C357" s="28" t="s">
        <v>561</v>
      </c>
      <c r="D357" s="27"/>
      <c r="E357" s="27"/>
      <c r="F357" s="29" t="s">
        <v>1222</v>
      </c>
    </row>
    <row r="358" spans="1:6">
      <c r="A358" s="26">
        <v>4</v>
      </c>
      <c r="B358" s="27" t="s">
        <v>1261</v>
      </c>
      <c r="C358" s="28" t="s">
        <v>562</v>
      </c>
      <c r="D358" s="27"/>
      <c r="E358" s="27"/>
      <c r="F358" s="29" t="s">
        <v>1222</v>
      </c>
    </row>
    <row r="359" spans="1:6">
      <c r="A359" s="26">
        <v>4</v>
      </c>
      <c r="B359" s="27" t="s">
        <v>1261</v>
      </c>
      <c r="C359" s="28" t="s">
        <v>563</v>
      </c>
      <c r="D359" s="27"/>
      <c r="E359" s="27"/>
      <c r="F359" s="29" t="s">
        <v>1222</v>
      </c>
    </row>
    <row r="360" spans="1:6">
      <c r="A360" s="26">
        <v>4</v>
      </c>
      <c r="B360" s="27" t="s">
        <v>1261</v>
      </c>
      <c r="C360" s="28" t="s">
        <v>564</v>
      </c>
      <c r="D360" s="27"/>
      <c r="E360" s="27"/>
      <c r="F360" s="29" t="s">
        <v>1222</v>
      </c>
    </row>
    <row r="361" spans="1:6">
      <c r="A361" s="26">
        <v>4</v>
      </c>
      <c r="B361" s="27" t="s">
        <v>1261</v>
      </c>
      <c r="C361" s="28" t="s">
        <v>565</v>
      </c>
      <c r="D361" s="27"/>
      <c r="E361" s="27"/>
      <c r="F361" s="29" t="s">
        <v>1222</v>
      </c>
    </row>
    <row r="362" spans="1:6">
      <c r="A362" s="26">
        <v>4</v>
      </c>
      <c r="B362" s="27" t="s">
        <v>1261</v>
      </c>
      <c r="C362" s="28" t="s">
        <v>566</v>
      </c>
      <c r="D362" s="27"/>
      <c r="E362" s="27"/>
      <c r="F362" s="29" t="s">
        <v>1222</v>
      </c>
    </row>
    <row r="363" spans="1:6">
      <c r="A363" s="26">
        <v>4</v>
      </c>
      <c r="B363" s="27" t="s">
        <v>1261</v>
      </c>
      <c r="C363" s="28" t="s">
        <v>567</v>
      </c>
      <c r="D363" s="27"/>
      <c r="E363" s="27"/>
      <c r="F363" s="29" t="s">
        <v>1224</v>
      </c>
    </row>
    <row r="364" spans="1:6">
      <c r="A364" s="26">
        <v>4</v>
      </c>
      <c r="B364" s="27" t="s">
        <v>1261</v>
      </c>
      <c r="C364" s="28" t="s">
        <v>568</v>
      </c>
      <c r="D364" s="27"/>
      <c r="E364" s="27"/>
      <c r="F364" s="29" t="s">
        <v>1222</v>
      </c>
    </row>
    <row r="365" spans="1:6">
      <c r="A365" s="26">
        <v>4</v>
      </c>
      <c r="B365" s="27" t="s">
        <v>1261</v>
      </c>
      <c r="C365" s="28" t="s">
        <v>577</v>
      </c>
      <c r="D365" s="27"/>
      <c r="E365" s="27"/>
      <c r="F365" s="29" t="s">
        <v>1224</v>
      </c>
    </row>
    <row r="366" spans="1:6">
      <c r="A366" s="26">
        <v>4</v>
      </c>
      <c r="B366" s="27" t="s">
        <v>1261</v>
      </c>
      <c r="C366" s="28" t="s">
        <v>578</v>
      </c>
      <c r="D366" s="27"/>
      <c r="E366" s="27"/>
      <c r="F366" s="29" t="s">
        <v>1222</v>
      </c>
    </row>
    <row r="367" spans="1:6">
      <c r="A367" s="26">
        <v>4</v>
      </c>
      <c r="B367" s="27" t="s">
        <v>1261</v>
      </c>
      <c r="C367" s="28" t="s">
        <v>1159</v>
      </c>
      <c r="D367" s="30"/>
      <c r="E367" s="27"/>
      <c r="F367" s="29" t="s">
        <v>1222</v>
      </c>
    </row>
    <row r="368" spans="1:6">
      <c r="A368" s="26">
        <v>4</v>
      </c>
      <c r="B368" s="27" t="s">
        <v>1261</v>
      </c>
      <c r="C368" s="28" t="s">
        <v>787</v>
      </c>
      <c r="D368" s="30"/>
      <c r="E368" s="27"/>
      <c r="F368" s="29" t="s">
        <v>1222</v>
      </c>
    </row>
    <row r="369" spans="1:6">
      <c r="A369" s="26">
        <v>4</v>
      </c>
      <c r="B369" s="27" t="s">
        <v>1261</v>
      </c>
      <c r="C369" s="28" t="s">
        <v>788</v>
      </c>
      <c r="D369" s="30"/>
      <c r="E369" s="27"/>
      <c r="F369" s="29" t="s">
        <v>1224</v>
      </c>
    </row>
    <row r="370" spans="1:6">
      <c r="A370" s="26">
        <v>4</v>
      </c>
      <c r="B370" s="27" t="s">
        <v>1261</v>
      </c>
      <c r="C370" s="28" t="s">
        <v>789</v>
      </c>
      <c r="D370" s="30"/>
      <c r="E370" s="27"/>
      <c r="F370" s="29" t="s">
        <v>1222</v>
      </c>
    </row>
    <row r="371" spans="1:6">
      <c r="A371" s="26">
        <v>6</v>
      </c>
      <c r="B371" s="27" t="s">
        <v>1264</v>
      </c>
      <c r="C371" s="28" t="s">
        <v>183</v>
      </c>
      <c r="D371" s="27"/>
      <c r="E371" s="27"/>
      <c r="F371" s="29" t="s">
        <v>1224</v>
      </c>
    </row>
    <row r="372" spans="1:6">
      <c r="A372" s="26">
        <v>6</v>
      </c>
      <c r="B372" s="27" t="s">
        <v>1264</v>
      </c>
      <c r="C372" s="28" t="s">
        <v>184</v>
      </c>
      <c r="D372" s="27"/>
      <c r="E372" s="27"/>
      <c r="F372" s="29" t="s">
        <v>1222</v>
      </c>
    </row>
    <row r="373" spans="1:6">
      <c r="A373" s="26">
        <v>6</v>
      </c>
      <c r="B373" s="27" t="s">
        <v>1264</v>
      </c>
      <c r="C373" s="28" t="s">
        <v>187</v>
      </c>
      <c r="D373" s="27"/>
      <c r="E373" s="27"/>
      <c r="F373" s="29" t="s">
        <v>1224</v>
      </c>
    </row>
    <row r="374" spans="1:6">
      <c r="A374" s="26">
        <v>6</v>
      </c>
      <c r="B374" s="27" t="s">
        <v>1264</v>
      </c>
      <c r="C374" s="28" t="s">
        <v>188</v>
      </c>
      <c r="D374" s="27"/>
      <c r="E374" s="27"/>
      <c r="F374" s="29" t="s">
        <v>1222</v>
      </c>
    </row>
    <row r="375" spans="1:6">
      <c r="A375" s="26">
        <v>6</v>
      </c>
      <c r="B375" s="27" t="s">
        <v>1264</v>
      </c>
      <c r="C375" s="28" t="s">
        <v>267</v>
      </c>
      <c r="D375" s="27"/>
      <c r="E375" s="27"/>
      <c r="F375" s="29" t="s">
        <v>1222</v>
      </c>
    </row>
    <row r="376" spans="1:6">
      <c r="A376" s="26">
        <v>6</v>
      </c>
      <c r="B376" s="27" t="s">
        <v>1264</v>
      </c>
      <c r="C376" s="28" t="s">
        <v>268</v>
      </c>
      <c r="D376" s="27"/>
      <c r="E376" s="27"/>
      <c r="F376" s="29" t="s">
        <v>1222</v>
      </c>
    </row>
    <row r="377" spans="1:6">
      <c r="A377" s="26">
        <v>6</v>
      </c>
      <c r="B377" s="27" t="s">
        <v>1264</v>
      </c>
      <c r="C377" s="28" t="s">
        <v>272</v>
      </c>
      <c r="D377" s="27"/>
      <c r="E377" s="27"/>
      <c r="F377" s="29" t="s">
        <v>1222</v>
      </c>
    </row>
    <row r="378" spans="1:6">
      <c r="A378" s="26">
        <v>6</v>
      </c>
      <c r="B378" s="27" t="s">
        <v>1264</v>
      </c>
      <c r="C378" s="28" t="s">
        <v>273</v>
      </c>
      <c r="D378" s="27"/>
      <c r="E378" s="27"/>
      <c r="F378" s="29" t="s">
        <v>1224</v>
      </c>
    </row>
    <row r="379" spans="1:6">
      <c r="A379" s="26">
        <v>6</v>
      </c>
      <c r="B379" s="27" t="s">
        <v>1264</v>
      </c>
      <c r="C379" s="28" t="s">
        <v>274</v>
      </c>
      <c r="D379" s="27"/>
      <c r="E379" s="27"/>
      <c r="F379" s="29" t="s">
        <v>1222</v>
      </c>
    </row>
    <row r="380" spans="1:6">
      <c r="A380" s="26">
        <v>6</v>
      </c>
      <c r="B380" s="27" t="s">
        <v>1264</v>
      </c>
      <c r="C380" s="28" t="s">
        <v>275</v>
      </c>
      <c r="D380" s="27"/>
      <c r="E380" s="27"/>
      <c r="F380" s="29" t="s">
        <v>1222</v>
      </c>
    </row>
    <row r="381" spans="1:6">
      <c r="A381" s="26">
        <v>6</v>
      </c>
      <c r="B381" s="27" t="s">
        <v>1264</v>
      </c>
      <c r="C381" s="28" t="s">
        <v>280</v>
      </c>
      <c r="D381" s="27"/>
      <c r="E381" s="27"/>
      <c r="F381" s="29" t="s">
        <v>1224</v>
      </c>
    </row>
    <row r="382" spans="1:6">
      <c r="A382" s="26">
        <v>6</v>
      </c>
      <c r="B382" s="27" t="s">
        <v>1264</v>
      </c>
      <c r="C382" s="28" t="s">
        <v>281</v>
      </c>
      <c r="D382" s="27"/>
      <c r="E382" s="27"/>
      <c r="F382" s="29" t="s">
        <v>1222</v>
      </c>
    </row>
    <row r="383" spans="1:6">
      <c r="A383" s="26">
        <v>6</v>
      </c>
      <c r="B383" s="27" t="s">
        <v>1264</v>
      </c>
      <c r="C383" s="28" t="s">
        <v>299</v>
      </c>
      <c r="D383" s="27"/>
      <c r="E383" s="27"/>
      <c r="F383" s="29" t="s">
        <v>1224</v>
      </c>
    </row>
    <row r="384" spans="1:6">
      <c r="A384" s="26">
        <v>6</v>
      </c>
      <c r="B384" s="27" t="s">
        <v>1264</v>
      </c>
      <c r="C384" s="28" t="s">
        <v>300</v>
      </c>
      <c r="D384" s="27"/>
      <c r="E384" s="27"/>
      <c r="F384" s="29" t="s">
        <v>1222</v>
      </c>
    </row>
    <row r="385" spans="1:6">
      <c r="A385" s="26">
        <v>6</v>
      </c>
      <c r="B385" s="27" t="s">
        <v>1264</v>
      </c>
      <c r="C385" s="28" t="s">
        <v>301</v>
      </c>
      <c r="D385" s="27"/>
      <c r="E385" s="27"/>
      <c r="F385" s="29" t="s">
        <v>1222</v>
      </c>
    </row>
    <row r="386" spans="1:6">
      <c r="A386" s="26">
        <v>6</v>
      </c>
      <c r="B386" s="27" t="s">
        <v>1264</v>
      </c>
      <c r="C386" s="28" t="s">
        <v>587</v>
      </c>
      <c r="D386" s="30"/>
      <c r="E386" s="27"/>
      <c r="F386" s="29" t="s">
        <v>1222</v>
      </c>
    </row>
    <row r="387" spans="1:6">
      <c r="A387" s="26">
        <v>6</v>
      </c>
      <c r="B387" s="27" t="s">
        <v>1264</v>
      </c>
      <c r="C387" s="28" t="s">
        <v>588</v>
      </c>
      <c r="D387" s="30"/>
      <c r="E387" s="27"/>
      <c r="F387" s="29" t="s">
        <v>1224</v>
      </c>
    </row>
    <row r="388" spans="1:6">
      <c r="A388" s="26">
        <v>6</v>
      </c>
      <c r="B388" s="27" t="s">
        <v>1264</v>
      </c>
      <c r="C388" s="28" t="s">
        <v>589</v>
      </c>
      <c r="D388" s="30"/>
      <c r="E388" s="27"/>
      <c r="F388" s="29" t="s">
        <v>1224</v>
      </c>
    </row>
    <row r="389" spans="1:6">
      <c r="A389" s="26">
        <v>6</v>
      </c>
      <c r="B389" s="27" t="s">
        <v>1264</v>
      </c>
      <c r="C389" s="28" t="s">
        <v>590</v>
      </c>
      <c r="D389" s="30"/>
      <c r="E389" s="27"/>
      <c r="F389" s="29" t="s">
        <v>1222</v>
      </c>
    </row>
    <row r="390" spans="1:6">
      <c r="A390" s="26">
        <v>6</v>
      </c>
      <c r="B390" s="27" t="s">
        <v>1264</v>
      </c>
      <c r="C390" s="28" t="s">
        <v>608</v>
      </c>
      <c r="D390" s="30"/>
      <c r="E390" s="27"/>
      <c r="F390" s="29" t="s">
        <v>1224</v>
      </c>
    </row>
    <row r="391" spans="1:6">
      <c r="A391" s="26">
        <v>6</v>
      </c>
      <c r="B391" s="27" t="s">
        <v>1264</v>
      </c>
      <c r="C391" s="28" t="s">
        <v>1265</v>
      </c>
      <c r="D391" s="30"/>
      <c r="E391" s="27"/>
      <c r="F391" s="29" t="s">
        <v>1222</v>
      </c>
    </row>
    <row r="392" spans="1:6">
      <c r="A392" s="26">
        <v>6</v>
      </c>
      <c r="B392" s="27" t="s">
        <v>1264</v>
      </c>
      <c r="C392" s="28" t="s">
        <v>671</v>
      </c>
      <c r="D392" s="30"/>
      <c r="E392" s="27"/>
      <c r="F392" s="29" t="s">
        <v>1224</v>
      </c>
    </row>
    <row r="393" spans="1:6">
      <c r="A393" s="26">
        <v>6</v>
      </c>
      <c r="B393" s="27" t="s">
        <v>1264</v>
      </c>
      <c r="C393" s="28" t="s">
        <v>672</v>
      </c>
      <c r="D393" s="30"/>
      <c r="E393" s="27"/>
      <c r="F393" s="29" t="s">
        <v>1222</v>
      </c>
    </row>
    <row r="394" spans="1:6">
      <c r="A394" s="26">
        <v>6</v>
      </c>
      <c r="B394" s="27" t="s">
        <v>1264</v>
      </c>
      <c r="C394" s="28" t="s">
        <v>754</v>
      </c>
      <c r="D394" s="30"/>
      <c r="E394" s="27"/>
      <c r="F394" s="29" t="s">
        <v>1224</v>
      </c>
    </row>
    <row r="395" spans="1:6">
      <c r="A395" s="26">
        <v>6</v>
      </c>
      <c r="B395" s="27" t="s">
        <v>1264</v>
      </c>
      <c r="C395" s="28" t="s">
        <v>755</v>
      </c>
      <c r="D395" s="30"/>
      <c r="E395" s="27"/>
      <c r="F395" s="29" t="s">
        <v>1222</v>
      </c>
    </row>
    <row r="396" spans="1:6">
      <c r="A396" s="26">
        <v>6</v>
      </c>
      <c r="B396" s="27" t="s">
        <v>1264</v>
      </c>
      <c r="C396" s="28" t="s">
        <v>1266</v>
      </c>
      <c r="D396" s="30"/>
      <c r="E396" s="27"/>
      <c r="F396" s="29" t="s">
        <v>1224</v>
      </c>
    </row>
    <row r="397" spans="1:6">
      <c r="A397" s="26">
        <v>6</v>
      </c>
      <c r="B397" s="27" t="s">
        <v>1264</v>
      </c>
      <c r="C397" s="28" t="s">
        <v>1267</v>
      </c>
      <c r="D397" s="30"/>
      <c r="E397" s="27"/>
      <c r="F397" s="29" t="s">
        <v>1222</v>
      </c>
    </row>
    <row r="398" spans="1:6">
      <c r="A398" s="26">
        <v>7</v>
      </c>
      <c r="B398" s="27" t="s">
        <v>1268</v>
      </c>
      <c r="C398" s="28" t="s">
        <v>225</v>
      </c>
      <c r="D398" s="27"/>
      <c r="E398" s="27"/>
      <c r="F398" s="29" t="s">
        <v>1224</v>
      </c>
    </row>
    <row r="399" spans="1:6">
      <c r="A399" s="26">
        <v>7</v>
      </c>
      <c r="B399" s="27" t="s">
        <v>1268</v>
      </c>
      <c r="C399" s="28" t="s">
        <v>226</v>
      </c>
      <c r="D399" s="27"/>
      <c r="E399" s="27"/>
      <c r="F399" s="29" t="s">
        <v>1224</v>
      </c>
    </row>
    <row r="400" spans="1:6">
      <c r="A400" s="26">
        <v>7</v>
      </c>
      <c r="B400" s="27" t="s">
        <v>1268</v>
      </c>
      <c r="C400" s="28" t="s">
        <v>227</v>
      </c>
      <c r="D400" s="27"/>
      <c r="E400" s="27"/>
      <c r="F400" s="29" t="s">
        <v>1224</v>
      </c>
    </row>
    <row r="401" spans="1:6">
      <c r="A401" s="26">
        <v>7</v>
      </c>
      <c r="B401" s="27" t="s">
        <v>1268</v>
      </c>
      <c r="C401" s="28" t="s">
        <v>228</v>
      </c>
      <c r="D401" s="27"/>
      <c r="E401" s="27"/>
      <c r="F401" s="29" t="s">
        <v>1222</v>
      </c>
    </row>
    <row r="402" spans="1:6">
      <c r="A402" s="26">
        <v>7</v>
      </c>
      <c r="B402" s="27" t="s">
        <v>1268</v>
      </c>
      <c r="C402" s="28" t="s">
        <v>350</v>
      </c>
      <c r="D402" s="27"/>
      <c r="E402" s="27"/>
      <c r="F402" s="29" t="s">
        <v>1222</v>
      </c>
    </row>
    <row r="403" spans="1:6">
      <c r="A403" s="26">
        <v>7</v>
      </c>
      <c r="B403" s="27" t="s">
        <v>1268</v>
      </c>
      <c r="C403" s="28" t="s">
        <v>351</v>
      </c>
      <c r="D403" s="27"/>
      <c r="E403" s="27"/>
      <c r="F403" s="29" t="s">
        <v>1224</v>
      </c>
    </row>
    <row r="404" spans="1:6">
      <c r="A404" s="26">
        <v>7</v>
      </c>
      <c r="B404" s="27" t="s">
        <v>1268</v>
      </c>
      <c r="C404" s="28" t="s">
        <v>397</v>
      </c>
      <c r="D404" s="27"/>
      <c r="E404" s="27"/>
      <c r="F404" s="29" t="s">
        <v>1222</v>
      </c>
    </row>
    <row r="405" spans="1:6">
      <c r="A405" s="26">
        <v>7</v>
      </c>
      <c r="B405" s="27" t="s">
        <v>1268</v>
      </c>
      <c r="C405" s="28" t="s">
        <v>398</v>
      </c>
      <c r="D405" s="27"/>
      <c r="E405" s="27"/>
      <c r="F405" s="29" t="s">
        <v>1222</v>
      </c>
    </row>
    <row r="406" spans="1:6">
      <c r="A406" s="26">
        <v>7</v>
      </c>
      <c r="B406" s="27" t="s">
        <v>1268</v>
      </c>
      <c r="C406" s="33" t="s">
        <v>1067</v>
      </c>
      <c r="D406" s="27"/>
      <c r="E406" s="27"/>
      <c r="F406" s="29" t="s">
        <v>1222</v>
      </c>
    </row>
    <row r="407" spans="1:6">
      <c r="A407" s="26">
        <v>7</v>
      </c>
      <c r="B407" s="27" t="s">
        <v>1268</v>
      </c>
      <c r="C407" s="28" t="s">
        <v>399</v>
      </c>
      <c r="D407" s="27"/>
      <c r="E407" s="27"/>
      <c r="F407" s="29" t="s">
        <v>1224</v>
      </c>
    </row>
    <row r="408" spans="1:6">
      <c r="A408" s="26">
        <v>7</v>
      </c>
      <c r="B408" s="27" t="s">
        <v>1268</v>
      </c>
      <c r="C408" s="28" t="s">
        <v>400</v>
      </c>
      <c r="D408" s="27"/>
      <c r="E408" s="27"/>
      <c r="F408" s="29" t="s">
        <v>1222</v>
      </c>
    </row>
    <row r="409" spans="1:6">
      <c r="A409" s="26">
        <v>7</v>
      </c>
      <c r="B409" s="27" t="s">
        <v>1268</v>
      </c>
      <c r="C409" s="28" t="s">
        <v>1161</v>
      </c>
      <c r="D409" s="27"/>
      <c r="E409" s="27"/>
      <c r="F409" s="29" t="s">
        <v>1222</v>
      </c>
    </row>
    <row r="410" spans="1:6">
      <c r="A410" s="26">
        <v>7</v>
      </c>
      <c r="B410" s="27" t="s">
        <v>1268</v>
      </c>
      <c r="C410" s="28" t="s">
        <v>1269</v>
      </c>
      <c r="D410" s="27"/>
      <c r="E410" s="27"/>
      <c r="F410" s="29" t="s">
        <v>1224</v>
      </c>
    </row>
    <row r="411" spans="1:6">
      <c r="A411" s="26">
        <v>7</v>
      </c>
      <c r="B411" s="27" t="s">
        <v>1268</v>
      </c>
      <c r="C411" s="28" t="s">
        <v>615</v>
      </c>
      <c r="D411" s="30"/>
      <c r="E411" s="27"/>
      <c r="F411" s="29" t="s">
        <v>1222</v>
      </c>
    </row>
    <row r="412" spans="1:6">
      <c r="A412" s="26">
        <v>7</v>
      </c>
      <c r="B412" s="27" t="s">
        <v>1268</v>
      </c>
      <c r="C412" s="28" t="s">
        <v>616</v>
      </c>
      <c r="D412" s="30"/>
      <c r="E412" s="27"/>
      <c r="F412" s="29" t="s">
        <v>1222</v>
      </c>
    </row>
    <row r="413" spans="1:6">
      <c r="A413" s="26">
        <v>7</v>
      </c>
      <c r="B413" s="27" t="s">
        <v>1268</v>
      </c>
      <c r="C413" s="28" t="s">
        <v>617</v>
      </c>
      <c r="D413" s="30"/>
      <c r="E413" s="27"/>
      <c r="F413" s="29" t="s">
        <v>1222</v>
      </c>
    </row>
    <row r="414" spans="1:6">
      <c r="A414" s="26">
        <v>7</v>
      </c>
      <c r="B414" s="27" t="s">
        <v>1268</v>
      </c>
      <c r="C414" s="28" t="s">
        <v>619</v>
      </c>
      <c r="D414" s="30"/>
      <c r="E414" s="27"/>
      <c r="F414" s="29" t="s">
        <v>1222</v>
      </c>
    </row>
    <row r="415" spans="1:6">
      <c r="A415" s="26">
        <v>7</v>
      </c>
      <c r="B415" s="27" t="s">
        <v>1268</v>
      </c>
      <c r="C415" s="28" t="s">
        <v>620</v>
      </c>
      <c r="D415" s="30"/>
      <c r="E415" s="27"/>
      <c r="F415" s="29" t="s">
        <v>1224</v>
      </c>
    </row>
    <row r="416" spans="1:6">
      <c r="A416" s="26">
        <v>7</v>
      </c>
      <c r="B416" s="27" t="s">
        <v>1268</v>
      </c>
      <c r="C416" s="28" t="s">
        <v>624</v>
      </c>
      <c r="D416" s="30"/>
      <c r="E416" s="27"/>
      <c r="F416" s="29" t="s">
        <v>1222</v>
      </c>
    </row>
    <row r="417" spans="1:6">
      <c r="A417" s="26">
        <v>7</v>
      </c>
      <c r="B417" s="27" t="s">
        <v>1268</v>
      </c>
      <c r="C417" s="28" t="s">
        <v>667</v>
      </c>
      <c r="D417" s="30"/>
      <c r="E417" s="27"/>
      <c r="F417" s="29" t="s">
        <v>1222</v>
      </c>
    </row>
    <row r="418" spans="1:6">
      <c r="A418" s="26">
        <v>7</v>
      </c>
      <c r="B418" s="27" t="s">
        <v>1268</v>
      </c>
      <c r="C418" s="28" t="s">
        <v>804</v>
      </c>
      <c r="D418" s="30"/>
      <c r="E418" s="27"/>
      <c r="F418" s="29" t="s">
        <v>1224</v>
      </c>
    </row>
    <row r="419" spans="1:6">
      <c r="A419" s="26">
        <v>7</v>
      </c>
      <c r="B419" s="27" t="s">
        <v>1268</v>
      </c>
      <c r="C419" s="28" t="s">
        <v>806</v>
      </c>
      <c r="D419" s="30"/>
      <c r="E419" s="27"/>
      <c r="F419" s="29" t="s">
        <v>1222</v>
      </c>
    </row>
    <row r="420" spans="1:6">
      <c r="A420" s="26">
        <v>7</v>
      </c>
      <c r="B420" s="27" t="s">
        <v>1268</v>
      </c>
      <c r="C420" s="28" t="s">
        <v>807</v>
      </c>
      <c r="D420" s="30"/>
      <c r="E420" s="27"/>
      <c r="F420" s="29" t="s">
        <v>1222</v>
      </c>
    </row>
    <row r="421" spans="1:6">
      <c r="A421" s="26">
        <v>7</v>
      </c>
      <c r="B421" s="27" t="s">
        <v>1268</v>
      </c>
      <c r="C421" s="28" t="s">
        <v>808</v>
      </c>
      <c r="D421" s="30"/>
      <c r="E421" s="27"/>
      <c r="F421" s="29" t="s">
        <v>1224</v>
      </c>
    </row>
    <row r="422" spans="1:6">
      <c r="A422" s="26">
        <v>7</v>
      </c>
      <c r="B422" s="27" t="s">
        <v>1268</v>
      </c>
      <c r="C422" s="28" t="s">
        <v>809</v>
      </c>
      <c r="D422" s="30"/>
      <c r="E422" s="27"/>
      <c r="F422" s="29" t="s">
        <v>1222</v>
      </c>
    </row>
    <row r="423" spans="1:6">
      <c r="A423" s="26">
        <v>7</v>
      </c>
      <c r="B423" s="27" t="s">
        <v>1270</v>
      </c>
      <c r="C423" s="28" t="s">
        <v>1271</v>
      </c>
      <c r="D423" s="27"/>
      <c r="E423" s="27"/>
      <c r="F423" s="29" t="s">
        <v>1224</v>
      </c>
    </row>
    <row r="424" spans="1:6">
      <c r="A424" s="26">
        <v>7</v>
      </c>
      <c r="B424" s="27" t="s">
        <v>1270</v>
      </c>
      <c r="C424" s="28" t="s">
        <v>1272</v>
      </c>
      <c r="D424" s="27"/>
      <c r="E424" s="27"/>
      <c r="F424" s="29" t="s">
        <v>1222</v>
      </c>
    </row>
    <row r="425" spans="1:6">
      <c r="A425" s="26">
        <v>4</v>
      </c>
      <c r="B425" s="27" t="s">
        <v>1270</v>
      </c>
      <c r="C425" s="28" t="s">
        <v>179</v>
      </c>
      <c r="D425" s="27"/>
      <c r="E425" s="27"/>
      <c r="F425" s="29" t="s">
        <v>1224</v>
      </c>
    </row>
    <row r="426" spans="1:6">
      <c r="A426" s="26">
        <v>4</v>
      </c>
      <c r="B426" s="27" t="s">
        <v>1270</v>
      </c>
      <c r="C426" s="28" t="s">
        <v>1273</v>
      </c>
      <c r="D426" s="27"/>
      <c r="E426" s="36"/>
      <c r="F426" s="29" t="s">
        <v>1222</v>
      </c>
    </row>
    <row r="427" spans="1:6">
      <c r="A427" s="26">
        <v>1</v>
      </c>
      <c r="B427" s="27" t="s">
        <v>1270</v>
      </c>
      <c r="C427" s="28" t="s">
        <v>950</v>
      </c>
      <c r="D427" s="27"/>
      <c r="E427" s="27"/>
      <c r="F427" s="29" t="s">
        <v>1222</v>
      </c>
    </row>
    <row r="428" spans="1:6">
      <c r="A428" s="26">
        <v>4</v>
      </c>
      <c r="B428" s="27" t="s">
        <v>1270</v>
      </c>
      <c r="C428" s="28" t="s">
        <v>189</v>
      </c>
      <c r="D428" s="27"/>
      <c r="E428" s="27"/>
      <c r="F428" s="29" t="s">
        <v>1224</v>
      </c>
    </row>
    <row r="429" spans="1:6">
      <c r="A429" s="26">
        <v>4</v>
      </c>
      <c r="B429" s="27" t="s">
        <v>1270</v>
      </c>
      <c r="C429" s="28" t="s">
        <v>861</v>
      </c>
      <c r="D429" s="27"/>
      <c r="E429" s="27"/>
      <c r="F429" s="29" t="s">
        <v>1222</v>
      </c>
    </row>
    <row r="430" spans="1:6">
      <c r="A430" s="26">
        <v>7</v>
      </c>
      <c r="B430" s="27" t="s">
        <v>1270</v>
      </c>
      <c r="C430" s="28" t="s">
        <v>196</v>
      </c>
      <c r="D430" s="27"/>
      <c r="E430" s="27"/>
      <c r="F430" s="29" t="s">
        <v>1224</v>
      </c>
    </row>
    <row r="431" spans="1:6">
      <c r="A431" s="26">
        <v>7</v>
      </c>
      <c r="B431" s="27" t="s">
        <v>1270</v>
      </c>
      <c r="C431" s="28" t="s">
        <v>862</v>
      </c>
      <c r="D431" s="27"/>
      <c r="E431" s="27"/>
      <c r="F431" s="29" t="s">
        <v>1222</v>
      </c>
    </row>
    <row r="432" spans="1:6">
      <c r="A432" s="26">
        <v>7</v>
      </c>
      <c r="B432" s="27" t="s">
        <v>1270</v>
      </c>
      <c r="C432" s="28" t="s">
        <v>1274</v>
      </c>
      <c r="D432" s="27"/>
      <c r="E432" s="27"/>
      <c r="F432" s="29" t="s">
        <v>1222</v>
      </c>
    </row>
    <row r="433" spans="1:6">
      <c r="A433" s="26">
        <v>1</v>
      </c>
      <c r="B433" s="27" t="s">
        <v>1270</v>
      </c>
      <c r="C433" s="28" t="s">
        <v>216</v>
      </c>
      <c r="D433" s="27"/>
      <c r="E433" s="27"/>
      <c r="F433" s="29" t="s">
        <v>1224</v>
      </c>
    </row>
    <row r="434" spans="1:6">
      <c r="A434" s="26">
        <v>1</v>
      </c>
      <c r="B434" s="27" t="s">
        <v>1270</v>
      </c>
      <c r="C434" s="28" t="s">
        <v>863</v>
      </c>
      <c r="D434" s="27"/>
      <c r="E434" s="27"/>
      <c r="F434" s="29" t="s">
        <v>1222</v>
      </c>
    </row>
    <row r="435" spans="1:6">
      <c r="A435" s="26">
        <v>4</v>
      </c>
      <c r="B435" s="27" t="s">
        <v>1270</v>
      </c>
      <c r="C435" s="28" t="s">
        <v>1062</v>
      </c>
      <c r="D435" s="27"/>
      <c r="E435" s="27"/>
      <c r="F435" s="29" t="s">
        <v>1224</v>
      </c>
    </row>
    <row r="436" spans="1:6">
      <c r="A436" s="26">
        <v>4</v>
      </c>
      <c r="B436" s="27" t="s">
        <v>1270</v>
      </c>
      <c r="C436" s="28" t="s">
        <v>864</v>
      </c>
      <c r="D436" s="27"/>
      <c r="E436" s="36"/>
      <c r="F436" s="29" t="s">
        <v>1222</v>
      </c>
    </row>
    <row r="437" spans="1:6">
      <c r="A437" s="26">
        <v>4</v>
      </c>
      <c r="B437" s="27" t="s">
        <v>1270</v>
      </c>
      <c r="C437" s="28" t="s">
        <v>865</v>
      </c>
      <c r="D437" s="27"/>
      <c r="E437" s="36"/>
      <c r="F437" s="29" t="s">
        <v>1222</v>
      </c>
    </row>
    <row r="438" spans="1:6">
      <c r="A438" s="26">
        <v>1</v>
      </c>
      <c r="B438" s="27" t="s">
        <v>1270</v>
      </c>
      <c r="C438" s="28" t="s">
        <v>245</v>
      </c>
      <c r="D438" s="27"/>
      <c r="E438" s="27"/>
      <c r="F438" s="29" t="s">
        <v>1224</v>
      </c>
    </row>
    <row r="439" spans="1:6">
      <c r="A439" s="26">
        <v>1</v>
      </c>
      <c r="B439" s="27" t="s">
        <v>1270</v>
      </c>
      <c r="C439" s="28" t="s">
        <v>866</v>
      </c>
      <c r="D439" s="27"/>
      <c r="E439" s="27"/>
      <c r="F439" s="29" t="s">
        <v>1222</v>
      </c>
    </row>
    <row r="440" spans="1:6">
      <c r="A440" s="26">
        <v>1</v>
      </c>
      <c r="B440" s="27" t="s">
        <v>1270</v>
      </c>
      <c r="C440" s="28" t="s">
        <v>867</v>
      </c>
      <c r="D440" s="27"/>
      <c r="E440" s="27"/>
      <c r="F440" s="29" t="s">
        <v>1222</v>
      </c>
    </row>
    <row r="441" spans="1:6">
      <c r="A441" s="26">
        <v>3</v>
      </c>
      <c r="B441" s="27" t="s">
        <v>1270</v>
      </c>
      <c r="C441" s="28" t="s">
        <v>868</v>
      </c>
      <c r="D441" s="27"/>
      <c r="E441" s="27"/>
      <c r="F441" s="29" t="s">
        <v>1222</v>
      </c>
    </row>
    <row r="442" spans="1:6">
      <c r="A442" s="26">
        <v>3</v>
      </c>
      <c r="B442" s="27" t="s">
        <v>1270</v>
      </c>
      <c r="C442" s="28" t="s">
        <v>257</v>
      </c>
      <c r="D442" s="27"/>
      <c r="E442" s="27"/>
      <c r="F442" s="29" t="s">
        <v>1224</v>
      </c>
    </row>
    <row r="443" spans="1:6">
      <c r="A443" s="26">
        <v>3</v>
      </c>
      <c r="B443" s="27" t="s">
        <v>1270</v>
      </c>
      <c r="C443" s="28" t="s">
        <v>948</v>
      </c>
      <c r="D443" s="27"/>
      <c r="E443" s="27"/>
      <c r="F443" s="29" t="s">
        <v>1222</v>
      </c>
    </row>
    <row r="444" spans="1:6">
      <c r="A444" s="26">
        <v>4</v>
      </c>
      <c r="B444" s="27" t="s">
        <v>1270</v>
      </c>
      <c r="C444" s="28" t="s">
        <v>269</v>
      </c>
      <c r="D444" s="27"/>
      <c r="E444" s="27"/>
      <c r="F444" s="29" t="s">
        <v>1224</v>
      </c>
    </row>
    <row r="445" spans="1:6">
      <c r="A445" s="26">
        <v>6</v>
      </c>
      <c r="B445" s="27" t="s">
        <v>1270</v>
      </c>
      <c r="C445" s="28" t="s">
        <v>869</v>
      </c>
      <c r="D445" s="27"/>
      <c r="E445" s="27"/>
      <c r="F445" s="29" t="s">
        <v>1222</v>
      </c>
    </row>
    <row r="446" spans="1:6">
      <c r="A446" s="26">
        <v>1</v>
      </c>
      <c r="B446" s="27" t="s">
        <v>1270</v>
      </c>
      <c r="C446" s="28" t="s">
        <v>289</v>
      </c>
      <c r="D446" s="27"/>
      <c r="E446" s="27"/>
      <c r="F446" s="29" t="s">
        <v>1224</v>
      </c>
    </row>
    <row r="447" spans="1:6">
      <c r="A447" s="26">
        <v>4</v>
      </c>
      <c r="B447" s="27" t="s">
        <v>1270</v>
      </c>
      <c r="C447" s="28" t="s">
        <v>296</v>
      </c>
      <c r="D447" s="27"/>
      <c r="E447" s="27"/>
      <c r="F447" s="29" t="s">
        <v>1224</v>
      </c>
    </row>
    <row r="448" spans="1:6">
      <c r="A448" s="26">
        <v>4</v>
      </c>
      <c r="B448" s="27" t="s">
        <v>1270</v>
      </c>
      <c r="C448" s="28" t="s">
        <v>870</v>
      </c>
      <c r="D448" s="27"/>
      <c r="E448" s="27"/>
      <c r="F448" s="29" t="s">
        <v>1222</v>
      </c>
    </row>
    <row r="449" spans="1:6">
      <c r="A449" s="26">
        <v>5</v>
      </c>
      <c r="B449" s="27" t="s">
        <v>1270</v>
      </c>
      <c r="C449" s="28" t="s">
        <v>302</v>
      </c>
      <c r="D449" s="27"/>
      <c r="E449" s="27"/>
      <c r="F449" s="29" t="s">
        <v>1224</v>
      </c>
    </row>
    <row r="450" spans="1:6">
      <c r="A450" s="26">
        <v>5</v>
      </c>
      <c r="B450" s="27" t="s">
        <v>1270</v>
      </c>
      <c r="C450" s="28" t="s">
        <v>1275</v>
      </c>
      <c r="D450" s="27"/>
      <c r="E450" s="27"/>
      <c r="F450" s="29" t="s">
        <v>1222</v>
      </c>
    </row>
    <row r="451" spans="1:6">
      <c r="A451" s="26">
        <v>5</v>
      </c>
      <c r="B451" s="27" t="s">
        <v>1270</v>
      </c>
      <c r="C451" s="28" t="s">
        <v>871</v>
      </c>
      <c r="D451" s="27"/>
      <c r="E451" s="27"/>
      <c r="F451" s="29" t="s">
        <v>1222</v>
      </c>
    </row>
    <row r="452" spans="1:6">
      <c r="A452" s="26">
        <v>1</v>
      </c>
      <c r="B452" s="27" t="s">
        <v>1270</v>
      </c>
      <c r="C452" s="28" t="s">
        <v>310</v>
      </c>
      <c r="D452" s="27"/>
      <c r="E452" s="27"/>
      <c r="F452" s="29" t="s">
        <v>1224</v>
      </c>
    </row>
    <row r="453" spans="1:6">
      <c r="A453" s="26">
        <v>5</v>
      </c>
      <c r="B453" s="27" t="s">
        <v>1270</v>
      </c>
      <c r="C453" s="28" t="s">
        <v>313</v>
      </c>
      <c r="D453" s="27"/>
      <c r="E453" s="27"/>
      <c r="F453" s="29" t="s">
        <v>1224</v>
      </c>
    </row>
    <row r="454" spans="1:6">
      <c r="A454" s="26">
        <v>5</v>
      </c>
      <c r="B454" s="27" t="s">
        <v>1270</v>
      </c>
      <c r="C454" s="28" t="s">
        <v>872</v>
      </c>
      <c r="D454" s="27"/>
      <c r="E454" s="27"/>
      <c r="F454" s="29" t="s">
        <v>1222</v>
      </c>
    </row>
    <row r="455" spans="1:6">
      <c r="A455" s="26">
        <v>4</v>
      </c>
      <c r="B455" s="27" t="s">
        <v>1270</v>
      </c>
      <c r="C455" s="28" t="s">
        <v>892</v>
      </c>
      <c r="D455" s="27"/>
      <c r="E455" s="27"/>
      <c r="F455" s="29" t="s">
        <v>1222</v>
      </c>
    </row>
    <row r="456" spans="1:6">
      <c r="A456" s="26">
        <v>5</v>
      </c>
      <c r="B456" s="27" t="s">
        <v>1270</v>
      </c>
      <c r="C456" s="28" t="s">
        <v>927</v>
      </c>
      <c r="D456" s="27"/>
      <c r="E456" s="27"/>
      <c r="F456" s="29" t="s">
        <v>1222</v>
      </c>
    </row>
    <row r="457" spans="1:6">
      <c r="A457" s="26">
        <v>5</v>
      </c>
      <c r="B457" s="27" t="s">
        <v>1270</v>
      </c>
      <c r="C457" s="28" t="s">
        <v>928</v>
      </c>
      <c r="D457" s="27"/>
      <c r="E457" s="27"/>
      <c r="F457" s="29" t="s">
        <v>1222</v>
      </c>
    </row>
    <row r="458" spans="1:6">
      <c r="A458" s="26">
        <v>1</v>
      </c>
      <c r="B458" s="27" t="s">
        <v>1270</v>
      </c>
      <c r="C458" s="28" t="s">
        <v>1276</v>
      </c>
      <c r="D458" s="27"/>
      <c r="E458" s="27"/>
      <c r="F458" s="29" t="s">
        <v>1224</v>
      </c>
    </row>
    <row r="459" spans="1:6">
      <c r="A459" s="26">
        <v>1</v>
      </c>
      <c r="B459" s="27" t="s">
        <v>1270</v>
      </c>
      <c r="C459" s="28" t="s">
        <v>1277</v>
      </c>
      <c r="D459" s="27"/>
      <c r="E459" s="27"/>
      <c r="F459" s="29" t="s">
        <v>1222</v>
      </c>
    </row>
    <row r="460" spans="1:6">
      <c r="A460" s="26">
        <v>1</v>
      </c>
      <c r="B460" s="27" t="s">
        <v>1270</v>
      </c>
      <c r="C460" s="28" t="s">
        <v>1278</v>
      </c>
      <c r="D460" s="27"/>
      <c r="E460" s="27"/>
      <c r="F460" s="29" t="s">
        <v>1222</v>
      </c>
    </row>
    <row r="461" spans="1:6">
      <c r="A461" s="26">
        <v>7</v>
      </c>
      <c r="B461" s="27" t="s">
        <v>1270</v>
      </c>
      <c r="C461" s="28" t="s">
        <v>356</v>
      </c>
      <c r="D461" s="27"/>
      <c r="E461" s="27"/>
      <c r="F461" s="29" t="s">
        <v>1224</v>
      </c>
    </row>
    <row r="462" spans="1:6">
      <c r="A462" s="26">
        <v>7</v>
      </c>
      <c r="B462" s="27" t="s">
        <v>1270</v>
      </c>
      <c r="C462" s="28" t="s">
        <v>910</v>
      </c>
      <c r="D462" s="27"/>
      <c r="E462" s="27"/>
      <c r="F462" s="29" t="s">
        <v>1222</v>
      </c>
    </row>
    <row r="463" spans="1:6">
      <c r="A463" s="26">
        <v>1</v>
      </c>
      <c r="B463" s="27" t="s">
        <v>1270</v>
      </c>
      <c r="C463" s="28" t="s">
        <v>380</v>
      </c>
      <c r="D463" s="27"/>
      <c r="E463" s="27"/>
      <c r="F463" s="29" t="s">
        <v>1224</v>
      </c>
    </row>
    <row r="464" spans="1:6">
      <c r="A464" s="26">
        <v>1</v>
      </c>
      <c r="B464" s="27" t="s">
        <v>1270</v>
      </c>
      <c r="C464" s="28" t="s">
        <v>912</v>
      </c>
      <c r="D464" s="27"/>
      <c r="E464" s="27"/>
      <c r="F464" s="29" t="s">
        <v>1222</v>
      </c>
    </row>
    <row r="465" spans="1:6">
      <c r="A465" s="26">
        <v>7</v>
      </c>
      <c r="B465" s="27" t="s">
        <v>1270</v>
      </c>
      <c r="C465" s="28" t="s">
        <v>913</v>
      </c>
      <c r="D465" s="27"/>
      <c r="E465" s="27"/>
      <c r="F465" s="29" t="s">
        <v>1222</v>
      </c>
    </row>
    <row r="466" spans="1:6">
      <c r="A466" s="26">
        <v>5</v>
      </c>
      <c r="B466" s="27" t="s">
        <v>1270</v>
      </c>
      <c r="C466" s="28" t="s">
        <v>893</v>
      </c>
      <c r="D466" s="27"/>
      <c r="E466" s="27"/>
      <c r="F466" s="29" t="s">
        <v>1222</v>
      </c>
    </row>
    <row r="467" spans="1:6">
      <c r="A467" s="26">
        <v>7</v>
      </c>
      <c r="B467" s="27" t="s">
        <v>1270</v>
      </c>
      <c r="C467" s="28" t="s">
        <v>393</v>
      </c>
      <c r="D467" s="27"/>
      <c r="E467" s="27"/>
      <c r="F467" s="29" t="s">
        <v>1224</v>
      </c>
    </row>
    <row r="468" spans="1:6">
      <c r="A468" s="26">
        <v>7</v>
      </c>
      <c r="B468" s="27" t="s">
        <v>1270</v>
      </c>
      <c r="C468" s="28" t="s">
        <v>911</v>
      </c>
      <c r="D468" s="27"/>
      <c r="E468" s="27"/>
      <c r="F468" s="29" t="s">
        <v>1222</v>
      </c>
    </row>
    <row r="469" spans="1:6">
      <c r="A469" s="26">
        <v>4</v>
      </c>
      <c r="B469" s="27" t="s">
        <v>1270</v>
      </c>
      <c r="C469" s="28" t="s">
        <v>403</v>
      </c>
      <c r="D469" s="27"/>
      <c r="E469" s="27"/>
      <c r="F469" s="29" t="s">
        <v>1224</v>
      </c>
    </row>
    <row r="470" spans="1:6">
      <c r="A470" s="26">
        <v>4</v>
      </c>
      <c r="B470" s="27" t="s">
        <v>1270</v>
      </c>
      <c r="C470" s="28" t="s">
        <v>914</v>
      </c>
      <c r="D470" s="27"/>
      <c r="E470" s="27"/>
      <c r="F470" s="29" t="s">
        <v>1222</v>
      </c>
    </row>
    <row r="471" spans="1:6">
      <c r="A471" s="26">
        <v>4</v>
      </c>
      <c r="B471" s="27" t="s">
        <v>1270</v>
      </c>
      <c r="C471" s="28" t="s">
        <v>406</v>
      </c>
      <c r="D471" s="27"/>
      <c r="E471" s="27"/>
      <c r="F471" s="29" t="s">
        <v>1224</v>
      </c>
    </row>
    <row r="472" spans="1:6">
      <c r="A472" s="37">
        <v>4</v>
      </c>
      <c r="B472" s="38" t="s">
        <v>1270</v>
      </c>
      <c r="C472" s="39" t="s">
        <v>1279</v>
      </c>
      <c r="D472" s="40"/>
      <c r="E472" s="40"/>
      <c r="F472" s="41" t="s">
        <v>1222</v>
      </c>
    </row>
    <row r="473" spans="1:6">
      <c r="A473" s="26">
        <v>7</v>
      </c>
      <c r="B473" s="27" t="s">
        <v>1270</v>
      </c>
      <c r="C473" s="28" t="s">
        <v>417</v>
      </c>
      <c r="D473" s="27"/>
      <c r="E473" s="27"/>
      <c r="F473" s="29" t="s">
        <v>1224</v>
      </c>
    </row>
    <row r="474" spans="1:6">
      <c r="A474" s="26">
        <v>7</v>
      </c>
      <c r="B474" s="27" t="s">
        <v>1270</v>
      </c>
      <c r="C474" s="28" t="s">
        <v>929</v>
      </c>
      <c r="D474" s="27"/>
      <c r="E474" s="27"/>
      <c r="F474" s="29" t="s">
        <v>1222</v>
      </c>
    </row>
    <row r="475" spans="1:6">
      <c r="A475" s="26">
        <v>5</v>
      </c>
      <c r="B475" s="27" t="s">
        <v>1270</v>
      </c>
      <c r="C475" s="28" t="s">
        <v>894</v>
      </c>
      <c r="D475" s="27"/>
      <c r="E475" s="27"/>
      <c r="F475" s="29" t="s">
        <v>1222</v>
      </c>
    </row>
    <row r="476" spans="1:6">
      <c r="A476" s="26">
        <v>6</v>
      </c>
      <c r="B476" s="27" t="s">
        <v>1270</v>
      </c>
      <c r="C476" s="28" t="s">
        <v>1280</v>
      </c>
      <c r="D476" s="27"/>
      <c r="E476" s="27"/>
      <c r="F476" s="29" t="s">
        <v>1222</v>
      </c>
    </row>
    <row r="477" spans="1:6">
      <c r="A477" s="26">
        <v>2</v>
      </c>
      <c r="B477" s="27" t="s">
        <v>1270</v>
      </c>
      <c r="C477" s="28" t="s">
        <v>449</v>
      </c>
      <c r="D477" s="27"/>
      <c r="E477" s="27"/>
      <c r="F477" s="29" t="s">
        <v>1224</v>
      </c>
    </row>
    <row r="478" spans="1:6">
      <c r="A478" s="26">
        <v>2</v>
      </c>
      <c r="B478" s="27" t="s">
        <v>1270</v>
      </c>
      <c r="C478" s="28" t="s">
        <v>1281</v>
      </c>
      <c r="D478" s="27"/>
      <c r="E478" s="27"/>
      <c r="F478" s="29" t="s">
        <v>1224</v>
      </c>
    </row>
    <row r="479" spans="1:6">
      <c r="A479" s="26">
        <v>2</v>
      </c>
      <c r="B479" s="27" t="s">
        <v>1270</v>
      </c>
      <c r="C479" s="28" t="s">
        <v>450</v>
      </c>
      <c r="D479" s="27"/>
      <c r="E479" s="27"/>
      <c r="F479" s="29" t="s">
        <v>1224</v>
      </c>
    </row>
    <row r="480" spans="1:6">
      <c r="A480" s="26">
        <v>2</v>
      </c>
      <c r="B480" s="27" t="s">
        <v>1270</v>
      </c>
      <c r="C480" s="28" t="s">
        <v>930</v>
      </c>
      <c r="D480" s="27"/>
      <c r="E480" s="27"/>
      <c r="F480" s="29" t="s">
        <v>1224</v>
      </c>
    </row>
    <row r="481" spans="1:6">
      <c r="A481" s="26">
        <v>2</v>
      </c>
      <c r="B481" s="27" t="s">
        <v>1270</v>
      </c>
      <c r="C481" s="28" t="s">
        <v>1282</v>
      </c>
      <c r="D481" s="27"/>
      <c r="E481" s="27"/>
      <c r="F481" s="29" t="s">
        <v>1224</v>
      </c>
    </row>
    <row r="482" spans="1:6">
      <c r="A482" s="26">
        <v>2</v>
      </c>
      <c r="B482" s="27" t="s">
        <v>1270</v>
      </c>
      <c r="C482" s="28" t="s">
        <v>931</v>
      </c>
      <c r="D482" s="27"/>
      <c r="E482" s="27"/>
      <c r="F482" s="29" t="s">
        <v>1224</v>
      </c>
    </row>
    <row r="483" spans="1:6">
      <c r="A483" s="26">
        <v>2</v>
      </c>
      <c r="B483" s="27" t="s">
        <v>1270</v>
      </c>
      <c r="C483" s="28" t="s">
        <v>451</v>
      </c>
      <c r="D483" s="27"/>
      <c r="E483" s="27"/>
      <c r="F483" s="29" t="s">
        <v>1224</v>
      </c>
    </row>
    <row r="484" spans="1:6">
      <c r="A484" s="26">
        <v>2</v>
      </c>
      <c r="B484" s="27" t="s">
        <v>1270</v>
      </c>
      <c r="C484" s="28" t="s">
        <v>1063</v>
      </c>
      <c r="D484" s="27"/>
      <c r="E484" s="27"/>
      <c r="F484" s="29" t="s">
        <v>1224</v>
      </c>
    </row>
    <row r="485" spans="1:6">
      <c r="A485" s="26">
        <v>1</v>
      </c>
      <c r="B485" s="27" t="s">
        <v>1270</v>
      </c>
      <c r="C485" s="28" t="s">
        <v>452</v>
      </c>
      <c r="D485" s="27"/>
      <c r="E485" s="27"/>
      <c r="F485" s="29" t="s">
        <v>1224</v>
      </c>
    </row>
    <row r="486" spans="1:6">
      <c r="A486" s="26">
        <v>2</v>
      </c>
      <c r="B486" s="27" t="s">
        <v>1270</v>
      </c>
      <c r="C486" s="28" t="s">
        <v>1064</v>
      </c>
      <c r="D486" s="27"/>
      <c r="E486" s="27"/>
      <c r="F486" s="29" t="s">
        <v>1224</v>
      </c>
    </row>
    <row r="487" spans="1:6">
      <c r="A487" s="26">
        <v>2</v>
      </c>
      <c r="B487" s="27" t="s">
        <v>1270</v>
      </c>
      <c r="C487" s="28" t="s">
        <v>1283</v>
      </c>
      <c r="D487" s="27"/>
      <c r="E487" s="27"/>
      <c r="F487" s="29" t="s">
        <v>1224</v>
      </c>
    </row>
    <row r="488" spans="1:6">
      <c r="A488" s="26">
        <v>2</v>
      </c>
      <c r="B488" s="27" t="s">
        <v>1270</v>
      </c>
      <c r="C488" s="28" t="s">
        <v>453</v>
      </c>
      <c r="D488" s="27"/>
      <c r="E488" s="27"/>
      <c r="F488" s="29" t="s">
        <v>1224</v>
      </c>
    </row>
    <row r="489" spans="1:6">
      <c r="A489" s="26">
        <v>2</v>
      </c>
      <c r="B489" s="27" t="s">
        <v>1270</v>
      </c>
      <c r="C489" s="28" t="s">
        <v>454</v>
      </c>
      <c r="D489" s="27"/>
      <c r="E489" s="27"/>
      <c r="F489" s="29" t="s">
        <v>1224</v>
      </c>
    </row>
    <row r="490" spans="1:6">
      <c r="A490" s="26">
        <v>2</v>
      </c>
      <c r="B490" s="27" t="s">
        <v>1270</v>
      </c>
      <c r="C490" s="28" t="s">
        <v>455</v>
      </c>
      <c r="D490" s="27"/>
      <c r="E490" s="27"/>
      <c r="F490" s="29" t="s">
        <v>1224</v>
      </c>
    </row>
    <row r="491" spans="1:6">
      <c r="A491" s="26">
        <v>2</v>
      </c>
      <c r="B491" s="27" t="s">
        <v>1270</v>
      </c>
      <c r="C491" s="28" t="s">
        <v>456</v>
      </c>
      <c r="D491" s="27"/>
      <c r="E491" s="27"/>
      <c r="F491" s="29" t="s">
        <v>1224</v>
      </c>
    </row>
    <row r="492" spans="1:6">
      <c r="A492" s="26">
        <v>2</v>
      </c>
      <c r="B492" s="27" t="s">
        <v>1270</v>
      </c>
      <c r="C492" s="28" t="s">
        <v>895</v>
      </c>
      <c r="D492" s="27"/>
      <c r="E492" s="27"/>
      <c r="F492" s="29" t="s">
        <v>1222</v>
      </c>
    </row>
    <row r="493" spans="1:6">
      <c r="A493" s="26">
        <v>2</v>
      </c>
      <c r="B493" s="27" t="s">
        <v>1270</v>
      </c>
      <c r="C493" s="28" t="s">
        <v>896</v>
      </c>
      <c r="D493" s="27"/>
      <c r="E493" s="27"/>
      <c r="F493" s="29" t="s">
        <v>1222</v>
      </c>
    </row>
    <row r="494" spans="1:6">
      <c r="A494" s="26">
        <v>2</v>
      </c>
      <c r="B494" s="27" t="s">
        <v>1270</v>
      </c>
      <c r="C494" s="28" t="s">
        <v>897</v>
      </c>
      <c r="D494" s="27"/>
      <c r="E494" s="27"/>
      <c r="F494" s="29" t="s">
        <v>1222</v>
      </c>
    </row>
    <row r="495" spans="1:6">
      <c r="A495" s="26">
        <v>2</v>
      </c>
      <c r="B495" s="27" t="s">
        <v>1270</v>
      </c>
      <c r="C495" s="28" t="s">
        <v>909</v>
      </c>
      <c r="D495" s="27"/>
      <c r="E495" s="27"/>
      <c r="F495" s="29" t="s">
        <v>1222</v>
      </c>
    </row>
    <row r="496" spans="1:6">
      <c r="A496" s="26">
        <v>2</v>
      </c>
      <c r="B496" s="27" t="s">
        <v>1270</v>
      </c>
      <c r="C496" s="28" t="s">
        <v>898</v>
      </c>
      <c r="D496" s="27"/>
      <c r="E496" s="27"/>
      <c r="F496" s="29" t="s">
        <v>1222</v>
      </c>
    </row>
    <row r="497" spans="1:6">
      <c r="A497" s="26">
        <v>2</v>
      </c>
      <c r="B497" s="27" t="s">
        <v>1270</v>
      </c>
      <c r="C497" s="28" t="s">
        <v>899</v>
      </c>
      <c r="D497" s="27"/>
      <c r="E497" s="27"/>
      <c r="F497" s="29" t="s">
        <v>1222</v>
      </c>
    </row>
    <row r="498" spans="1:6">
      <c r="A498" s="26">
        <v>2</v>
      </c>
      <c r="B498" s="27" t="s">
        <v>1270</v>
      </c>
      <c r="C498" s="28" t="s">
        <v>900</v>
      </c>
      <c r="D498" s="27"/>
      <c r="E498" s="27"/>
      <c r="F498" s="29" t="s">
        <v>1222</v>
      </c>
    </row>
    <row r="499" spans="1:6">
      <c r="A499" s="26">
        <v>2</v>
      </c>
      <c r="B499" s="27" t="s">
        <v>1270</v>
      </c>
      <c r="C499" s="28" t="s">
        <v>901</v>
      </c>
      <c r="D499" s="27"/>
      <c r="E499" s="27"/>
      <c r="F499" s="29" t="s">
        <v>1222</v>
      </c>
    </row>
    <row r="500" spans="1:6">
      <c r="A500" s="26">
        <v>2</v>
      </c>
      <c r="B500" s="27" t="s">
        <v>1270</v>
      </c>
      <c r="C500" s="28" t="s">
        <v>902</v>
      </c>
      <c r="D500" s="27"/>
      <c r="E500" s="27"/>
      <c r="F500" s="29" t="s">
        <v>1222</v>
      </c>
    </row>
    <row r="501" spans="1:6">
      <c r="A501" s="26">
        <v>2</v>
      </c>
      <c r="B501" s="27" t="s">
        <v>1270</v>
      </c>
      <c r="C501" s="28" t="s">
        <v>903</v>
      </c>
      <c r="D501" s="27"/>
      <c r="E501" s="27"/>
      <c r="F501" s="29" t="s">
        <v>1222</v>
      </c>
    </row>
    <row r="502" spans="1:6">
      <c r="A502" s="26">
        <v>2</v>
      </c>
      <c r="B502" s="27" t="s">
        <v>1270</v>
      </c>
      <c r="C502" s="28" t="s">
        <v>932</v>
      </c>
      <c r="D502" s="27"/>
      <c r="E502" s="27"/>
      <c r="F502" s="29" t="s">
        <v>1222</v>
      </c>
    </row>
    <row r="503" spans="1:6">
      <c r="A503" s="26">
        <v>2</v>
      </c>
      <c r="B503" s="27" t="s">
        <v>1270</v>
      </c>
      <c r="C503" s="28" t="s">
        <v>904</v>
      </c>
      <c r="D503" s="27"/>
      <c r="E503" s="27"/>
      <c r="F503" s="29" t="s">
        <v>1222</v>
      </c>
    </row>
    <row r="504" spans="1:6">
      <c r="A504" s="26">
        <v>2</v>
      </c>
      <c r="B504" s="27" t="s">
        <v>1270</v>
      </c>
      <c r="C504" s="28" t="s">
        <v>905</v>
      </c>
      <c r="D504" s="27"/>
      <c r="E504" s="27"/>
      <c r="F504" s="29" t="s">
        <v>1222</v>
      </c>
    </row>
    <row r="505" spans="1:6">
      <c r="A505" s="26">
        <v>2</v>
      </c>
      <c r="B505" s="27" t="s">
        <v>1270</v>
      </c>
      <c r="C505" s="28" t="s">
        <v>906</v>
      </c>
      <c r="D505" s="27"/>
      <c r="E505" s="27"/>
      <c r="F505" s="29" t="s">
        <v>1222</v>
      </c>
    </row>
    <row r="506" spans="1:6">
      <c r="A506" s="26">
        <v>2</v>
      </c>
      <c r="B506" s="27" t="s">
        <v>1270</v>
      </c>
      <c r="C506" s="28" t="s">
        <v>907</v>
      </c>
      <c r="D506" s="27"/>
      <c r="E506" s="27"/>
      <c r="F506" s="29" t="s">
        <v>1222</v>
      </c>
    </row>
    <row r="507" spans="1:6">
      <c r="A507" s="26">
        <v>2</v>
      </c>
      <c r="B507" s="27" t="s">
        <v>1270</v>
      </c>
      <c r="C507" s="28" t="s">
        <v>908</v>
      </c>
      <c r="D507" s="27"/>
      <c r="E507" s="27"/>
      <c r="F507" s="29" t="s">
        <v>1222</v>
      </c>
    </row>
    <row r="508" spans="1:6">
      <c r="A508" s="26">
        <v>4</v>
      </c>
      <c r="B508" s="27" t="s">
        <v>1270</v>
      </c>
      <c r="C508" s="28" t="s">
        <v>1284</v>
      </c>
      <c r="D508" s="27"/>
      <c r="E508" s="27"/>
      <c r="F508" s="29" t="s">
        <v>1224</v>
      </c>
    </row>
    <row r="509" spans="1:6">
      <c r="A509" s="26">
        <v>4</v>
      </c>
      <c r="B509" s="27" t="s">
        <v>1270</v>
      </c>
      <c r="C509" s="28" t="s">
        <v>1285</v>
      </c>
      <c r="D509" s="27"/>
      <c r="E509" s="27"/>
      <c r="F509" s="29" t="s">
        <v>1222</v>
      </c>
    </row>
    <row r="510" spans="1:6">
      <c r="A510" s="26">
        <v>4</v>
      </c>
      <c r="B510" s="27" t="s">
        <v>1270</v>
      </c>
      <c r="C510" s="28" t="s">
        <v>558</v>
      </c>
      <c r="D510" s="27"/>
      <c r="E510" s="27"/>
      <c r="F510" s="29" t="s">
        <v>1224</v>
      </c>
    </row>
    <row r="511" spans="1:6">
      <c r="A511" s="26">
        <v>4</v>
      </c>
      <c r="B511" s="27" t="s">
        <v>1270</v>
      </c>
      <c r="C511" s="28" t="s">
        <v>891</v>
      </c>
      <c r="D511" s="27"/>
      <c r="E511" s="27"/>
      <c r="F511" s="29" t="s">
        <v>1222</v>
      </c>
    </row>
    <row r="512" spans="1:6">
      <c r="A512" s="42">
        <v>4</v>
      </c>
      <c r="B512" s="43" t="s">
        <v>1270</v>
      </c>
      <c r="C512" s="44" t="s">
        <v>890</v>
      </c>
      <c r="D512" s="43"/>
      <c r="E512" s="43"/>
      <c r="F512" s="45" t="s">
        <v>1222</v>
      </c>
    </row>
    <row r="513" spans="1:6" s="46" customFormat="1" ht="13.5">
      <c r="A513" s="26">
        <v>6</v>
      </c>
      <c r="B513" s="27" t="s">
        <v>1270</v>
      </c>
      <c r="C513" s="27" t="s">
        <v>926</v>
      </c>
      <c r="D513" s="27"/>
      <c r="E513" s="27"/>
      <c r="F513" s="27" t="s">
        <v>1222</v>
      </c>
    </row>
    <row r="514" spans="1:6">
      <c r="A514" s="47">
        <v>6</v>
      </c>
      <c r="B514" s="48" t="s">
        <v>1270</v>
      </c>
      <c r="C514" s="49" t="s">
        <v>586</v>
      </c>
      <c r="D514" s="48"/>
      <c r="E514" s="48"/>
      <c r="F514" s="50" t="s">
        <v>1224</v>
      </c>
    </row>
    <row r="515" spans="1:6">
      <c r="A515" s="26">
        <v>6</v>
      </c>
      <c r="B515" s="27" t="s">
        <v>1270</v>
      </c>
      <c r="C515" s="28" t="s">
        <v>889</v>
      </c>
      <c r="D515" s="27"/>
      <c r="E515" s="27"/>
      <c r="F515" s="29" t="s">
        <v>1222</v>
      </c>
    </row>
    <row r="516" spans="1:6">
      <c r="A516" s="26">
        <v>6</v>
      </c>
      <c r="B516" s="27" t="s">
        <v>1270</v>
      </c>
      <c r="C516" s="28" t="s">
        <v>591</v>
      </c>
      <c r="D516" s="30"/>
      <c r="E516" s="27"/>
      <c r="F516" s="29" t="s">
        <v>1224</v>
      </c>
    </row>
    <row r="517" spans="1:6">
      <c r="A517" s="26">
        <v>6</v>
      </c>
      <c r="B517" s="27" t="s">
        <v>1270</v>
      </c>
      <c r="C517" s="28" t="s">
        <v>888</v>
      </c>
      <c r="D517" s="51"/>
      <c r="E517" s="27"/>
      <c r="F517" s="29" t="s">
        <v>1222</v>
      </c>
    </row>
    <row r="518" spans="1:6">
      <c r="A518" s="26">
        <v>5</v>
      </c>
      <c r="B518" s="27" t="s">
        <v>1270</v>
      </c>
      <c r="C518" s="28" t="s">
        <v>598</v>
      </c>
      <c r="D518" s="30"/>
      <c r="E518" s="27"/>
      <c r="F518" s="29" t="s">
        <v>1224</v>
      </c>
    </row>
    <row r="519" spans="1:6">
      <c r="A519" s="26">
        <v>7</v>
      </c>
      <c r="B519" s="27" t="s">
        <v>1270</v>
      </c>
      <c r="C519" s="28" t="s">
        <v>611</v>
      </c>
      <c r="D519" s="51"/>
      <c r="E519" s="27"/>
      <c r="F519" s="29" t="s">
        <v>1224</v>
      </c>
    </row>
    <row r="520" spans="1:6">
      <c r="A520" s="26">
        <v>7</v>
      </c>
      <c r="B520" s="27" t="s">
        <v>1270</v>
      </c>
      <c r="C520" s="28" t="s">
        <v>612</v>
      </c>
      <c r="D520" s="30"/>
      <c r="E520" s="27"/>
      <c r="F520" s="29" t="s">
        <v>1224</v>
      </c>
    </row>
    <row r="521" spans="1:6">
      <c r="A521" s="26">
        <v>7</v>
      </c>
      <c r="B521" s="27" t="s">
        <v>1270</v>
      </c>
      <c r="C521" s="28" t="s">
        <v>886</v>
      </c>
      <c r="D521" s="51"/>
      <c r="E521" s="27"/>
      <c r="F521" s="29" t="s">
        <v>1222</v>
      </c>
    </row>
    <row r="522" spans="1:6">
      <c r="A522" s="26">
        <v>7</v>
      </c>
      <c r="B522" s="27" t="s">
        <v>1270</v>
      </c>
      <c r="C522" s="28" t="s">
        <v>885</v>
      </c>
      <c r="D522" s="30"/>
      <c r="E522" s="27"/>
      <c r="F522" s="29" t="s">
        <v>1222</v>
      </c>
    </row>
    <row r="523" spans="1:6">
      <c r="A523" s="26">
        <v>7</v>
      </c>
      <c r="B523" s="27" t="s">
        <v>1270</v>
      </c>
      <c r="C523" s="31" t="s">
        <v>1286</v>
      </c>
      <c r="D523" s="52"/>
      <c r="E523" s="36"/>
      <c r="F523" s="34" t="s">
        <v>1222</v>
      </c>
    </row>
    <row r="524" spans="1:6">
      <c r="A524" s="26">
        <v>4</v>
      </c>
      <c r="B524" s="27" t="s">
        <v>1270</v>
      </c>
      <c r="C524" s="28" t="s">
        <v>626</v>
      </c>
      <c r="D524" s="30"/>
      <c r="E524" s="27"/>
      <c r="F524" s="29" t="s">
        <v>1224</v>
      </c>
    </row>
    <row r="525" spans="1:6">
      <c r="A525" s="26">
        <v>3</v>
      </c>
      <c r="B525" s="27" t="s">
        <v>1270</v>
      </c>
      <c r="C525" s="28" t="s">
        <v>639</v>
      </c>
      <c r="D525" s="51"/>
      <c r="E525" s="27"/>
      <c r="F525" s="29" t="s">
        <v>1224</v>
      </c>
    </row>
    <row r="526" spans="1:6">
      <c r="A526" s="26">
        <v>3</v>
      </c>
      <c r="B526" s="27" t="s">
        <v>1270</v>
      </c>
      <c r="C526" s="28" t="s">
        <v>1287</v>
      </c>
      <c r="D526" s="30"/>
      <c r="E526" s="27"/>
      <c r="F526" s="29" t="s">
        <v>1222</v>
      </c>
    </row>
    <row r="527" spans="1:6">
      <c r="A527" s="26">
        <v>3</v>
      </c>
      <c r="B527" s="27" t="s">
        <v>1270</v>
      </c>
      <c r="C527" s="28" t="s">
        <v>1288</v>
      </c>
      <c r="D527" s="51"/>
      <c r="E527" s="27"/>
      <c r="F527" s="29" t="s">
        <v>1222</v>
      </c>
    </row>
    <row r="528" spans="1:6">
      <c r="A528" s="26">
        <v>6</v>
      </c>
      <c r="B528" s="27" t="s">
        <v>1270</v>
      </c>
      <c r="C528" s="28" t="s">
        <v>656</v>
      </c>
      <c r="D528" s="30"/>
      <c r="E528" s="27"/>
      <c r="F528" s="29" t="s">
        <v>1224</v>
      </c>
    </row>
    <row r="529" spans="1:6">
      <c r="A529" s="26">
        <v>6</v>
      </c>
      <c r="B529" s="27" t="s">
        <v>1270</v>
      </c>
      <c r="C529" s="28" t="s">
        <v>1066</v>
      </c>
      <c r="D529" s="51"/>
      <c r="E529" s="27"/>
      <c r="F529" s="29" t="s">
        <v>1222</v>
      </c>
    </row>
    <row r="530" spans="1:6">
      <c r="A530" s="26">
        <v>6</v>
      </c>
      <c r="B530" s="27" t="s">
        <v>1270</v>
      </c>
      <c r="C530" s="28" t="s">
        <v>670</v>
      </c>
      <c r="D530" s="30"/>
      <c r="E530" s="27"/>
      <c r="F530" s="29" t="s">
        <v>1224</v>
      </c>
    </row>
    <row r="531" spans="1:6">
      <c r="A531" s="26">
        <v>3</v>
      </c>
      <c r="B531" s="27" t="s">
        <v>1270</v>
      </c>
      <c r="C531" s="28" t="s">
        <v>673</v>
      </c>
      <c r="D531" s="51"/>
      <c r="E531" s="27"/>
      <c r="F531" s="29" t="s">
        <v>1224</v>
      </c>
    </row>
    <row r="532" spans="1:6">
      <c r="A532" s="26">
        <v>3</v>
      </c>
      <c r="B532" s="27" t="s">
        <v>1270</v>
      </c>
      <c r="C532" s="28" t="s">
        <v>674</v>
      </c>
      <c r="D532" s="30"/>
      <c r="E532" s="27"/>
      <c r="F532" s="29" t="s">
        <v>1224</v>
      </c>
    </row>
    <row r="533" spans="1:6">
      <c r="A533" s="26">
        <v>3</v>
      </c>
      <c r="B533" s="27" t="s">
        <v>1270</v>
      </c>
      <c r="C533" s="28" t="s">
        <v>1289</v>
      </c>
      <c r="D533" s="51"/>
      <c r="E533" s="27"/>
      <c r="F533" s="29" t="s">
        <v>1222</v>
      </c>
    </row>
    <row r="534" spans="1:6">
      <c r="A534" s="26">
        <v>3</v>
      </c>
      <c r="B534" s="27" t="s">
        <v>1270</v>
      </c>
      <c r="C534" s="28" t="s">
        <v>1290</v>
      </c>
      <c r="D534" s="30"/>
      <c r="E534" s="27"/>
      <c r="F534" s="29" t="s">
        <v>1222</v>
      </c>
    </row>
    <row r="535" spans="1:6">
      <c r="A535" s="26">
        <v>3</v>
      </c>
      <c r="B535" s="27" t="s">
        <v>1270</v>
      </c>
      <c r="C535" s="28" t="s">
        <v>1291</v>
      </c>
      <c r="D535" s="51"/>
      <c r="E535" s="27"/>
      <c r="F535" s="29" t="s">
        <v>1222</v>
      </c>
    </row>
    <row r="536" spans="1:6">
      <c r="A536" s="26">
        <v>3</v>
      </c>
      <c r="B536" s="27" t="s">
        <v>1270</v>
      </c>
      <c r="C536" s="28" t="s">
        <v>883</v>
      </c>
      <c r="D536" s="30"/>
      <c r="E536" s="27"/>
      <c r="F536" s="29" t="s">
        <v>1222</v>
      </c>
    </row>
    <row r="537" spans="1:6">
      <c r="A537" s="26">
        <v>6</v>
      </c>
      <c r="B537" s="27" t="s">
        <v>1270</v>
      </c>
      <c r="C537" s="28" t="s">
        <v>1292</v>
      </c>
      <c r="D537" s="51"/>
      <c r="E537" s="27"/>
      <c r="F537" s="29" t="s">
        <v>1222</v>
      </c>
    </row>
    <row r="538" spans="1:6">
      <c r="A538" s="26">
        <v>5</v>
      </c>
      <c r="B538" s="27" t="s">
        <v>1270</v>
      </c>
      <c r="C538" s="28" t="s">
        <v>722</v>
      </c>
      <c r="D538" s="30"/>
      <c r="E538" s="27"/>
      <c r="F538" s="29" t="s">
        <v>1224</v>
      </c>
    </row>
    <row r="539" spans="1:6">
      <c r="A539" s="26">
        <v>5</v>
      </c>
      <c r="B539" s="27" t="s">
        <v>1270</v>
      </c>
      <c r="C539" s="28" t="s">
        <v>723</v>
      </c>
      <c r="D539" s="51"/>
      <c r="E539" s="27"/>
      <c r="F539" s="29" t="s">
        <v>1224</v>
      </c>
    </row>
    <row r="540" spans="1:6">
      <c r="A540" s="26">
        <v>5</v>
      </c>
      <c r="B540" s="27" t="s">
        <v>1270</v>
      </c>
      <c r="C540" s="28" t="s">
        <v>884</v>
      </c>
      <c r="D540" s="30"/>
      <c r="E540" s="27"/>
      <c r="F540" s="29" t="s">
        <v>1222</v>
      </c>
    </row>
    <row r="541" spans="1:6">
      <c r="A541" s="26">
        <v>5</v>
      </c>
      <c r="B541" s="27" t="s">
        <v>1270</v>
      </c>
      <c r="C541" s="28" t="s">
        <v>1293</v>
      </c>
      <c r="D541" s="51"/>
      <c r="E541" s="27"/>
      <c r="F541" s="29" t="s">
        <v>1222</v>
      </c>
    </row>
    <row r="542" spans="1:6">
      <c r="A542" s="26">
        <v>6</v>
      </c>
      <c r="B542" s="27" t="s">
        <v>1270</v>
      </c>
      <c r="C542" s="28" t="s">
        <v>882</v>
      </c>
      <c r="D542" s="30"/>
      <c r="E542" s="27"/>
      <c r="F542" s="29" t="s">
        <v>1222</v>
      </c>
    </row>
    <row r="543" spans="1:6">
      <c r="A543" s="26">
        <v>5</v>
      </c>
      <c r="B543" s="27" t="s">
        <v>1270</v>
      </c>
      <c r="C543" s="28" t="s">
        <v>881</v>
      </c>
      <c r="D543" s="51"/>
      <c r="E543" s="27"/>
      <c r="F543" s="29" t="s">
        <v>1222</v>
      </c>
    </row>
    <row r="544" spans="1:6">
      <c r="A544" s="26">
        <v>6</v>
      </c>
      <c r="B544" s="27" t="s">
        <v>1270</v>
      </c>
      <c r="C544" s="28" t="s">
        <v>756</v>
      </c>
      <c r="D544" s="30"/>
      <c r="E544" s="27"/>
      <c r="F544" s="29" t="s">
        <v>1224</v>
      </c>
    </row>
    <row r="545" spans="1:6">
      <c r="A545" s="26">
        <v>7</v>
      </c>
      <c r="B545" s="27" t="s">
        <v>1270</v>
      </c>
      <c r="C545" s="28" t="s">
        <v>759</v>
      </c>
      <c r="D545" s="51"/>
      <c r="E545" s="27"/>
      <c r="F545" s="29" t="s">
        <v>1224</v>
      </c>
    </row>
    <row r="546" spans="1:6">
      <c r="A546" s="26">
        <v>7</v>
      </c>
      <c r="B546" s="27" t="s">
        <v>1270</v>
      </c>
      <c r="C546" s="28" t="s">
        <v>880</v>
      </c>
      <c r="D546" s="30"/>
      <c r="E546" s="27"/>
      <c r="F546" s="29" t="s">
        <v>1222</v>
      </c>
    </row>
    <row r="547" spans="1:6">
      <c r="A547" s="26">
        <v>7</v>
      </c>
      <c r="B547" s="27" t="s">
        <v>1270</v>
      </c>
      <c r="C547" s="28" t="s">
        <v>879</v>
      </c>
      <c r="D547" s="51"/>
      <c r="E547" s="27"/>
      <c r="F547" s="29" t="s">
        <v>1222</v>
      </c>
    </row>
    <row r="548" spans="1:6">
      <c r="A548" s="26">
        <v>1</v>
      </c>
      <c r="B548" s="27" t="s">
        <v>1270</v>
      </c>
      <c r="C548" s="28" t="s">
        <v>878</v>
      </c>
      <c r="D548" s="30"/>
      <c r="E548" s="27"/>
      <c r="F548" s="29" t="s">
        <v>1222</v>
      </c>
    </row>
    <row r="549" spans="1:6">
      <c r="A549" s="26">
        <v>1</v>
      </c>
      <c r="B549" s="27" t="s">
        <v>1270</v>
      </c>
      <c r="C549" s="28" t="s">
        <v>877</v>
      </c>
      <c r="D549" s="51"/>
      <c r="E549" s="27"/>
      <c r="F549" s="29" t="s">
        <v>1222</v>
      </c>
    </row>
    <row r="550" spans="1:6">
      <c r="A550" s="26">
        <v>1</v>
      </c>
      <c r="B550" s="27" t="s">
        <v>1270</v>
      </c>
      <c r="C550" s="28" t="s">
        <v>1294</v>
      </c>
      <c r="D550" s="30"/>
      <c r="E550" s="27"/>
      <c r="F550" s="29" t="s">
        <v>1222</v>
      </c>
    </row>
    <row r="551" spans="1:6">
      <c r="A551" s="26">
        <v>7</v>
      </c>
      <c r="B551" s="27" t="s">
        <v>1270</v>
      </c>
      <c r="C551" s="28" t="s">
        <v>776</v>
      </c>
      <c r="D551" s="51"/>
      <c r="E551" s="27"/>
      <c r="F551" s="29" t="s">
        <v>1224</v>
      </c>
    </row>
    <row r="552" spans="1:6">
      <c r="A552" s="26">
        <v>7</v>
      </c>
      <c r="B552" s="27" t="s">
        <v>1270</v>
      </c>
      <c r="C552" s="28" t="s">
        <v>876</v>
      </c>
      <c r="D552" s="30"/>
      <c r="E552" s="27"/>
      <c r="F552" s="29" t="s">
        <v>1222</v>
      </c>
    </row>
    <row r="553" spans="1:6">
      <c r="A553" s="26">
        <v>1</v>
      </c>
      <c r="B553" s="27" t="s">
        <v>1270</v>
      </c>
      <c r="C553" s="28" t="s">
        <v>1295</v>
      </c>
      <c r="D553" s="51"/>
      <c r="E553" s="27"/>
      <c r="F553" s="29" t="s">
        <v>1222</v>
      </c>
    </row>
    <row r="554" spans="1:6">
      <c r="A554" s="26">
        <v>4</v>
      </c>
      <c r="B554" s="27" t="s">
        <v>1270</v>
      </c>
      <c r="C554" s="28" t="s">
        <v>786</v>
      </c>
      <c r="D554" s="30"/>
      <c r="E554" s="27"/>
      <c r="F554" s="29" t="s">
        <v>1224</v>
      </c>
    </row>
    <row r="555" spans="1:6">
      <c r="A555" s="26">
        <v>4</v>
      </c>
      <c r="B555" s="27" t="s">
        <v>1270</v>
      </c>
      <c r="C555" s="28" t="s">
        <v>875</v>
      </c>
      <c r="D555" s="51"/>
      <c r="E555" s="27"/>
      <c r="F555" s="29" t="s">
        <v>1222</v>
      </c>
    </row>
    <row r="556" spans="1:6">
      <c r="A556" s="26">
        <v>6</v>
      </c>
      <c r="B556" s="27" t="s">
        <v>1270</v>
      </c>
      <c r="C556" s="28" t="s">
        <v>874</v>
      </c>
      <c r="D556" s="30"/>
      <c r="E556" s="27"/>
      <c r="F556" s="29" t="s">
        <v>1222</v>
      </c>
    </row>
    <row r="557" spans="1:6">
      <c r="A557" s="26">
        <v>1</v>
      </c>
      <c r="B557" s="27" t="s">
        <v>1270</v>
      </c>
      <c r="C557" s="28" t="s">
        <v>794</v>
      </c>
      <c r="D557" s="51"/>
      <c r="E557" s="27"/>
      <c r="F557" s="29" t="s">
        <v>1224</v>
      </c>
    </row>
    <row r="558" spans="1:6">
      <c r="A558" s="26">
        <v>1</v>
      </c>
      <c r="B558" s="27" t="s">
        <v>1270</v>
      </c>
      <c r="C558" s="28" t="s">
        <v>873</v>
      </c>
      <c r="D558" s="30"/>
      <c r="E558" s="27"/>
      <c r="F558" s="29" t="s">
        <v>1222</v>
      </c>
    </row>
    <row r="559" spans="1:6">
      <c r="A559" s="26">
        <v>4</v>
      </c>
      <c r="B559" s="27" t="s">
        <v>1270</v>
      </c>
      <c r="C559" s="28" t="s">
        <v>1296</v>
      </c>
      <c r="D559" s="51"/>
      <c r="E559" s="27"/>
      <c r="F559" s="29" t="s">
        <v>1222</v>
      </c>
    </row>
    <row r="560" spans="1:6">
      <c r="A560" s="26">
        <v>7</v>
      </c>
      <c r="B560" s="27" t="s">
        <v>1270</v>
      </c>
      <c r="C560" s="28" t="s">
        <v>803</v>
      </c>
      <c r="D560" s="30"/>
      <c r="E560" s="27"/>
      <c r="F560" s="29" t="s">
        <v>1224</v>
      </c>
    </row>
    <row r="561" spans="1:6">
      <c r="A561" s="26">
        <v>7</v>
      </c>
      <c r="B561" s="27" t="s">
        <v>1270</v>
      </c>
      <c r="C561" s="28" t="s">
        <v>1297</v>
      </c>
      <c r="D561" s="51"/>
      <c r="E561" s="27"/>
      <c r="F561" s="29" t="s">
        <v>1222</v>
      </c>
    </row>
    <row r="562" spans="1:6">
      <c r="A562" s="26">
        <v>7</v>
      </c>
      <c r="B562" s="27" t="s">
        <v>1270</v>
      </c>
      <c r="C562" s="28" t="s">
        <v>1298</v>
      </c>
      <c r="D562" s="30"/>
      <c r="E562" s="27"/>
      <c r="F562" s="29" t="s">
        <v>1222</v>
      </c>
    </row>
    <row r="563" spans="1:6">
      <c r="A563" s="26">
        <v>6</v>
      </c>
      <c r="B563" s="27" t="s">
        <v>1299</v>
      </c>
      <c r="C563" s="28" t="s">
        <v>242</v>
      </c>
      <c r="D563" s="27"/>
      <c r="E563" s="27"/>
      <c r="F563" s="29" t="s">
        <v>1224</v>
      </c>
    </row>
    <row r="564" spans="1:6">
      <c r="A564" s="26">
        <v>6</v>
      </c>
      <c r="B564" s="27" t="s">
        <v>1299</v>
      </c>
      <c r="C564" s="28" t="s">
        <v>243</v>
      </c>
      <c r="D564" s="27"/>
      <c r="E564" s="27"/>
      <c r="F564" s="29" t="s">
        <v>1222</v>
      </c>
    </row>
    <row r="565" spans="1:6">
      <c r="A565" s="26">
        <v>6</v>
      </c>
      <c r="B565" s="27" t="s">
        <v>1299</v>
      </c>
      <c r="C565" s="28" t="s">
        <v>255</v>
      </c>
      <c r="D565" s="27"/>
      <c r="E565" s="27"/>
      <c r="F565" s="29" t="s">
        <v>1224</v>
      </c>
    </row>
    <row r="566" spans="1:6">
      <c r="A566" s="26">
        <v>6</v>
      </c>
      <c r="B566" s="27" t="s">
        <v>1299</v>
      </c>
      <c r="C566" s="28" t="s">
        <v>256</v>
      </c>
      <c r="D566" s="27"/>
      <c r="E566" s="27"/>
      <c r="F566" s="29" t="s">
        <v>1222</v>
      </c>
    </row>
    <row r="567" spans="1:6">
      <c r="A567" s="26">
        <v>6</v>
      </c>
      <c r="B567" s="27" t="s">
        <v>1299</v>
      </c>
      <c r="C567" s="31" t="s">
        <v>1300</v>
      </c>
      <c r="D567" s="35"/>
      <c r="E567" s="35"/>
      <c r="F567" s="32" t="s">
        <v>1224</v>
      </c>
    </row>
    <row r="568" spans="1:6">
      <c r="A568" s="26">
        <v>6</v>
      </c>
      <c r="B568" s="27" t="s">
        <v>1299</v>
      </c>
      <c r="C568" s="28" t="s">
        <v>283</v>
      </c>
      <c r="D568" s="27"/>
      <c r="E568" s="27"/>
      <c r="F568" s="29" t="s">
        <v>1222</v>
      </c>
    </row>
    <row r="569" spans="1:6">
      <c r="A569" s="26">
        <v>6</v>
      </c>
      <c r="B569" s="27" t="s">
        <v>1299</v>
      </c>
      <c r="C569" s="28" t="s">
        <v>284</v>
      </c>
      <c r="D569" s="27"/>
      <c r="E569" s="27"/>
      <c r="F569" s="29" t="s">
        <v>1222</v>
      </c>
    </row>
    <row r="570" spans="1:6">
      <c r="A570" s="26">
        <v>6</v>
      </c>
      <c r="B570" s="27" t="s">
        <v>1299</v>
      </c>
      <c r="C570" s="28" t="s">
        <v>335</v>
      </c>
      <c r="D570" s="27"/>
      <c r="E570" s="27"/>
      <c r="F570" s="29" t="s">
        <v>1222</v>
      </c>
    </row>
    <row r="571" spans="1:6">
      <c r="A571" s="26">
        <v>6</v>
      </c>
      <c r="B571" s="27" t="s">
        <v>1299</v>
      </c>
      <c r="C571" s="28" t="s">
        <v>360</v>
      </c>
      <c r="D571" s="27"/>
      <c r="E571" s="27"/>
      <c r="F571" s="29" t="s">
        <v>1224</v>
      </c>
    </row>
    <row r="572" spans="1:6">
      <c r="A572" s="26">
        <v>6</v>
      </c>
      <c r="B572" s="27" t="s">
        <v>1299</v>
      </c>
      <c r="C572" s="28" t="s">
        <v>361</v>
      </c>
      <c r="D572" s="27"/>
      <c r="E572" s="27"/>
      <c r="F572" s="29" t="s">
        <v>1222</v>
      </c>
    </row>
    <row r="573" spans="1:6">
      <c r="A573" s="26">
        <v>6</v>
      </c>
      <c r="B573" s="27" t="s">
        <v>1299</v>
      </c>
      <c r="C573" s="28" t="s">
        <v>396</v>
      </c>
      <c r="D573" s="27"/>
      <c r="E573" s="27"/>
      <c r="F573" s="29" t="s">
        <v>1222</v>
      </c>
    </row>
    <row r="574" spans="1:6">
      <c r="A574" s="26">
        <v>6</v>
      </c>
      <c r="B574" s="27" t="s">
        <v>1299</v>
      </c>
      <c r="C574" s="28" t="s">
        <v>572</v>
      </c>
      <c r="D574" s="27"/>
      <c r="E574" s="27"/>
      <c r="F574" s="29" t="s">
        <v>1222</v>
      </c>
    </row>
    <row r="575" spans="1:6">
      <c r="A575" s="26">
        <v>6</v>
      </c>
      <c r="B575" s="27" t="s">
        <v>1299</v>
      </c>
      <c r="C575" s="28" t="s">
        <v>573</v>
      </c>
      <c r="D575" s="27"/>
      <c r="E575" s="27"/>
      <c r="F575" s="29" t="s">
        <v>1224</v>
      </c>
    </row>
    <row r="576" spans="1:6">
      <c r="A576" s="26">
        <v>6</v>
      </c>
      <c r="B576" s="27" t="s">
        <v>1299</v>
      </c>
      <c r="C576" s="28" t="s">
        <v>592</v>
      </c>
      <c r="D576" s="30"/>
      <c r="E576" s="27"/>
      <c r="F576" s="29" t="s">
        <v>1222</v>
      </c>
    </row>
    <row r="577" spans="1:6">
      <c r="A577" s="26">
        <v>6</v>
      </c>
      <c r="B577" s="27" t="s">
        <v>1299</v>
      </c>
      <c r="C577" s="28" t="s">
        <v>593</v>
      </c>
      <c r="D577" s="30"/>
      <c r="E577" s="27"/>
      <c r="F577" s="29" t="s">
        <v>1224</v>
      </c>
    </row>
    <row r="578" spans="1:6">
      <c r="A578" s="26">
        <v>6</v>
      </c>
      <c r="B578" s="27" t="s">
        <v>1299</v>
      </c>
      <c r="C578" s="28" t="s">
        <v>594</v>
      </c>
      <c r="D578" s="30"/>
      <c r="E578" s="27"/>
      <c r="F578" s="29" t="s">
        <v>1224</v>
      </c>
    </row>
    <row r="579" spans="1:6">
      <c r="A579" s="26">
        <v>6</v>
      </c>
      <c r="B579" s="27" t="s">
        <v>1299</v>
      </c>
      <c r="C579" s="28" t="s">
        <v>595</v>
      </c>
      <c r="D579" s="30"/>
      <c r="E579" s="27"/>
      <c r="F579" s="29" t="s">
        <v>1224</v>
      </c>
    </row>
    <row r="580" spans="1:6">
      <c r="A580" s="26">
        <v>6</v>
      </c>
      <c r="B580" s="27" t="s">
        <v>1299</v>
      </c>
      <c r="C580" s="28" t="s">
        <v>596</v>
      </c>
      <c r="D580" s="30"/>
      <c r="E580" s="27"/>
      <c r="F580" s="29" t="s">
        <v>1222</v>
      </c>
    </row>
    <row r="581" spans="1:6">
      <c r="A581" s="26">
        <v>6</v>
      </c>
      <c r="B581" s="27" t="s">
        <v>1299</v>
      </c>
      <c r="C581" s="28" t="s">
        <v>597</v>
      </c>
      <c r="D581" s="30"/>
      <c r="E581" s="27"/>
      <c r="F581" s="29" t="s">
        <v>1222</v>
      </c>
    </row>
    <row r="582" spans="1:6">
      <c r="A582" s="26">
        <v>6</v>
      </c>
      <c r="B582" s="27" t="s">
        <v>1299</v>
      </c>
      <c r="C582" s="28" t="s">
        <v>605</v>
      </c>
      <c r="D582" s="30"/>
      <c r="E582" s="27"/>
      <c r="F582" s="29" t="s">
        <v>1222</v>
      </c>
    </row>
    <row r="583" spans="1:6">
      <c r="A583" s="26">
        <v>6</v>
      </c>
      <c r="B583" s="27" t="s">
        <v>1299</v>
      </c>
      <c r="C583" s="28" t="s">
        <v>657</v>
      </c>
      <c r="D583" s="30"/>
      <c r="E583" s="27"/>
      <c r="F583" s="29" t="s">
        <v>1224</v>
      </c>
    </row>
    <row r="584" spans="1:6">
      <c r="A584" s="26">
        <v>6</v>
      </c>
      <c r="B584" s="27" t="s">
        <v>1299</v>
      </c>
      <c r="C584" s="28" t="s">
        <v>658</v>
      </c>
      <c r="D584" s="30"/>
      <c r="E584" s="27"/>
      <c r="F584" s="29" t="s">
        <v>1222</v>
      </c>
    </row>
    <row r="585" spans="1:6">
      <c r="A585" s="26">
        <v>6</v>
      </c>
      <c r="B585" s="27" t="s">
        <v>1299</v>
      </c>
      <c r="C585" s="28" t="s">
        <v>659</v>
      </c>
      <c r="D585" s="30"/>
      <c r="E585" s="27"/>
      <c r="F585" s="29" t="s">
        <v>1222</v>
      </c>
    </row>
    <row r="586" spans="1:6">
      <c r="A586" s="26">
        <v>6</v>
      </c>
      <c r="B586" s="27" t="s">
        <v>1299</v>
      </c>
      <c r="C586" s="28" t="s">
        <v>660</v>
      </c>
      <c r="D586" s="30"/>
      <c r="E586" s="27"/>
      <c r="F586" s="29" t="s">
        <v>1222</v>
      </c>
    </row>
    <row r="587" spans="1:6">
      <c r="A587" s="26">
        <v>6</v>
      </c>
      <c r="B587" s="27" t="s">
        <v>1299</v>
      </c>
      <c r="C587" s="28" t="s">
        <v>718</v>
      </c>
      <c r="D587" s="30"/>
      <c r="E587" s="27"/>
      <c r="F587" s="29" t="s">
        <v>1224</v>
      </c>
    </row>
    <row r="588" spans="1:6">
      <c r="A588" s="26">
        <v>6</v>
      </c>
      <c r="B588" s="27" t="s">
        <v>1299</v>
      </c>
      <c r="C588" s="28" t="s">
        <v>719</v>
      </c>
      <c r="D588" s="30"/>
      <c r="E588" s="27"/>
      <c r="F588" s="29" t="s">
        <v>1222</v>
      </c>
    </row>
    <row r="589" spans="1:6">
      <c r="A589" s="26">
        <v>6</v>
      </c>
      <c r="B589" s="27" t="s">
        <v>1299</v>
      </c>
      <c r="C589" s="28" t="s">
        <v>757</v>
      </c>
      <c r="D589" s="30"/>
      <c r="E589" s="27"/>
      <c r="F589" s="29" t="s">
        <v>1224</v>
      </c>
    </row>
    <row r="590" spans="1:6">
      <c r="A590" s="26">
        <v>6</v>
      </c>
      <c r="B590" s="27" t="s">
        <v>1299</v>
      </c>
      <c r="C590" s="28" t="s">
        <v>758</v>
      </c>
      <c r="D590" s="30"/>
      <c r="E590" s="27"/>
      <c r="F590" s="29" t="s">
        <v>1222</v>
      </c>
    </row>
    <row r="591" spans="1:6">
      <c r="A591" s="26">
        <v>6</v>
      </c>
      <c r="B591" s="27" t="s">
        <v>1299</v>
      </c>
      <c r="C591" s="28" t="s">
        <v>772</v>
      </c>
      <c r="D591" s="30"/>
      <c r="E591" s="27"/>
      <c r="F591" s="29" t="s">
        <v>1224</v>
      </c>
    </row>
    <row r="592" spans="1:6">
      <c r="A592" s="26">
        <v>6</v>
      </c>
      <c r="B592" s="27" t="s">
        <v>1299</v>
      </c>
      <c r="C592" s="28" t="s">
        <v>773</v>
      </c>
      <c r="D592" s="30"/>
      <c r="E592" s="27"/>
      <c r="F592" s="29" t="s">
        <v>1222</v>
      </c>
    </row>
    <row r="593" spans="1:6">
      <c r="A593" s="26">
        <v>1</v>
      </c>
      <c r="B593" s="27" t="s">
        <v>1301</v>
      </c>
      <c r="C593" s="28" t="s">
        <v>185</v>
      </c>
      <c r="D593" s="27"/>
      <c r="E593" s="27"/>
      <c r="F593" s="29" t="s">
        <v>1222</v>
      </c>
    </row>
    <row r="594" spans="1:6">
      <c r="A594" s="26">
        <v>1</v>
      </c>
      <c r="B594" s="27" t="s">
        <v>1301</v>
      </c>
      <c r="C594" s="28" t="s">
        <v>186</v>
      </c>
      <c r="D594" s="27"/>
      <c r="E594" s="27"/>
      <c r="F594" s="29" t="s">
        <v>1224</v>
      </c>
    </row>
    <row r="595" spans="1:6">
      <c r="A595" s="26">
        <v>1</v>
      </c>
      <c r="B595" s="27" t="s">
        <v>1301</v>
      </c>
      <c r="C595" s="28" t="s">
        <v>1154</v>
      </c>
      <c r="D595" s="27"/>
      <c r="E595" s="27"/>
      <c r="F595" s="29" t="s">
        <v>1222</v>
      </c>
    </row>
    <row r="596" spans="1:6">
      <c r="A596" s="26">
        <v>1</v>
      </c>
      <c r="B596" s="27" t="s">
        <v>1301</v>
      </c>
      <c r="C596" s="28" t="s">
        <v>1302</v>
      </c>
      <c r="D596" s="27"/>
      <c r="E596" s="27"/>
      <c r="F596" s="29" t="s">
        <v>1224</v>
      </c>
    </row>
    <row r="597" spans="1:6">
      <c r="A597" s="26">
        <v>1</v>
      </c>
      <c r="B597" s="27" t="s">
        <v>1301</v>
      </c>
      <c r="C597" s="28" t="s">
        <v>1303</v>
      </c>
      <c r="D597" s="27"/>
      <c r="E597" s="27"/>
      <c r="F597" s="29" t="s">
        <v>1222</v>
      </c>
    </row>
    <row r="598" spans="1:6">
      <c r="A598" s="26">
        <v>1</v>
      </c>
      <c r="B598" s="27" t="s">
        <v>1301</v>
      </c>
      <c r="C598" s="28" t="s">
        <v>311</v>
      </c>
      <c r="D598" s="27"/>
      <c r="E598" s="27"/>
      <c r="F598" s="29" t="s">
        <v>1222</v>
      </c>
    </row>
    <row r="599" spans="1:6">
      <c r="A599" s="26">
        <v>1</v>
      </c>
      <c r="B599" s="27" t="s">
        <v>1301</v>
      </c>
      <c r="C599" s="28" t="s">
        <v>312</v>
      </c>
      <c r="D599" s="27"/>
      <c r="E599" s="27"/>
      <c r="F599" s="29" t="s">
        <v>1224</v>
      </c>
    </row>
    <row r="600" spans="1:6">
      <c r="A600" s="26">
        <v>1</v>
      </c>
      <c r="B600" s="27" t="s">
        <v>1301</v>
      </c>
      <c r="C600" s="28" t="s">
        <v>381</v>
      </c>
      <c r="D600" s="27"/>
      <c r="E600" s="27"/>
      <c r="F600" s="29" t="s">
        <v>1222</v>
      </c>
    </row>
    <row r="601" spans="1:6">
      <c r="A601" s="26">
        <v>1</v>
      </c>
      <c r="B601" s="27" t="s">
        <v>1301</v>
      </c>
      <c r="C601" s="28" t="s">
        <v>382</v>
      </c>
      <c r="D601" s="27"/>
      <c r="E601" s="27"/>
      <c r="F601" s="29" t="s">
        <v>1224</v>
      </c>
    </row>
    <row r="602" spans="1:6">
      <c r="A602" s="26">
        <v>1</v>
      </c>
      <c r="B602" s="27" t="s">
        <v>1301</v>
      </c>
      <c r="C602" s="28" t="s">
        <v>494</v>
      </c>
      <c r="D602" s="27"/>
      <c r="E602" s="27"/>
      <c r="F602" s="29" t="s">
        <v>1222</v>
      </c>
    </row>
    <row r="603" spans="1:6">
      <c r="A603" s="26">
        <v>1</v>
      </c>
      <c r="B603" s="27" t="s">
        <v>1301</v>
      </c>
      <c r="C603" s="28" t="s">
        <v>512</v>
      </c>
      <c r="D603" s="27"/>
      <c r="E603" s="27"/>
      <c r="F603" s="29" t="s">
        <v>1224</v>
      </c>
    </row>
    <row r="604" spans="1:6">
      <c r="A604" s="26">
        <v>1</v>
      </c>
      <c r="B604" s="27" t="s">
        <v>1301</v>
      </c>
      <c r="C604" s="28" t="s">
        <v>545</v>
      </c>
      <c r="D604" s="27"/>
      <c r="E604" s="27"/>
      <c r="F604" s="29" t="s">
        <v>1222</v>
      </c>
    </row>
    <row r="605" spans="1:6">
      <c r="A605" s="26">
        <v>1</v>
      </c>
      <c r="B605" s="27" t="s">
        <v>1301</v>
      </c>
      <c r="C605" s="28" t="s">
        <v>702</v>
      </c>
      <c r="D605" s="30"/>
      <c r="E605" s="27"/>
      <c r="F605" s="29" t="s">
        <v>1224</v>
      </c>
    </row>
    <row r="606" spans="1:6">
      <c r="A606" s="26">
        <v>1</v>
      </c>
      <c r="B606" s="27" t="s">
        <v>1301</v>
      </c>
      <c r="C606" s="28" t="s">
        <v>1304</v>
      </c>
      <c r="D606" s="30"/>
      <c r="E606" s="27"/>
      <c r="F606" s="29" t="s">
        <v>1222</v>
      </c>
    </row>
    <row r="607" spans="1:6">
      <c r="A607" s="26">
        <v>1</v>
      </c>
      <c r="B607" s="27" t="s">
        <v>1301</v>
      </c>
      <c r="C607" s="28" t="s">
        <v>1043</v>
      </c>
      <c r="D607" s="30"/>
      <c r="E607" s="27"/>
      <c r="F607" s="29" t="s">
        <v>1222</v>
      </c>
    </row>
    <row r="608" spans="1:6">
      <c r="A608" s="26">
        <v>1</v>
      </c>
      <c r="B608" s="27" t="s">
        <v>1301</v>
      </c>
      <c r="C608" s="28" t="s">
        <v>763</v>
      </c>
      <c r="D608" s="30"/>
      <c r="E608" s="27"/>
      <c r="F608" s="29" t="s">
        <v>1222</v>
      </c>
    </row>
    <row r="609" spans="1:6">
      <c r="A609" s="26">
        <v>1</v>
      </c>
      <c r="B609" s="27" t="s">
        <v>1301</v>
      </c>
      <c r="C609" s="28" t="s">
        <v>764</v>
      </c>
      <c r="D609" s="30"/>
      <c r="E609" s="27"/>
      <c r="F609" s="29" t="s">
        <v>1222</v>
      </c>
    </row>
    <row r="610" spans="1:6">
      <c r="A610" s="26">
        <v>1</v>
      </c>
      <c r="B610" s="27" t="s">
        <v>1301</v>
      </c>
      <c r="C610" s="28" t="s">
        <v>765</v>
      </c>
      <c r="D610" s="30"/>
      <c r="E610" s="27"/>
      <c r="F610" s="29" t="s">
        <v>1222</v>
      </c>
    </row>
    <row r="611" spans="1:6">
      <c r="A611" s="26">
        <v>1</v>
      </c>
      <c r="B611" s="27" t="s">
        <v>1301</v>
      </c>
      <c r="C611" s="28" t="s">
        <v>766</v>
      </c>
      <c r="D611" s="30"/>
      <c r="E611" s="27"/>
      <c r="F611" s="29" t="s">
        <v>1222</v>
      </c>
    </row>
    <row r="612" spans="1:6">
      <c r="A612" s="26">
        <v>1</v>
      </c>
      <c r="B612" s="27" t="s">
        <v>1301</v>
      </c>
      <c r="C612" s="28" t="s">
        <v>767</v>
      </c>
      <c r="D612" s="30"/>
      <c r="E612" s="27"/>
      <c r="F612" s="29" t="s">
        <v>1222</v>
      </c>
    </row>
    <row r="613" spans="1:6">
      <c r="A613" s="26">
        <v>1</v>
      </c>
      <c r="B613" s="27" t="s">
        <v>1301</v>
      </c>
      <c r="C613" s="28" t="s">
        <v>768</v>
      </c>
      <c r="D613" s="30"/>
      <c r="E613" s="27"/>
      <c r="F613" s="29" t="s">
        <v>1224</v>
      </c>
    </row>
    <row r="614" spans="1:6">
      <c r="A614" s="26">
        <v>1</v>
      </c>
      <c r="B614" s="27" t="s">
        <v>1301</v>
      </c>
      <c r="C614" s="28" t="s">
        <v>769</v>
      </c>
      <c r="D614" s="30"/>
      <c r="E614" s="27"/>
      <c r="F614" s="29" t="s">
        <v>1224</v>
      </c>
    </row>
    <row r="615" spans="1:6">
      <c r="A615" s="26">
        <v>1</v>
      </c>
      <c r="B615" s="27" t="s">
        <v>1301</v>
      </c>
      <c r="C615" s="28" t="s">
        <v>770</v>
      </c>
      <c r="D615" s="30"/>
      <c r="E615" s="27"/>
      <c r="F615" s="29" t="s">
        <v>1224</v>
      </c>
    </row>
    <row r="616" spans="1:6">
      <c r="A616" s="26">
        <v>1</v>
      </c>
      <c r="B616" s="27" t="s">
        <v>1301</v>
      </c>
      <c r="C616" s="28" t="s">
        <v>805</v>
      </c>
      <c r="D616" s="30"/>
      <c r="E616" s="27"/>
      <c r="F616" s="29" t="s">
        <v>1222</v>
      </c>
    </row>
    <row r="617" spans="1:6">
      <c r="A617" s="26">
        <v>7</v>
      </c>
      <c r="B617" s="27" t="s">
        <v>1305</v>
      </c>
      <c r="C617" s="28" t="s">
        <v>236</v>
      </c>
      <c r="D617" s="27"/>
      <c r="E617" s="27"/>
      <c r="F617" s="29" t="s">
        <v>1224</v>
      </c>
    </row>
    <row r="618" spans="1:6">
      <c r="A618" s="26">
        <v>7</v>
      </c>
      <c r="B618" s="27" t="s">
        <v>1305</v>
      </c>
      <c r="C618" s="28" t="s">
        <v>237</v>
      </c>
      <c r="D618" s="27"/>
      <c r="E618" s="27"/>
      <c r="F618" s="29" t="s">
        <v>1224</v>
      </c>
    </row>
    <row r="619" spans="1:6">
      <c r="A619" s="26">
        <v>7</v>
      </c>
      <c r="B619" s="27" t="s">
        <v>1305</v>
      </c>
      <c r="C619" s="28" t="s">
        <v>238</v>
      </c>
      <c r="D619" s="27"/>
      <c r="E619" s="27"/>
      <c r="F619" s="29" t="s">
        <v>1224</v>
      </c>
    </row>
    <row r="620" spans="1:6">
      <c r="A620" s="26">
        <v>7</v>
      </c>
      <c r="B620" s="27" t="s">
        <v>1305</v>
      </c>
      <c r="C620" s="28" t="s">
        <v>239</v>
      </c>
      <c r="D620" s="27"/>
      <c r="E620" s="27"/>
      <c r="F620" s="29" t="s">
        <v>1222</v>
      </c>
    </row>
    <row r="621" spans="1:6">
      <c r="A621" s="26">
        <v>7</v>
      </c>
      <c r="B621" s="27" t="s">
        <v>1305</v>
      </c>
      <c r="C621" s="28" t="s">
        <v>240</v>
      </c>
      <c r="D621" s="27"/>
      <c r="E621" s="27"/>
      <c r="F621" s="29" t="s">
        <v>1222</v>
      </c>
    </row>
    <row r="622" spans="1:6">
      <c r="A622" s="26">
        <v>7</v>
      </c>
      <c r="B622" s="27" t="s">
        <v>1305</v>
      </c>
      <c r="C622" s="28" t="s">
        <v>241</v>
      </c>
      <c r="D622" s="27"/>
      <c r="E622" s="27"/>
      <c r="F622" s="29" t="s">
        <v>1222</v>
      </c>
    </row>
    <row r="623" spans="1:6">
      <c r="A623" s="26">
        <v>7</v>
      </c>
      <c r="B623" s="27" t="s">
        <v>1305</v>
      </c>
      <c r="C623" s="28" t="s">
        <v>244</v>
      </c>
      <c r="D623" s="27"/>
      <c r="E623" s="27"/>
      <c r="F623" s="29" t="s">
        <v>1222</v>
      </c>
    </row>
    <row r="624" spans="1:6">
      <c r="A624" s="26">
        <v>7</v>
      </c>
      <c r="B624" s="27" t="s">
        <v>1305</v>
      </c>
      <c r="C624" s="28" t="s">
        <v>354</v>
      </c>
      <c r="D624" s="27"/>
      <c r="E624" s="27"/>
      <c r="F624" s="29" t="s">
        <v>1224</v>
      </c>
    </row>
    <row r="625" spans="1:6">
      <c r="A625" s="26">
        <v>7</v>
      </c>
      <c r="B625" s="27" t="s">
        <v>1305</v>
      </c>
      <c r="C625" s="28" t="s">
        <v>357</v>
      </c>
      <c r="D625" s="27"/>
      <c r="E625" s="27"/>
      <c r="F625" s="29" t="s">
        <v>1222</v>
      </c>
    </row>
    <row r="626" spans="1:6">
      <c r="A626" s="26">
        <v>7</v>
      </c>
      <c r="B626" s="27" t="s">
        <v>1305</v>
      </c>
      <c r="C626" s="28" t="s">
        <v>358</v>
      </c>
      <c r="D626" s="27"/>
      <c r="E626" s="27"/>
      <c r="F626" s="29" t="s">
        <v>1222</v>
      </c>
    </row>
    <row r="627" spans="1:6">
      <c r="A627" s="26">
        <v>7</v>
      </c>
      <c r="B627" s="27" t="s">
        <v>1305</v>
      </c>
      <c r="C627" s="28" t="s">
        <v>359</v>
      </c>
      <c r="D627" s="27"/>
      <c r="E627" s="27"/>
      <c r="F627" s="29" t="s">
        <v>1224</v>
      </c>
    </row>
    <row r="628" spans="1:6">
      <c r="A628" s="26">
        <v>7</v>
      </c>
      <c r="B628" s="27" t="s">
        <v>1305</v>
      </c>
      <c r="C628" s="28" t="s">
        <v>385</v>
      </c>
      <c r="D628" s="27"/>
      <c r="E628" s="27"/>
      <c r="F628" s="29" t="s">
        <v>1222</v>
      </c>
    </row>
    <row r="629" spans="1:6">
      <c r="A629" s="26">
        <v>7</v>
      </c>
      <c r="B629" s="27" t="s">
        <v>1305</v>
      </c>
      <c r="C629" s="28" t="s">
        <v>386</v>
      </c>
      <c r="D629" s="27"/>
      <c r="E629" s="27"/>
      <c r="F629" s="29" t="s">
        <v>1222</v>
      </c>
    </row>
    <row r="630" spans="1:6">
      <c r="A630" s="26">
        <v>7</v>
      </c>
      <c r="B630" s="27" t="s">
        <v>1305</v>
      </c>
      <c r="C630" s="28" t="s">
        <v>387</v>
      </c>
      <c r="D630" s="27"/>
      <c r="E630" s="27"/>
      <c r="F630" s="29" t="s">
        <v>1224</v>
      </c>
    </row>
    <row r="631" spans="1:6">
      <c r="A631" s="26">
        <v>7</v>
      </c>
      <c r="B631" s="27" t="s">
        <v>1305</v>
      </c>
      <c r="C631" s="28" t="s">
        <v>418</v>
      </c>
      <c r="D631" s="27"/>
      <c r="E631" s="27"/>
      <c r="F631" s="29" t="s">
        <v>1224</v>
      </c>
    </row>
    <row r="632" spans="1:6">
      <c r="A632" s="26">
        <v>7</v>
      </c>
      <c r="B632" s="27" t="s">
        <v>1305</v>
      </c>
      <c r="C632" s="28" t="s">
        <v>419</v>
      </c>
      <c r="D632" s="27"/>
      <c r="E632" s="27"/>
      <c r="F632" s="29" t="s">
        <v>1224</v>
      </c>
    </row>
    <row r="633" spans="1:6">
      <c r="A633" s="26">
        <v>7</v>
      </c>
      <c r="B633" s="27" t="s">
        <v>1305</v>
      </c>
      <c r="C633" s="28" t="s">
        <v>420</v>
      </c>
      <c r="D633" s="27"/>
      <c r="E633" s="27"/>
      <c r="F633" s="29" t="s">
        <v>1222</v>
      </c>
    </row>
    <row r="634" spans="1:6">
      <c r="A634" s="26">
        <v>7</v>
      </c>
      <c r="B634" s="27" t="s">
        <v>1305</v>
      </c>
      <c r="C634" s="28" t="s">
        <v>421</v>
      </c>
      <c r="D634" s="27"/>
      <c r="E634" s="27"/>
      <c r="F634" s="29" t="s">
        <v>1222</v>
      </c>
    </row>
    <row r="635" spans="1:6">
      <c r="A635" s="26">
        <v>7</v>
      </c>
      <c r="B635" s="27" t="s">
        <v>1305</v>
      </c>
      <c r="C635" s="28" t="s">
        <v>575</v>
      </c>
      <c r="D635" s="27"/>
      <c r="E635" s="27"/>
      <c r="F635" s="29" t="s">
        <v>1224</v>
      </c>
    </row>
    <row r="636" spans="1:6">
      <c r="A636" s="26">
        <v>7</v>
      </c>
      <c r="B636" s="27" t="s">
        <v>1305</v>
      </c>
      <c r="C636" s="28" t="s">
        <v>576</v>
      </c>
      <c r="D636" s="27"/>
      <c r="E636" s="27"/>
      <c r="F636" s="29" t="s">
        <v>1222</v>
      </c>
    </row>
    <row r="637" spans="1:6">
      <c r="A637" s="26">
        <v>7</v>
      </c>
      <c r="B637" s="27" t="s">
        <v>1305</v>
      </c>
      <c r="C637" s="28" t="s">
        <v>629</v>
      </c>
      <c r="D637" s="30"/>
      <c r="E637" s="27"/>
      <c r="F637" s="29" t="s">
        <v>1224</v>
      </c>
    </row>
    <row r="638" spans="1:6">
      <c r="A638" s="26">
        <v>7</v>
      </c>
      <c r="B638" s="27" t="s">
        <v>1305</v>
      </c>
      <c r="C638" s="28" t="s">
        <v>630</v>
      </c>
      <c r="D638" s="30"/>
      <c r="E638" s="27"/>
      <c r="F638" s="29" t="s">
        <v>1222</v>
      </c>
    </row>
    <row r="639" spans="1:6">
      <c r="A639" s="26">
        <v>7</v>
      </c>
      <c r="B639" s="27" t="s">
        <v>1305</v>
      </c>
      <c r="C639" s="28" t="s">
        <v>663</v>
      </c>
      <c r="D639" s="30"/>
      <c r="E639" s="27"/>
      <c r="F639" s="29" t="s">
        <v>1224</v>
      </c>
    </row>
    <row r="640" spans="1:6">
      <c r="A640" s="26">
        <v>7</v>
      </c>
      <c r="B640" s="27" t="s">
        <v>1305</v>
      </c>
      <c r="C640" s="28" t="s">
        <v>664</v>
      </c>
      <c r="D640" s="30"/>
      <c r="E640" s="27"/>
      <c r="F640" s="29" t="s">
        <v>1222</v>
      </c>
    </row>
    <row r="641" spans="1:6">
      <c r="A641" s="26">
        <v>7</v>
      </c>
      <c r="B641" s="27" t="s">
        <v>1305</v>
      </c>
      <c r="C641" s="28" t="s">
        <v>695</v>
      </c>
      <c r="D641" s="30"/>
      <c r="E641" s="27"/>
      <c r="F641" s="29" t="s">
        <v>1224</v>
      </c>
    </row>
    <row r="642" spans="1:6">
      <c r="A642" s="26">
        <v>7</v>
      </c>
      <c r="B642" s="27" t="s">
        <v>1305</v>
      </c>
      <c r="C642" s="28" t="s">
        <v>696</v>
      </c>
      <c r="D642" s="30"/>
      <c r="E642" s="27"/>
      <c r="F642" s="29" t="s">
        <v>1222</v>
      </c>
    </row>
    <row r="643" spans="1:6">
      <c r="A643" s="26">
        <v>7</v>
      </c>
      <c r="B643" s="27" t="s">
        <v>1305</v>
      </c>
      <c r="C643" s="28" t="s">
        <v>698</v>
      </c>
      <c r="D643" s="30"/>
      <c r="E643" s="27"/>
      <c r="F643" s="29" t="s">
        <v>1222</v>
      </c>
    </row>
    <row r="644" spans="1:6">
      <c r="A644" s="26">
        <v>7</v>
      </c>
      <c r="B644" s="27" t="s">
        <v>1305</v>
      </c>
      <c r="C644" s="28" t="s">
        <v>699</v>
      </c>
      <c r="D644" s="30"/>
      <c r="E644" s="27"/>
      <c r="F644" s="29" t="s">
        <v>1224</v>
      </c>
    </row>
    <row r="645" spans="1:6">
      <c r="A645" s="26">
        <v>7</v>
      </c>
      <c r="B645" s="27" t="s">
        <v>1305</v>
      </c>
      <c r="C645" s="28" t="s">
        <v>777</v>
      </c>
      <c r="D645" s="30"/>
      <c r="E645" s="27"/>
      <c r="F645" s="29" t="s">
        <v>1222</v>
      </c>
    </row>
    <row r="646" spans="1:6">
      <c r="A646" s="26">
        <v>7</v>
      </c>
      <c r="B646" s="27" t="s">
        <v>1305</v>
      </c>
      <c r="C646" s="28" t="s">
        <v>778</v>
      </c>
      <c r="D646" s="30"/>
      <c r="E646" s="27"/>
      <c r="F646" s="29" t="s">
        <v>1224</v>
      </c>
    </row>
    <row r="647" spans="1:6">
      <c r="A647" s="26">
        <v>7</v>
      </c>
      <c r="B647" s="27" t="s">
        <v>1305</v>
      </c>
      <c r="C647" s="28" t="s">
        <v>815</v>
      </c>
      <c r="D647" s="30"/>
      <c r="E647" s="27"/>
      <c r="F647" s="29" t="s">
        <v>1224</v>
      </c>
    </row>
    <row r="648" spans="1:6">
      <c r="A648" s="26">
        <v>7</v>
      </c>
      <c r="B648" s="27" t="s">
        <v>1305</v>
      </c>
      <c r="C648" s="28" t="s">
        <v>816</v>
      </c>
      <c r="D648" s="30"/>
      <c r="E648" s="27"/>
      <c r="F648" s="29" t="s">
        <v>1224</v>
      </c>
    </row>
    <row r="649" spans="1:6">
      <c r="A649" s="26">
        <v>7</v>
      </c>
      <c r="B649" s="27" t="s">
        <v>1305</v>
      </c>
      <c r="C649" s="28" t="s">
        <v>817</v>
      </c>
      <c r="D649" s="30"/>
      <c r="E649" s="27"/>
      <c r="F649" s="29" t="s">
        <v>1224</v>
      </c>
    </row>
    <row r="650" spans="1:6">
      <c r="A650" s="26">
        <v>7</v>
      </c>
      <c r="B650" s="27" t="s">
        <v>1305</v>
      </c>
      <c r="C650" s="28" t="s">
        <v>818</v>
      </c>
      <c r="D650" s="30"/>
      <c r="E650" s="27"/>
      <c r="F650" s="29" t="s">
        <v>1222</v>
      </c>
    </row>
    <row r="651" spans="1:6">
      <c r="A651" s="26">
        <v>7</v>
      </c>
      <c r="B651" s="27" t="s">
        <v>1305</v>
      </c>
      <c r="C651" s="28" t="s">
        <v>819</v>
      </c>
      <c r="D651" s="30"/>
      <c r="E651" s="27"/>
      <c r="F651" s="29" t="s">
        <v>1222</v>
      </c>
    </row>
    <row r="652" spans="1:6">
      <c r="A652" s="26">
        <v>7</v>
      </c>
      <c r="B652" s="27" t="s">
        <v>1305</v>
      </c>
      <c r="C652" s="28" t="s">
        <v>821</v>
      </c>
      <c r="D652" s="30"/>
      <c r="E652" s="27"/>
      <c r="F652" s="29" t="s">
        <v>1224</v>
      </c>
    </row>
    <row r="653" spans="1:6">
      <c r="A653" s="26">
        <v>7</v>
      </c>
      <c r="B653" s="27" t="s">
        <v>1305</v>
      </c>
      <c r="C653" s="28" t="s">
        <v>822</v>
      </c>
      <c r="D653" s="30"/>
      <c r="E653" s="27"/>
      <c r="F653" s="29" t="s">
        <v>1222</v>
      </c>
    </row>
    <row r="654" spans="1:6">
      <c r="A654" s="26">
        <v>3</v>
      </c>
      <c r="B654" s="27" t="s">
        <v>1306</v>
      </c>
      <c r="C654" s="28" t="s">
        <v>320</v>
      </c>
      <c r="D654" s="27"/>
      <c r="E654" s="36"/>
      <c r="F654" s="29" t="s">
        <v>1222</v>
      </c>
    </row>
    <row r="655" spans="1:6">
      <c r="A655" s="26">
        <v>3</v>
      </c>
      <c r="B655" s="27" t="s">
        <v>1306</v>
      </c>
      <c r="C655" s="28" t="s">
        <v>321</v>
      </c>
      <c r="D655" s="27"/>
      <c r="E655" s="27"/>
      <c r="F655" s="29" t="s">
        <v>1222</v>
      </c>
    </row>
    <row r="656" spans="1:6">
      <c r="A656" s="26">
        <v>3</v>
      </c>
      <c r="B656" s="27" t="s">
        <v>1306</v>
      </c>
      <c r="C656" s="28" t="s">
        <v>322</v>
      </c>
      <c r="D656" s="27"/>
      <c r="E656" s="27"/>
      <c r="F656" s="29" t="s">
        <v>1224</v>
      </c>
    </row>
    <row r="657" spans="1:6">
      <c r="A657" s="26">
        <v>3</v>
      </c>
      <c r="B657" s="27" t="s">
        <v>1306</v>
      </c>
      <c r="C657" s="28" t="s">
        <v>636</v>
      </c>
      <c r="D657" s="30"/>
      <c r="E657" s="27"/>
      <c r="F657" s="29" t="s">
        <v>1222</v>
      </c>
    </row>
    <row r="658" spans="1:6">
      <c r="A658" s="26">
        <v>3</v>
      </c>
      <c r="B658" s="27" t="s">
        <v>1306</v>
      </c>
      <c r="C658" s="28" t="s">
        <v>637</v>
      </c>
      <c r="D658" s="30"/>
      <c r="E658" s="27"/>
      <c r="F658" s="29" t="s">
        <v>1224</v>
      </c>
    </row>
    <row r="659" spans="1:6">
      <c r="A659" s="26">
        <v>3</v>
      </c>
      <c r="B659" s="27" t="s">
        <v>1306</v>
      </c>
      <c r="C659" s="28" t="s">
        <v>638</v>
      </c>
      <c r="D659" s="30"/>
      <c r="E659" s="27"/>
      <c r="F659" s="29" t="s">
        <v>1222</v>
      </c>
    </row>
    <row r="660" spans="1:6">
      <c r="A660" s="26">
        <v>3</v>
      </c>
      <c r="B660" s="27" t="s">
        <v>1306</v>
      </c>
      <c r="C660" s="28" t="s">
        <v>677</v>
      </c>
      <c r="D660" s="30"/>
      <c r="E660" s="27"/>
      <c r="F660" s="29" t="s">
        <v>1222</v>
      </c>
    </row>
    <row r="661" spans="1:6">
      <c r="A661" s="26">
        <v>3</v>
      </c>
      <c r="B661" s="27" t="s">
        <v>1306</v>
      </c>
      <c r="C661" s="28" t="s">
        <v>678</v>
      </c>
      <c r="D661" s="30"/>
      <c r="E661" s="27"/>
      <c r="F661" s="29" t="s">
        <v>1222</v>
      </c>
    </row>
    <row r="662" spans="1:6">
      <c r="A662" s="26">
        <v>3</v>
      </c>
      <c r="B662" s="27" t="s">
        <v>1306</v>
      </c>
      <c r="C662" s="28" t="s">
        <v>679</v>
      </c>
      <c r="D662" s="30"/>
      <c r="E662" s="27"/>
      <c r="F662" s="29" t="s">
        <v>1222</v>
      </c>
    </row>
    <row r="663" spans="1:6">
      <c r="A663" s="26">
        <v>3</v>
      </c>
      <c r="B663" s="27" t="s">
        <v>1306</v>
      </c>
      <c r="C663" s="28" t="s">
        <v>680</v>
      </c>
      <c r="D663" s="30"/>
      <c r="E663" s="27"/>
      <c r="F663" s="29" t="s">
        <v>1222</v>
      </c>
    </row>
    <row r="664" spans="1:6">
      <c r="A664" s="26">
        <v>3</v>
      </c>
      <c r="B664" s="27" t="s">
        <v>1306</v>
      </c>
      <c r="C664" s="28" t="s">
        <v>681</v>
      </c>
      <c r="D664" s="30"/>
      <c r="E664" s="27"/>
      <c r="F664" s="29" t="s">
        <v>1222</v>
      </c>
    </row>
    <row r="665" spans="1:6">
      <c r="A665" s="26">
        <v>3</v>
      </c>
      <c r="B665" s="27" t="s">
        <v>1306</v>
      </c>
      <c r="C665" s="28" t="s">
        <v>682</v>
      </c>
      <c r="D665" s="30"/>
      <c r="E665" s="27"/>
      <c r="F665" s="29" t="s">
        <v>1222</v>
      </c>
    </row>
    <row r="666" spans="1:6">
      <c r="A666" s="26">
        <v>3</v>
      </c>
      <c r="B666" s="27" t="s">
        <v>1306</v>
      </c>
      <c r="C666" s="28" t="s">
        <v>683</v>
      </c>
      <c r="D666" s="30"/>
      <c r="E666" s="27"/>
      <c r="F666" s="29" t="s">
        <v>1222</v>
      </c>
    </row>
    <row r="667" spans="1:6">
      <c r="A667" s="26">
        <v>3</v>
      </c>
      <c r="B667" s="27" t="s">
        <v>1306</v>
      </c>
      <c r="C667" s="28" t="s">
        <v>684</v>
      </c>
      <c r="D667" s="30"/>
      <c r="E667" s="27"/>
      <c r="F667" s="29" t="s">
        <v>1222</v>
      </c>
    </row>
    <row r="668" spans="1:6">
      <c r="A668" s="26">
        <v>3</v>
      </c>
      <c r="B668" s="27" t="s">
        <v>1306</v>
      </c>
      <c r="C668" s="28" t="s">
        <v>685</v>
      </c>
      <c r="D668" s="30"/>
      <c r="E668" s="27"/>
      <c r="F668" s="29" t="s">
        <v>1222</v>
      </c>
    </row>
    <row r="669" spans="1:6">
      <c r="A669" s="26">
        <v>3</v>
      </c>
      <c r="B669" s="27" t="s">
        <v>1306</v>
      </c>
      <c r="C669" s="28" t="s">
        <v>686</v>
      </c>
      <c r="D669" s="30"/>
      <c r="E669" s="27"/>
      <c r="F669" s="29" t="s">
        <v>1224</v>
      </c>
    </row>
    <row r="670" spans="1:6">
      <c r="A670" s="26">
        <v>3</v>
      </c>
      <c r="B670" s="27" t="s">
        <v>1306</v>
      </c>
      <c r="C670" s="28" t="s">
        <v>687</v>
      </c>
      <c r="D670" s="30"/>
      <c r="E670" s="27"/>
      <c r="F670" s="29" t="s">
        <v>1224</v>
      </c>
    </row>
    <row r="671" spans="1:6">
      <c r="A671" s="26">
        <v>3</v>
      </c>
      <c r="B671" s="27" t="s">
        <v>1306</v>
      </c>
      <c r="C671" s="28" t="s">
        <v>688</v>
      </c>
      <c r="D671" s="30"/>
      <c r="E671" s="27"/>
      <c r="F671" s="29" t="s">
        <v>1224</v>
      </c>
    </row>
    <row r="672" spans="1:6">
      <c r="A672" s="26">
        <v>3</v>
      </c>
      <c r="B672" s="27" t="s">
        <v>1306</v>
      </c>
      <c r="C672" s="28" t="s">
        <v>689</v>
      </c>
      <c r="D672" s="30"/>
      <c r="E672" s="27"/>
      <c r="F672" s="29" t="s">
        <v>1222</v>
      </c>
    </row>
    <row r="673" spans="1:6">
      <c r="A673" s="26">
        <v>3</v>
      </c>
      <c r="B673" s="27" t="s">
        <v>1306</v>
      </c>
      <c r="C673" s="28" t="s">
        <v>690</v>
      </c>
      <c r="D673" s="30"/>
      <c r="E673" s="27"/>
      <c r="F673" s="29" t="s">
        <v>1222</v>
      </c>
    </row>
    <row r="674" spans="1:6">
      <c r="A674" s="26">
        <v>3</v>
      </c>
      <c r="B674" s="27" t="s">
        <v>1306</v>
      </c>
      <c r="C674" s="28" t="s">
        <v>691</v>
      </c>
      <c r="D674" s="30"/>
      <c r="E674" s="27"/>
      <c r="F674" s="29" t="s">
        <v>1222</v>
      </c>
    </row>
    <row r="675" spans="1:6">
      <c r="A675" s="26">
        <v>3</v>
      </c>
      <c r="B675" s="27" t="s">
        <v>1306</v>
      </c>
      <c r="C675" s="28" t="s">
        <v>692</v>
      </c>
      <c r="D675" s="30"/>
      <c r="E675" s="27"/>
      <c r="F675" s="29" t="s">
        <v>1222</v>
      </c>
    </row>
    <row r="676" spans="1:6">
      <c r="A676" s="26">
        <v>3</v>
      </c>
      <c r="B676" s="27" t="s">
        <v>1306</v>
      </c>
      <c r="C676" s="28" t="s">
        <v>693</v>
      </c>
      <c r="D676" s="30"/>
      <c r="E676" s="27"/>
      <c r="F676" s="29" t="s">
        <v>1222</v>
      </c>
    </row>
    <row r="677" spans="1:6">
      <c r="A677" s="26">
        <v>3</v>
      </c>
      <c r="B677" s="27" t="s">
        <v>1306</v>
      </c>
      <c r="C677" s="28" t="s">
        <v>694</v>
      </c>
      <c r="D677" s="30"/>
      <c r="E677" s="27"/>
      <c r="F677" s="29" t="s">
        <v>1222</v>
      </c>
    </row>
    <row r="678" spans="1:6">
      <c r="A678" s="26">
        <v>6</v>
      </c>
      <c r="B678" s="27" t="s">
        <v>1307</v>
      </c>
      <c r="C678" s="28" t="s">
        <v>439</v>
      </c>
      <c r="D678" s="27"/>
      <c r="E678" s="27"/>
      <c r="F678" s="29" t="s">
        <v>1222</v>
      </c>
    </row>
    <row r="679" spans="1:6">
      <c r="A679" s="26">
        <v>6</v>
      </c>
      <c r="B679" s="27" t="s">
        <v>1307</v>
      </c>
      <c r="C679" s="28" t="s">
        <v>440</v>
      </c>
      <c r="D679" s="27"/>
      <c r="E679" s="27"/>
      <c r="F679" s="29" t="s">
        <v>1222</v>
      </c>
    </row>
    <row r="680" spans="1:6">
      <c r="A680" s="26">
        <v>6</v>
      </c>
      <c r="B680" s="27" t="s">
        <v>1307</v>
      </c>
      <c r="C680" s="28" t="s">
        <v>441</v>
      </c>
      <c r="D680" s="27"/>
      <c r="E680" s="27"/>
      <c r="F680" s="29" t="s">
        <v>1224</v>
      </c>
    </row>
    <row r="681" spans="1:6">
      <c r="A681" s="26">
        <v>6</v>
      </c>
      <c r="B681" s="27" t="s">
        <v>1307</v>
      </c>
      <c r="C681" s="28" t="s">
        <v>442</v>
      </c>
      <c r="D681" s="27"/>
      <c r="E681" s="27"/>
      <c r="F681" s="29" t="s">
        <v>1222</v>
      </c>
    </row>
    <row r="682" spans="1:6">
      <c r="A682" s="26">
        <v>6</v>
      </c>
      <c r="B682" s="27" t="s">
        <v>1307</v>
      </c>
      <c r="C682" s="28" t="s">
        <v>652</v>
      </c>
      <c r="D682" s="30"/>
      <c r="E682" s="27"/>
      <c r="F682" s="29" t="s">
        <v>1222</v>
      </c>
    </row>
    <row r="683" spans="1:6">
      <c r="A683" s="26">
        <v>6</v>
      </c>
      <c r="B683" s="27" t="s">
        <v>1307</v>
      </c>
      <c r="C683" s="28" t="s">
        <v>653</v>
      </c>
      <c r="D683" s="30"/>
      <c r="E683" s="27"/>
      <c r="F683" s="29" t="s">
        <v>1224</v>
      </c>
    </row>
    <row r="684" spans="1:6">
      <c r="A684" s="26">
        <v>6</v>
      </c>
      <c r="B684" s="27" t="s">
        <v>1307</v>
      </c>
      <c r="C684" s="28" t="s">
        <v>700</v>
      </c>
      <c r="D684" s="30"/>
      <c r="E684" s="27"/>
      <c r="F684" s="29" t="s">
        <v>1222</v>
      </c>
    </row>
    <row r="685" spans="1:6">
      <c r="A685" s="26">
        <v>6</v>
      </c>
      <c r="B685" s="27" t="s">
        <v>1307</v>
      </c>
      <c r="C685" s="28" t="s">
        <v>701</v>
      </c>
      <c r="D685" s="30"/>
      <c r="E685" s="27"/>
      <c r="F685" s="29" t="s">
        <v>1224</v>
      </c>
    </row>
    <row r="686" spans="1:6">
      <c r="A686" s="26">
        <v>6</v>
      </c>
      <c r="B686" s="27" t="s">
        <v>1307</v>
      </c>
      <c r="C686" s="28" t="s">
        <v>1308</v>
      </c>
      <c r="D686" s="30"/>
      <c r="E686" s="27"/>
      <c r="F686" s="29" t="s">
        <v>1222</v>
      </c>
    </row>
    <row r="687" spans="1:6">
      <c r="A687" s="26">
        <v>6</v>
      </c>
      <c r="B687" s="27" t="s">
        <v>1307</v>
      </c>
      <c r="C687" s="28" t="s">
        <v>733</v>
      </c>
      <c r="D687" s="30"/>
      <c r="E687" s="27"/>
      <c r="F687" s="29" t="s">
        <v>1222</v>
      </c>
    </row>
    <row r="688" spans="1:6">
      <c r="A688" s="26">
        <v>5</v>
      </c>
      <c r="B688" s="27" t="s">
        <v>1307</v>
      </c>
      <c r="C688" s="28" t="s">
        <v>1093</v>
      </c>
      <c r="D688" s="30"/>
      <c r="E688" s="36"/>
      <c r="F688" s="32" t="s">
        <v>1222</v>
      </c>
    </row>
    <row r="689" spans="1:6">
      <c r="A689" s="26">
        <v>6</v>
      </c>
      <c r="B689" s="27" t="s">
        <v>1307</v>
      </c>
      <c r="C689" s="28" t="s">
        <v>737</v>
      </c>
      <c r="D689" s="30"/>
      <c r="E689" s="27"/>
      <c r="F689" s="29" t="s">
        <v>1224</v>
      </c>
    </row>
    <row r="690" spans="1:6">
      <c r="A690" s="26">
        <v>6</v>
      </c>
      <c r="B690" s="27" t="s">
        <v>1307</v>
      </c>
      <c r="C690" s="28" t="s">
        <v>738</v>
      </c>
      <c r="D690" s="30"/>
      <c r="E690" s="27"/>
      <c r="F690" s="29" t="s">
        <v>1224</v>
      </c>
    </row>
    <row r="691" spans="1:6">
      <c r="A691" s="26">
        <v>6</v>
      </c>
      <c r="B691" s="27" t="s">
        <v>1307</v>
      </c>
      <c r="C691" s="28" t="s">
        <v>739</v>
      </c>
      <c r="D691" s="30"/>
      <c r="E691" s="27"/>
      <c r="F691" s="29" t="s">
        <v>1224</v>
      </c>
    </row>
    <row r="692" spans="1:6">
      <c r="A692" s="26">
        <v>6</v>
      </c>
      <c r="B692" s="27" t="s">
        <v>1307</v>
      </c>
      <c r="C692" s="28" t="s">
        <v>741</v>
      </c>
      <c r="D692" s="30"/>
      <c r="E692" s="27"/>
      <c r="F692" s="29" t="s">
        <v>1224</v>
      </c>
    </row>
    <row r="693" spans="1:6">
      <c r="A693" s="26">
        <v>6</v>
      </c>
      <c r="B693" s="27" t="s">
        <v>1307</v>
      </c>
      <c r="C693" s="28" t="s">
        <v>744</v>
      </c>
      <c r="D693" s="30"/>
      <c r="E693" s="27"/>
      <c r="F693" s="29" t="s">
        <v>1224</v>
      </c>
    </row>
    <row r="694" spans="1:6">
      <c r="A694" s="26">
        <v>6</v>
      </c>
      <c r="B694" s="27" t="s">
        <v>1307</v>
      </c>
      <c r="C694" s="28" t="s">
        <v>745</v>
      </c>
      <c r="D694" s="30"/>
      <c r="E694" s="27"/>
      <c r="F694" s="29" t="s">
        <v>1222</v>
      </c>
    </row>
    <row r="695" spans="1:6">
      <c r="A695" s="26">
        <v>6</v>
      </c>
      <c r="B695" s="27" t="s">
        <v>1307</v>
      </c>
      <c r="C695" s="28" t="s">
        <v>746</v>
      </c>
      <c r="D695" s="30"/>
      <c r="E695" s="27"/>
      <c r="F695" s="29" t="s">
        <v>1222</v>
      </c>
    </row>
    <row r="696" spans="1:6">
      <c r="A696" s="26">
        <v>6</v>
      </c>
      <c r="B696" s="27" t="s">
        <v>1307</v>
      </c>
      <c r="C696" s="28" t="s">
        <v>748</v>
      </c>
      <c r="D696" s="30"/>
      <c r="E696" s="27"/>
      <c r="F696" s="29" t="s">
        <v>1222</v>
      </c>
    </row>
    <row r="697" spans="1:6">
      <c r="A697" s="26">
        <v>6</v>
      </c>
      <c r="B697" s="27" t="s">
        <v>1307</v>
      </c>
      <c r="C697" s="28" t="s">
        <v>750</v>
      </c>
      <c r="D697" s="30"/>
      <c r="E697" s="27"/>
      <c r="F697" s="29" t="s">
        <v>1222</v>
      </c>
    </row>
    <row r="698" spans="1:6">
      <c r="A698" s="26">
        <v>6</v>
      </c>
      <c r="B698" s="27" t="s">
        <v>1307</v>
      </c>
      <c r="C698" s="28" t="s">
        <v>752</v>
      </c>
      <c r="D698" s="30"/>
      <c r="E698" s="27"/>
      <c r="F698" s="29" t="s">
        <v>1222</v>
      </c>
    </row>
    <row r="699" spans="1:6">
      <c r="A699" s="26">
        <v>6</v>
      </c>
      <c r="B699" s="27" t="s">
        <v>1307</v>
      </c>
      <c r="C699" s="28" t="s">
        <v>753</v>
      </c>
      <c r="D699" s="30"/>
      <c r="E699" s="27"/>
      <c r="F699" s="29" t="s">
        <v>1222</v>
      </c>
    </row>
    <row r="700" spans="1:6">
      <c r="A700" s="26">
        <v>6</v>
      </c>
      <c r="B700" s="27" t="s">
        <v>1307</v>
      </c>
      <c r="C700" s="28" t="s">
        <v>791</v>
      </c>
      <c r="D700" s="30"/>
      <c r="E700" s="27"/>
      <c r="F700" s="29" t="s">
        <v>1222</v>
      </c>
    </row>
    <row r="701" spans="1:6">
      <c r="A701" s="26">
        <v>6</v>
      </c>
      <c r="B701" s="27" t="s">
        <v>1307</v>
      </c>
      <c r="C701" s="28" t="s">
        <v>792</v>
      </c>
      <c r="D701" s="30"/>
      <c r="E701" s="27"/>
      <c r="F701" s="29" t="s">
        <v>1222</v>
      </c>
    </row>
    <row r="702" spans="1:6">
      <c r="A702" s="26">
        <v>6</v>
      </c>
      <c r="B702" s="27" t="s">
        <v>1307</v>
      </c>
      <c r="C702" s="28" t="s">
        <v>793</v>
      </c>
      <c r="D702" s="30"/>
      <c r="E702" s="27"/>
      <c r="F702" s="29" t="s">
        <v>1222</v>
      </c>
    </row>
    <row r="703" spans="1:6">
      <c r="A703" s="26">
        <v>5</v>
      </c>
      <c r="B703" s="27" t="s">
        <v>1309</v>
      </c>
      <c r="C703" s="28" t="s">
        <v>329</v>
      </c>
      <c r="D703" s="27"/>
      <c r="E703" s="27"/>
      <c r="F703" s="29" t="s">
        <v>1222</v>
      </c>
    </row>
    <row r="704" spans="1:6">
      <c r="A704" s="26">
        <v>5</v>
      </c>
      <c r="B704" s="27" t="s">
        <v>1309</v>
      </c>
      <c r="C704" s="28" t="s">
        <v>330</v>
      </c>
      <c r="D704" s="27"/>
      <c r="E704" s="27"/>
      <c r="F704" s="29" t="s">
        <v>1222</v>
      </c>
    </row>
    <row r="705" spans="1:6">
      <c r="A705" s="26">
        <v>5</v>
      </c>
      <c r="B705" s="27" t="s">
        <v>1309</v>
      </c>
      <c r="C705" s="28" t="s">
        <v>331</v>
      </c>
      <c r="D705" s="27"/>
      <c r="E705" s="27"/>
      <c r="F705" s="29" t="s">
        <v>1224</v>
      </c>
    </row>
    <row r="706" spans="1:6">
      <c r="A706" s="26">
        <v>5</v>
      </c>
      <c r="B706" s="27" t="s">
        <v>1309</v>
      </c>
      <c r="C706" s="28" t="s">
        <v>332</v>
      </c>
      <c r="D706" s="27"/>
      <c r="E706" s="27"/>
      <c r="F706" s="29" t="s">
        <v>1224</v>
      </c>
    </row>
    <row r="707" spans="1:6">
      <c r="A707" s="26">
        <v>5</v>
      </c>
      <c r="B707" s="27" t="s">
        <v>1309</v>
      </c>
      <c r="C707" s="28" t="s">
        <v>333</v>
      </c>
      <c r="D707" s="27"/>
      <c r="E707" s="27"/>
      <c r="F707" s="29" t="s">
        <v>1222</v>
      </c>
    </row>
    <row r="708" spans="1:6">
      <c r="A708" s="26">
        <v>5</v>
      </c>
      <c r="B708" s="27" t="s">
        <v>1309</v>
      </c>
      <c r="C708" s="28" t="s">
        <v>334</v>
      </c>
      <c r="D708" s="27"/>
      <c r="E708" s="27"/>
      <c r="F708" s="29" t="s">
        <v>1222</v>
      </c>
    </row>
    <row r="709" spans="1:6">
      <c r="A709" s="26">
        <v>5</v>
      </c>
      <c r="B709" s="27" t="s">
        <v>1309</v>
      </c>
      <c r="C709" s="28" t="s">
        <v>599</v>
      </c>
      <c r="D709" s="30"/>
      <c r="E709" s="27"/>
      <c r="F709" s="29" t="s">
        <v>1224</v>
      </c>
    </row>
    <row r="710" spans="1:6">
      <c r="A710" s="26">
        <v>5</v>
      </c>
      <c r="B710" s="27" t="s">
        <v>1309</v>
      </c>
      <c r="C710" s="28" t="s">
        <v>600</v>
      </c>
      <c r="D710" s="30"/>
      <c r="E710" s="27"/>
      <c r="F710" s="29" t="s">
        <v>1224</v>
      </c>
    </row>
    <row r="711" spans="1:6">
      <c r="A711" s="26">
        <v>5</v>
      </c>
      <c r="B711" s="27" t="s">
        <v>1309</v>
      </c>
      <c r="C711" s="28" t="s">
        <v>601</v>
      </c>
      <c r="D711" s="30"/>
      <c r="E711" s="27"/>
      <c r="F711" s="29" t="s">
        <v>1222</v>
      </c>
    </row>
    <row r="712" spans="1:6">
      <c r="A712" s="26">
        <v>5</v>
      </c>
      <c r="B712" s="27" t="s">
        <v>1309</v>
      </c>
      <c r="C712" s="28" t="s">
        <v>602</v>
      </c>
      <c r="D712" s="30"/>
      <c r="E712" s="27"/>
      <c r="F712" s="29" t="s">
        <v>1222</v>
      </c>
    </row>
    <row r="713" spans="1:6">
      <c r="A713" s="26">
        <v>5</v>
      </c>
      <c r="B713" s="27" t="s">
        <v>1309</v>
      </c>
      <c r="C713" s="28" t="s">
        <v>603</v>
      </c>
      <c r="D713" s="30"/>
      <c r="E713" s="27"/>
      <c r="F713" s="29" t="s">
        <v>1222</v>
      </c>
    </row>
    <row r="714" spans="1:6">
      <c r="A714" s="26">
        <v>5</v>
      </c>
      <c r="B714" s="27" t="s">
        <v>1309</v>
      </c>
      <c r="C714" s="28" t="s">
        <v>726</v>
      </c>
      <c r="D714" s="30"/>
      <c r="E714" s="27"/>
      <c r="F714" s="29" t="s">
        <v>1222</v>
      </c>
    </row>
    <row r="715" spans="1:6">
      <c r="A715" s="26">
        <v>5</v>
      </c>
      <c r="B715" s="27" t="s">
        <v>1309</v>
      </c>
      <c r="C715" s="28" t="s">
        <v>727</v>
      </c>
      <c r="D715" s="30"/>
      <c r="E715" s="27"/>
      <c r="F715" s="29" t="s">
        <v>1222</v>
      </c>
    </row>
    <row r="716" spans="1:6">
      <c r="A716" s="26">
        <v>5</v>
      </c>
      <c r="B716" s="27" t="s">
        <v>1309</v>
      </c>
      <c r="C716" s="28" t="s">
        <v>728</v>
      </c>
      <c r="D716" s="30"/>
      <c r="E716" s="27"/>
      <c r="F716" s="29" t="s">
        <v>1222</v>
      </c>
    </row>
    <row r="717" spans="1:6">
      <c r="A717" s="26">
        <v>5</v>
      </c>
      <c r="B717" s="27" t="s">
        <v>1309</v>
      </c>
      <c r="C717" s="28" t="s">
        <v>729</v>
      </c>
      <c r="D717" s="30"/>
      <c r="E717" s="27"/>
      <c r="F717" s="29" t="s">
        <v>1222</v>
      </c>
    </row>
    <row r="718" spans="1:6">
      <c r="A718" s="26">
        <v>5</v>
      </c>
      <c r="B718" s="27" t="s">
        <v>1309</v>
      </c>
      <c r="C718" s="28" t="s">
        <v>730</v>
      </c>
      <c r="D718" s="30"/>
      <c r="E718" s="27"/>
      <c r="F718" s="29" t="s">
        <v>1222</v>
      </c>
    </row>
    <row r="719" spans="1:6">
      <c r="A719" s="26">
        <v>5</v>
      </c>
      <c r="B719" s="27" t="s">
        <v>1309</v>
      </c>
      <c r="C719" s="28" t="s">
        <v>731</v>
      </c>
      <c r="D719" s="30"/>
      <c r="E719" s="27"/>
      <c r="F719" s="29" t="s">
        <v>1222</v>
      </c>
    </row>
    <row r="720" spans="1:6">
      <c r="A720" s="26">
        <v>5</v>
      </c>
      <c r="B720" s="27" t="s">
        <v>1309</v>
      </c>
      <c r="C720" s="28" t="s">
        <v>732</v>
      </c>
      <c r="D720" s="30"/>
      <c r="E720" s="27"/>
      <c r="F720" s="29" t="s">
        <v>1222</v>
      </c>
    </row>
    <row r="721" spans="1:6">
      <c r="A721" s="26">
        <v>5</v>
      </c>
      <c r="B721" s="27" t="s">
        <v>1309</v>
      </c>
      <c r="C721" s="28" t="s">
        <v>734</v>
      </c>
      <c r="D721" s="30"/>
      <c r="E721" s="27"/>
      <c r="F721" s="29" t="s">
        <v>1222</v>
      </c>
    </row>
    <row r="722" spans="1:6">
      <c r="A722" s="26">
        <v>5</v>
      </c>
      <c r="B722" s="27" t="s">
        <v>1309</v>
      </c>
      <c r="C722" s="28" t="s">
        <v>735</v>
      </c>
      <c r="D722" s="30"/>
      <c r="E722" s="27"/>
      <c r="F722" s="29" t="s">
        <v>1222</v>
      </c>
    </row>
    <row r="723" spans="1:6">
      <c r="A723" s="26">
        <v>5</v>
      </c>
      <c r="B723" s="27" t="s">
        <v>1309</v>
      </c>
      <c r="C723" s="28" t="s">
        <v>736</v>
      </c>
      <c r="D723" s="30"/>
      <c r="E723" s="27"/>
      <c r="F723" s="29" t="s">
        <v>1222</v>
      </c>
    </row>
    <row r="724" spans="1:6">
      <c r="A724" s="26">
        <v>5</v>
      </c>
      <c r="B724" s="27" t="s">
        <v>1309</v>
      </c>
      <c r="C724" s="28" t="s">
        <v>740</v>
      </c>
      <c r="D724" s="30"/>
      <c r="E724" s="27"/>
      <c r="F724" s="29" t="s">
        <v>1224</v>
      </c>
    </row>
    <row r="725" spans="1:6">
      <c r="A725" s="26">
        <v>5</v>
      </c>
      <c r="B725" s="27" t="s">
        <v>1309</v>
      </c>
      <c r="C725" s="28" t="s">
        <v>742</v>
      </c>
      <c r="D725" s="30"/>
      <c r="E725" s="27"/>
      <c r="F725" s="29" t="s">
        <v>1224</v>
      </c>
    </row>
    <row r="726" spans="1:6">
      <c r="A726" s="26">
        <v>5</v>
      </c>
      <c r="B726" s="27" t="s">
        <v>1309</v>
      </c>
      <c r="C726" s="28" t="s">
        <v>743</v>
      </c>
      <c r="D726" s="30"/>
      <c r="E726" s="27"/>
      <c r="F726" s="29" t="s">
        <v>1224</v>
      </c>
    </row>
    <row r="727" spans="1:6">
      <c r="A727" s="26">
        <v>5</v>
      </c>
      <c r="B727" s="27" t="s">
        <v>1309</v>
      </c>
      <c r="C727" s="28" t="s">
        <v>747</v>
      </c>
      <c r="D727" s="30"/>
      <c r="E727" s="27"/>
      <c r="F727" s="29" t="s">
        <v>1222</v>
      </c>
    </row>
    <row r="728" spans="1:6">
      <c r="A728" s="26">
        <v>5</v>
      </c>
      <c r="B728" s="27" t="s">
        <v>1309</v>
      </c>
      <c r="C728" s="28" t="s">
        <v>749</v>
      </c>
      <c r="D728" s="30"/>
      <c r="E728" s="27"/>
      <c r="F728" s="29" t="s">
        <v>1222</v>
      </c>
    </row>
    <row r="729" spans="1:6">
      <c r="A729" s="26">
        <v>5</v>
      </c>
      <c r="B729" s="27" t="s">
        <v>1309</v>
      </c>
      <c r="C729" s="28" t="s">
        <v>751</v>
      </c>
      <c r="D729" s="30"/>
      <c r="E729" s="27"/>
      <c r="F729" s="29" t="s">
        <v>1222</v>
      </c>
    </row>
    <row r="730" spans="1:6">
      <c r="A730" s="26">
        <v>7</v>
      </c>
      <c r="B730" s="27" t="s">
        <v>1310</v>
      </c>
      <c r="C730" s="28" t="s">
        <v>1311</v>
      </c>
      <c r="D730" s="27"/>
      <c r="E730" s="27"/>
      <c r="F730" s="29" t="s">
        <v>1224</v>
      </c>
    </row>
    <row r="731" spans="1:6">
      <c r="A731" s="26">
        <v>7</v>
      </c>
      <c r="B731" s="27" t="s">
        <v>1310</v>
      </c>
      <c r="C731" s="28" t="s">
        <v>1312</v>
      </c>
      <c r="D731" s="27"/>
      <c r="E731" s="27"/>
      <c r="F731" s="29" t="s">
        <v>1222</v>
      </c>
    </row>
    <row r="732" spans="1:6">
      <c r="A732" s="26">
        <v>7</v>
      </c>
      <c r="B732" s="27" t="s">
        <v>1310</v>
      </c>
      <c r="C732" s="28" t="s">
        <v>251</v>
      </c>
      <c r="D732" s="27"/>
      <c r="E732" s="27"/>
      <c r="F732" s="29" t="s">
        <v>1224</v>
      </c>
    </row>
    <row r="733" spans="1:6">
      <c r="A733" s="26">
        <v>7</v>
      </c>
      <c r="B733" s="27" t="s">
        <v>1310</v>
      </c>
      <c r="C733" s="28" t="s">
        <v>252</v>
      </c>
      <c r="D733" s="27"/>
      <c r="E733" s="27"/>
      <c r="F733" s="29" t="s">
        <v>1222</v>
      </c>
    </row>
    <row r="734" spans="1:6">
      <c r="A734" s="26">
        <v>7</v>
      </c>
      <c r="B734" s="27" t="s">
        <v>1310</v>
      </c>
      <c r="C734" s="28" t="s">
        <v>285</v>
      </c>
      <c r="D734" s="27"/>
      <c r="E734" s="27"/>
      <c r="F734" s="29" t="s">
        <v>1224</v>
      </c>
    </row>
    <row r="735" spans="1:6">
      <c r="A735" s="26">
        <v>7</v>
      </c>
      <c r="B735" s="27" t="s">
        <v>1310</v>
      </c>
      <c r="C735" s="28" t="s">
        <v>286</v>
      </c>
      <c r="D735" s="27"/>
      <c r="E735" s="27"/>
      <c r="F735" s="29" t="s">
        <v>1222</v>
      </c>
    </row>
    <row r="736" spans="1:6">
      <c r="A736" s="26">
        <v>7</v>
      </c>
      <c r="B736" s="27" t="s">
        <v>1310</v>
      </c>
      <c r="C736" s="28" t="s">
        <v>346</v>
      </c>
      <c r="D736" s="27"/>
      <c r="E736" s="27"/>
      <c r="F736" s="29" t="s">
        <v>1222</v>
      </c>
    </row>
    <row r="737" spans="1:6">
      <c r="A737" s="26">
        <v>7</v>
      </c>
      <c r="B737" s="27" t="s">
        <v>1310</v>
      </c>
      <c r="C737" s="28" t="s">
        <v>347</v>
      </c>
      <c r="D737" s="27"/>
      <c r="E737" s="27"/>
      <c r="F737" s="29" t="s">
        <v>1224</v>
      </c>
    </row>
    <row r="738" spans="1:6">
      <c r="A738" s="26">
        <v>7</v>
      </c>
      <c r="B738" s="27" t="s">
        <v>1310</v>
      </c>
      <c r="C738" s="28" t="s">
        <v>352</v>
      </c>
      <c r="D738" s="27"/>
      <c r="E738" s="27"/>
      <c r="F738" s="29" t="s">
        <v>1224</v>
      </c>
    </row>
    <row r="739" spans="1:6">
      <c r="A739" s="26">
        <v>7</v>
      </c>
      <c r="B739" s="27" t="s">
        <v>1310</v>
      </c>
      <c r="C739" s="28" t="s">
        <v>353</v>
      </c>
      <c r="D739" s="27"/>
      <c r="E739" s="27"/>
      <c r="F739" s="29" t="s">
        <v>1222</v>
      </c>
    </row>
    <row r="740" spans="1:6">
      <c r="A740" s="26">
        <v>7</v>
      </c>
      <c r="B740" s="27" t="s">
        <v>1310</v>
      </c>
      <c r="C740" s="28" t="s">
        <v>362</v>
      </c>
      <c r="D740" s="27"/>
      <c r="E740" s="27"/>
      <c r="F740" s="29" t="s">
        <v>1224</v>
      </c>
    </row>
    <row r="741" spans="1:6">
      <c r="A741" s="26">
        <v>7</v>
      </c>
      <c r="B741" s="27" t="s">
        <v>1310</v>
      </c>
      <c r="C741" s="28" t="s">
        <v>363</v>
      </c>
      <c r="D741" s="27"/>
      <c r="E741" s="27"/>
      <c r="F741" s="29" t="s">
        <v>1222</v>
      </c>
    </row>
    <row r="742" spans="1:6">
      <c r="A742" s="26">
        <v>7</v>
      </c>
      <c r="B742" s="27" t="s">
        <v>1310</v>
      </c>
      <c r="C742" s="28" t="s">
        <v>370</v>
      </c>
      <c r="D742" s="27"/>
      <c r="E742" s="27"/>
      <c r="F742" s="29" t="s">
        <v>1222</v>
      </c>
    </row>
    <row r="743" spans="1:6">
      <c r="A743" s="26">
        <v>7</v>
      </c>
      <c r="B743" s="27" t="s">
        <v>1310</v>
      </c>
      <c r="C743" s="28" t="s">
        <v>371</v>
      </c>
      <c r="D743" s="27"/>
      <c r="E743" s="27"/>
      <c r="F743" s="29" t="s">
        <v>1224</v>
      </c>
    </row>
    <row r="744" spans="1:6">
      <c r="A744" s="26">
        <v>7</v>
      </c>
      <c r="B744" s="27" t="s">
        <v>1310</v>
      </c>
      <c r="C744" s="28" t="s">
        <v>394</v>
      </c>
      <c r="D744" s="27"/>
      <c r="E744" s="27"/>
      <c r="F744" s="29" t="s">
        <v>1222</v>
      </c>
    </row>
    <row r="745" spans="1:6">
      <c r="A745" s="26">
        <v>7</v>
      </c>
      <c r="B745" s="27" t="s">
        <v>1310</v>
      </c>
      <c r="C745" s="28" t="s">
        <v>395</v>
      </c>
      <c r="D745" s="27"/>
      <c r="E745" s="27"/>
      <c r="F745" s="29" t="s">
        <v>1224</v>
      </c>
    </row>
    <row r="746" spans="1:6">
      <c r="A746" s="26">
        <v>7</v>
      </c>
      <c r="B746" s="27" t="s">
        <v>1310</v>
      </c>
      <c r="C746" s="28" t="s">
        <v>437</v>
      </c>
      <c r="D746" s="27"/>
      <c r="E746" s="27"/>
      <c r="F746" s="29" t="s">
        <v>1224</v>
      </c>
    </row>
    <row r="747" spans="1:6">
      <c r="A747" s="26">
        <v>7</v>
      </c>
      <c r="B747" s="27" t="s">
        <v>1310</v>
      </c>
      <c r="C747" s="28" t="s">
        <v>438</v>
      </c>
      <c r="D747" s="27"/>
      <c r="E747" s="27"/>
      <c r="F747" s="29" t="s">
        <v>1222</v>
      </c>
    </row>
    <row r="748" spans="1:6">
      <c r="A748" s="26">
        <v>7</v>
      </c>
      <c r="B748" s="27" t="s">
        <v>1310</v>
      </c>
      <c r="C748" s="28" t="s">
        <v>609</v>
      </c>
      <c r="D748" s="30"/>
      <c r="E748" s="27"/>
      <c r="F748" s="29" t="s">
        <v>1224</v>
      </c>
    </row>
    <row r="749" spans="1:6">
      <c r="A749" s="26">
        <v>7</v>
      </c>
      <c r="B749" s="27" t="s">
        <v>1310</v>
      </c>
      <c r="C749" s="28" t="s">
        <v>610</v>
      </c>
      <c r="D749" s="30"/>
      <c r="E749" s="27"/>
      <c r="F749" s="29" t="s">
        <v>1222</v>
      </c>
    </row>
    <row r="750" spans="1:6">
      <c r="A750" s="26">
        <v>7</v>
      </c>
      <c r="B750" s="27" t="s">
        <v>1310</v>
      </c>
      <c r="C750" s="28" t="s">
        <v>661</v>
      </c>
      <c r="D750" s="30"/>
      <c r="E750" s="27"/>
      <c r="F750" s="29" t="s">
        <v>1224</v>
      </c>
    </row>
    <row r="751" spans="1:6">
      <c r="A751" s="26">
        <v>7</v>
      </c>
      <c r="B751" s="27" t="s">
        <v>1310</v>
      </c>
      <c r="C751" s="28" t="s">
        <v>662</v>
      </c>
      <c r="D751" s="30"/>
      <c r="E751" s="27"/>
      <c r="F751" s="29" t="s">
        <v>1222</v>
      </c>
    </row>
    <row r="752" spans="1:6">
      <c r="A752" s="26">
        <v>7</v>
      </c>
      <c r="B752" s="27" t="s">
        <v>1310</v>
      </c>
      <c r="C752" s="28" t="s">
        <v>709</v>
      </c>
      <c r="D752" s="30"/>
      <c r="E752" s="27"/>
      <c r="F752" s="29" t="s">
        <v>1224</v>
      </c>
    </row>
    <row r="753" spans="1:6">
      <c r="A753" s="26">
        <v>7</v>
      </c>
      <c r="B753" s="27" t="s">
        <v>1310</v>
      </c>
      <c r="C753" s="28" t="s">
        <v>710</v>
      </c>
      <c r="D753" s="30"/>
      <c r="E753" s="27"/>
      <c r="F753" s="29" t="s">
        <v>1222</v>
      </c>
    </row>
    <row r="754" spans="1:6">
      <c r="A754" s="26">
        <v>7</v>
      </c>
      <c r="B754" s="27" t="s">
        <v>1310</v>
      </c>
      <c r="C754" s="28" t="s">
        <v>760</v>
      </c>
      <c r="D754" s="30"/>
      <c r="E754" s="27"/>
      <c r="F754" s="29" t="s">
        <v>1222</v>
      </c>
    </row>
    <row r="755" spans="1:6">
      <c r="A755" s="26">
        <v>7</v>
      </c>
      <c r="B755" s="27" t="s">
        <v>1310</v>
      </c>
      <c r="C755" s="28" t="s">
        <v>761</v>
      </c>
      <c r="D755" s="30"/>
      <c r="E755" s="27"/>
      <c r="F755" s="29" t="s">
        <v>1224</v>
      </c>
    </row>
    <row r="756" spans="1:6">
      <c r="A756" s="26">
        <v>7</v>
      </c>
      <c r="B756" s="27" t="s">
        <v>1310</v>
      </c>
      <c r="C756" s="28" t="s">
        <v>762</v>
      </c>
      <c r="D756" s="30"/>
      <c r="E756" s="27"/>
      <c r="F756" s="29" t="s">
        <v>1222</v>
      </c>
    </row>
    <row r="757" spans="1:6">
      <c r="A757" s="26">
        <v>7</v>
      </c>
      <c r="B757" s="27" t="s">
        <v>1310</v>
      </c>
      <c r="C757" s="28" t="s">
        <v>783</v>
      </c>
      <c r="D757" s="30"/>
      <c r="E757" s="27"/>
      <c r="F757" s="29" t="s">
        <v>1224</v>
      </c>
    </row>
    <row r="758" spans="1:6">
      <c r="A758" s="26">
        <v>7</v>
      </c>
      <c r="B758" s="27" t="s">
        <v>1310</v>
      </c>
      <c r="C758" s="28" t="s">
        <v>784</v>
      </c>
      <c r="D758" s="30"/>
      <c r="E758" s="27"/>
      <c r="F758" s="29" t="s">
        <v>1222</v>
      </c>
    </row>
    <row r="759" spans="1:6">
      <c r="A759" s="26">
        <v>7</v>
      </c>
      <c r="B759" s="27" t="s">
        <v>1310</v>
      </c>
      <c r="C759" s="28" t="s">
        <v>810</v>
      </c>
      <c r="D759" s="30"/>
      <c r="E759" s="27"/>
      <c r="F759" s="29" t="s">
        <v>1224</v>
      </c>
    </row>
    <row r="760" spans="1:6">
      <c r="A760" s="26">
        <v>7</v>
      </c>
      <c r="B760" s="27" t="s">
        <v>1310</v>
      </c>
      <c r="C760" s="28" t="s">
        <v>811</v>
      </c>
      <c r="D760" s="30"/>
      <c r="E760" s="27"/>
      <c r="F760" s="29" t="s">
        <v>1222</v>
      </c>
    </row>
    <row r="761" spans="1:6">
      <c r="A761" s="26">
        <v>1</v>
      </c>
      <c r="B761" s="27" t="s">
        <v>1313</v>
      </c>
      <c r="C761" s="28" t="s">
        <v>208</v>
      </c>
      <c r="D761" s="27"/>
      <c r="E761" s="27"/>
      <c r="F761" s="29" t="s">
        <v>1224</v>
      </c>
    </row>
    <row r="762" spans="1:6">
      <c r="A762" s="26">
        <v>1</v>
      </c>
      <c r="B762" s="27" t="s">
        <v>1313</v>
      </c>
      <c r="C762" s="28" t="s">
        <v>209</v>
      </c>
      <c r="D762" s="27"/>
      <c r="E762" s="27"/>
      <c r="F762" s="29" t="s">
        <v>1222</v>
      </c>
    </row>
    <row r="763" spans="1:6">
      <c r="A763" s="26">
        <v>1</v>
      </c>
      <c r="B763" s="27" t="s">
        <v>1313</v>
      </c>
      <c r="C763" s="28" t="s">
        <v>247</v>
      </c>
      <c r="D763" s="27"/>
      <c r="E763" s="27"/>
      <c r="F763" s="29" t="s">
        <v>1222</v>
      </c>
    </row>
    <row r="764" spans="1:6">
      <c r="A764" s="26">
        <v>1</v>
      </c>
      <c r="B764" s="27" t="s">
        <v>1313</v>
      </c>
      <c r="C764" s="28" t="s">
        <v>248</v>
      </c>
      <c r="D764" s="27"/>
      <c r="E764" s="27"/>
      <c r="F764" s="29" t="s">
        <v>1224</v>
      </c>
    </row>
    <row r="765" spans="1:6">
      <c r="A765" s="26">
        <v>1</v>
      </c>
      <c r="B765" s="27" t="s">
        <v>1313</v>
      </c>
      <c r="C765" s="28" t="s">
        <v>287</v>
      </c>
      <c r="D765" s="27"/>
      <c r="E765" s="27"/>
      <c r="F765" s="29" t="s">
        <v>1222</v>
      </c>
    </row>
    <row r="766" spans="1:6">
      <c r="A766" s="26">
        <v>1</v>
      </c>
      <c r="B766" s="27" t="s">
        <v>1313</v>
      </c>
      <c r="C766" s="28" t="s">
        <v>288</v>
      </c>
      <c r="D766" s="27"/>
      <c r="E766" s="27"/>
      <c r="F766" s="29" t="s">
        <v>1224</v>
      </c>
    </row>
    <row r="767" spans="1:6">
      <c r="A767" s="26">
        <v>1</v>
      </c>
      <c r="B767" s="27" t="s">
        <v>1313</v>
      </c>
      <c r="C767" s="28" t="s">
        <v>290</v>
      </c>
      <c r="D767" s="27"/>
      <c r="E767" s="27"/>
      <c r="F767" s="29" t="s">
        <v>1224</v>
      </c>
    </row>
    <row r="768" spans="1:6">
      <c r="A768" s="26">
        <v>1</v>
      </c>
      <c r="B768" s="27" t="s">
        <v>1313</v>
      </c>
      <c r="C768" s="28" t="s">
        <v>291</v>
      </c>
      <c r="D768" s="27"/>
      <c r="E768" s="27"/>
      <c r="F768" s="29" t="s">
        <v>1224</v>
      </c>
    </row>
    <row r="769" spans="1:6">
      <c r="A769" s="26">
        <v>1</v>
      </c>
      <c r="B769" s="27" t="s">
        <v>1313</v>
      </c>
      <c r="C769" s="28" t="s">
        <v>1314</v>
      </c>
      <c r="D769" s="27"/>
      <c r="E769" s="27"/>
      <c r="F769" s="29" t="s">
        <v>1222</v>
      </c>
    </row>
    <row r="770" spans="1:6">
      <c r="A770" s="26">
        <v>1</v>
      </c>
      <c r="B770" s="27" t="s">
        <v>1313</v>
      </c>
      <c r="C770" s="28" t="s">
        <v>336</v>
      </c>
      <c r="D770" s="27"/>
      <c r="E770" s="27"/>
      <c r="F770" s="29" t="s">
        <v>1222</v>
      </c>
    </row>
    <row r="771" spans="1:6">
      <c r="A771" s="26">
        <v>1</v>
      </c>
      <c r="B771" s="27" t="s">
        <v>1313</v>
      </c>
      <c r="C771" s="28" t="s">
        <v>340</v>
      </c>
      <c r="D771" s="27"/>
      <c r="E771" s="27"/>
      <c r="F771" s="29" t="s">
        <v>1222</v>
      </c>
    </row>
    <row r="772" spans="1:6">
      <c r="A772" s="26">
        <v>1</v>
      </c>
      <c r="B772" s="27" t="s">
        <v>1313</v>
      </c>
      <c r="C772" s="28" t="s">
        <v>341</v>
      </c>
      <c r="D772" s="27"/>
      <c r="E772" s="27"/>
      <c r="F772" s="29" t="s">
        <v>1224</v>
      </c>
    </row>
    <row r="773" spans="1:6">
      <c r="A773" s="26">
        <v>1</v>
      </c>
      <c r="B773" s="27" t="s">
        <v>1313</v>
      </c>
      <c r="C773" s="28" t="s">
        <v>364</v>
      </c>
      <c r="D773" s="27"/>
      <c r="E773" s="27"/>
      <c r="F773" s="29" t="s">
        <v>1224</v>
      </c>
    </row>
    <row r="774" spans="1:6">
      <c r="A774" s="26">
        <v>1</v>
      </c>
      <c r="B774" s="27" t="s">
        <v>1313</v>
      </c>
      <c r="C774" s="28" t="s">
        <v>365</v>
      </c>
      <c r="D774" s="27"/>
      <c r="E774" s="27"/>
      <c r="F774" s="29" t="s">
        <v>1222</v>
      </c>
    </row>
    <row r="775" spans="1:6">
      <c r="A775" s="26">
        <v>1</v>
      </c>
      <c r="B775" s="27" t="s">
        <v>1313</v>
      </c>
      <c r="C775" s="28" t="s">
        <v>366</v>
      </c>
      <c r="D775" s="27"/>
      <c r="E775" s="27"/>
      <c r="F775" s="29" t="s">
        <v>1224</v>
      </c>
    </row>
    <row r="776" spans="1:6">
      <c r="A776" s="26">
        <v>1</v>
      </c>
      <c r="B776" s="27" t="s">
        <v>1313</v>
      </c>
      <c r="C776" s="28" t="s">
        <v>378</v>
      </c>
      <c r="D776" s="27"/>
      <c r="E776" s="27"/>
      <c r="F776" s="29" t="s">
        <v>1224</v>
      </c>
    </row>
    <row r="777" spans="1:6">
      <c r="A777" s="26">
        <v>1</v>
      </c>
      <c r="B777" s="27" t="s">
        <v>1313</v>
      </c>
      <c r="C777" s="28" t="s">
        <v>379</v>
      </c>
      <c r="D777" s="27"/>
      <c r="E777" s="27"/>
      <c r="F777" s="29" t="s">
        <v>1222</v>
      </c>
    </row>
    <row r="778" spans="1:6">
      <c r="A778" s="26">
        <v>1</v>
      </c>
      <c r="B778" s="27" t="s">
        <v>1313</v>
      </c>
      <c r="C778" s="28" t="s">
        <v>383</v>
      </c>
      <c r="D778" s="27"/>
      <c r="E778" s="27"/>
      <c r="F778" s="29" t="s">
        <v>1224</v>
      </c>
    </row>
    <row r="779" spans="1:6">
      <c r="A779" s="26">
        <v>1</v>
      </c>
      <c r="B779" s="27" t="s">
        <v>1313</v>
      </c>
      <c r="C779" s="28" t="s">
        <v>384</v>
      </c>
      <c r="D779" s="27"/>
      <c r="E779" s="27"/>
      <c r="F779" s="29" t="s">
        <v>1222</v>
      </c>
    </row>
    <row r="780" spans="1:6">
      <c r="A780" s="26">
        <v>1</v>
      </c>
      <c r="B780" s="27" t="s">
        <v>1313</v>
      </c>
      <c r="C780" s="28" t="s">
        <v>422</v>
      </c>
      <c r="D780" s="27"/>
      <c r="E780" s="27"/>
      <c r="F780" s="29" t="s">
        <v>1224</v>
      </c>
    </row>
    <row r="781" spans="1:6">
      <c r="A781" s="26">
        <v>1</v>
      </c>
      <c r="B781" s="27" t="s">
        <v>1313</v>
      </c>
      <c r="C781" s="28" t="s">
        <v>423</v>
      </c>
      <c r="D781" s="27"/>
      <c r="E781" s="27"/>
      <c r="F781" s="29" t="s">
        <v>1222</v>
      </c>
    </row>
    <row r="782" spans="1:6">
      <c r="A782" s="26">
        <v>1</v>
      </c>
      <c r="B782" s="27" t="s">
        <v>1313</v>
      </c>
      <c r="C782" s="28" t="s">
        <v>435</v>
      </c>
      <c r="D782" s="27"/>
      <c r="E782" s="27"/>
      <c r="F782" s="29" t="s">
        <v>1224</v>
      </c>
    </row>
    <row r="783" spans="1:6">
      <c r="A783" s="26">
        <v>1</v>
      </c>
      <c r="B783" s="27" t="s">
        <v>1313</v>
      </c>
      <c r="C783" s="28" t="s">
        <v>436</v>
      </c>
      <c r="D783" s="27"/>
      <c r="E783" s="27"/>
      <c r="F783" s="29" t="s">
        <v>1222</v>
      </c>
    </row>
    <row r="784" spans="1:6">
      <c r="A784" s="26">
        <v>1</v>
      </c>
      <c r="B784" s="27" t="s">
        <v>1313</v>
      </c>
      <c r="C784" s="28" t="s">
        <v>447</v>
      </c>
      <c r="D784" s="27"/>
      <c r="E784" s="27"/>
      <c r="F784" s="29" t="s">
        <v>1224</v>
      </c>
    </row>
    <row r="785" spans="1:6">
      <c r="A785" s="26">
        <v>1</v>
      </c>
      <c r="B785" s="27" t="s">
        <v>1313</v>
      </c>
      <c r="C785" s="28" t="s">
        <v>448</v>
      </c>
      <c r="D785" s="27"/>
      <c r="E785" s="27"/>
      <c r="F785" s="29" t="s">
        <v>1222</v>
      </c>
    </row>
    <row r="786" spans="1:6">
      <c r="A786" s="26">
        <v>1</v>
      </c>
      <c r="B786" s="27" t="s">
        <v>1313</v>
      </c>
      <c r="C786" s="28" t="s">
        <v>697</v>
      </c>
      <c r="D786" s="30"/>
      <c r="E786" s="27"/>
      <c r="F786" s="29" t="s">
        <v>1224</v>
      </c>
    </row>
    <row r="787" spans="1:6">
      <c r="A787" s="26">
        <v>1</v>
      </c>
      <c r="B787" s="27" t="s">
        <v>1313</v>
      </c>
      <c r="C787" s="28" t="s">
        <v>1315</v>
      </c>
      <c r="D787" s="30"/>
      <c r="E787" s="27"/>
      <c r="F787" s="29" t="s">
        <v>1222</v>
      </c>
    </row>
    <row r="788" spans="1:6">
      <c r="A788" s="26">
        <v>1</v>
      </c>
      <c r="B788" s="27" t="s">
        <v>1313</v>
      </c>
      <c r="C788" s="28" t="s">
        <v>706</v>
      </c>
      <c r="D788" s="30"/>
      <c r="E788" s="27"/>
      <c r="F788" s="29" t="s">
        <v>1224</v>
      </c>
    </row>
    <row r="789" spans="1:6">
      <c r="A789" s="26">
        <v>1</v>
      </c>
      <c r="B789" s="27" t="s">
        <v>1313</v>
      </c>
      <c r="C789" s="28" t="s">
        <v>707</v>
      </c>
      <c r="D789" s="30"/>
      <c r="E789" s="27"/>
      <c r="F789" s="29" t="s">
        <v>1224</v>
      </c>
    </row>
    <row r="790" spans="1:6">
      <c r="A790" s="26">
        <v>1</v>
      </c>
      <c r="B790" s="27" t="s">
        <v>1313</v>
      </c>
      <c r="C790" s="28" t="s">
        <v>708</v>
      </c>
      <c r="D790" s="30"/>
      <c r="E790" s="27"/>
      <c r="F790" s="29" t="s">
        <v>1222</v>
      </c>
    </row>
    <row r="791" spans="1:6">
      <c r="A791" s="26">
        <v>1</v>
      </c>
      <c r="B791" s="27" t="s">
        <v>1313</v>
      </c>
      <c r="C791" s="28" t="s">
        <v>795</v>
      </c>
      <c r="D791" s="30"/>
      <c r="E791" s="27"/>
      <c r="F791" s="29" t="s">
        <v>1222</v>
      </c>
    </row>
    <row r="792" spans="1:6">
      <c r="A792" s="26">
        <v>1</v>
      </c>
      <c r="B792" s="27" t="s">
        <v>1313</v>
      </c>
      <c r="C792" s="28" t="s">
        <v>796</v>
      </c>
      <c r="D792" s="30"/>
      <c r="E792" s="27"/>
      <c r="F792" s="29" t="s">
        <v>1224</v>
      </c>
    </row>
    <row r="793" spans="1:6">
      <c r="A793" s="26"/>
      <c r="B793" s="28" t="s">
        <v>1316</v>
      </c>
      <c r="C793" s="28" t="s">
        <v>1316</v>
      </c>
      <c r="D793" s="27"/>
      <c r="E793" s="27"/>
      <c r="F793" s="29" t="s">
        <v>1224</v>
      </c>
    </row>
    <row r="794" spans="1:6">
      <c r="A794" s="26"/>
      <c r="B794" s="28" t="s">
        <v>1317</v>
      </c>
      <c r="C794" s="28" t="s">
        <v>1317</v>
      </c>
      <c r="D794" s="27"/>
      <c r="E794" s="27"/>
      <c r="F794" s="29" t="s">
        <v>1222</v>
      </c>
    </row>
    <row r="795" spans="1:6">
      <c r="A795" s="42"/>
      <c r="B795" s="44" t="s">
        <v>1318</v>
      </c>
      <c r="C795" s="44" t="s">
        <v>1318</v>
      </c>
      <c r="D795" s="27"/>
      <c r="E795" s="43"/>
      <c r="F795" s="45" t="s">
        <v>1224</v>
      </c>
    </row>
    <row r="796" spans="1:6">
      <c r="A796" s="42"/>
      <c r="B796" s="43" t="s">
        <v>1319</v>
      </c>
      <c r="C796" s="53" t="s">
        <v>1319</v>
      </c>
      <c r="D796" s="54"/>
      <c r="E796" s="54"/>
      <c r="F796" s="55" t="s">
        <v>1320</v>
      </c>
    </row>
  </sheetData>
  <conditionalFormatting sqref="D244:D267">
    <cfRule type="uniqueValues" dxfId="0" priority="1"/>
  </conditionalFormatting>
  <pageMargins left="0.7" right="0.7" top="0.75" bottom="0.75" header="0.3" footer="0.3"/>
  <pageSetup paperSize="9"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217"/>
  <sheetViews>
    <sheetView zoomScale="80" zoomScaleNormal="80" workbookViewId="0">
      <selection activeCell="K208" sqref="K208"/>
    </sheetView>
  </sheetViews>
  <sheetFormatPr baseColWidth="10" defaultRowHeight="15"/>
  <cols>
    <col min="1" max="1" width="31.5703125" style="8" customWidth="1"/>
    <col min="3" max="3" width="29.5703125" style="16" customWidth="1"/>
    <col min="4" max="4" width="15.140625" style="16" customWidth="1"/>
  </cols>
  <sheetData>
    <row r="1" spans="1:4">
      <c r="A1" s="12" t="s">
        <v>919</v>
      </c>
      <c r="C1" s="68" t="s">
        <v>919</v>
      </c>
      <c r="D1" s="69" t="s">
        <v>1349</v>
      </c>
    </row>
    <row r="2" spans="1:4">
      <c r="A2" s="1" t="s">
        <v>149</v>
      </c>
      <c r="C2" s="59" t="s">
        <v>149</v>
      </c>
      <c r="D2" s="61">
        <v>44170</v>
      </c>
    </row>
    <row r="3" spans="1:4">
      <c r="A3" s="1" t="s">
        <v>981</v>
      </c>
      <c r="C3" s="59" t="s">
        <v>981</v>
      </c>
      <c r="D3" s="61">
        <v>44140</v>
      </c>
    </row>
    <row r="4" spans="1:4">
      <c r="A4" s="3" t="s">
        <v>918</v>
      </c>
      <c r="C4" s="59" t="s">
        <v>918</v>
      </c>
      <c r="D4" s="61">
        <v>44150</v>
      </c>
    </row>
    <row r="5" spans="1:4">
      <c r="A5" s="1" t="s">
        <v>96</v>
      </c>
      <c r="C5" s="59" t="s">
        <v>1351</v>
      </c>
      <c r="D5" s="61">
        <v>44150</v>
      </c>
    </row>
    <row r="6" spans="1:4">
      <c r="A6" s="1" t="s">
        <v>84</v>
      </c>
      <c r="C6" s="59" t="s">
        <v>96</v>
      </c>
      <c r="D6" s="61">
        <v>44410</v>
      </c>
    </row>
    <row r="7" spans="1:4">
      <c r="A7" s="1" t="s">
        <v>166</v>
      </c>
      <c r="C7" s="59" t="s">
        <v>84</v>
      </c>
      <c r="D7" s="61">
        <v>44460</v>
      </c>
    </row>
    <row r="8" spans="1:4">
      <c r="A8" s="1" t="s">
        <v>1194</v>
      </c>
      <c r="C8" s="59" t="s">
        <v>166</v>
      </c>
      <c r="D8" s="61">
        <v>44115</v>
      </c>
    </row>
    <row r="9" spans="1:4">
      <c r="A9" s="1" t="s">
        <v>45</v>
      </c>
      <c r="C9" s="59" t="s">
        <v>1194</v>
      </c>
      <c r="D9" s="61">
        <v>44740</v>
      </c>
    </row>
    <row r="10" spans="1:4">
      <c r="A10" s="1" t="s">
        <v>66</v>
      </c>
      <c r="C10" s="59" t="s">
        <v>45</v>
      </c>
      <c r="D10" s="61">
        <v>44160</v>
      </c>
    </row>
    <row r="11" spans="1:4">
      <c r="A11" s="1" t="s">
        <v>35</v>
      </c>
      <c r="C11" s="59" t="s">
        <v>66</v>
      </c>
      <c r="D11" s="61">
        <v>44130</v>
      </c>
    </row>
    <row r="12" spans="1:4">
      <c r="A12" s="1" t="s">
        <v>147</v>
      </c>
      <c r="C12" s="59" t="s">
        <v>1353</v>
      </c>
      <c r="D12" s="61">
        <v>85710</v>
      </c>
    </row>
    <row r="13" spans="1:4">
      <c r="A13" s="1" t="s">
        <v>25</v>
      </c>
      <c r="C13" s="59" t="s">
        <v>35</v>
      </c>
      <c r="D13" s="61">
        <v>44830</v>
      </c>
    </row>
    <row r="14" spans="1:4">
      <c r="A14" s="1" t="s">
        <v>71</v>
      </c>
      <c r="C14" s="59" t="s">
        <v>147</v>
      </c>
      <c r="D14" s="61">
        <v>44260</v>
      </c>
    </row>
    <row r="15" spans="1:4">
      <c r="A15" s="1" t="s">
        <v>142</v>
      </c>
      <c r="C15" s="59" t="s">
        <v>25</v>
      </c>
      <c r="D15" s="61">
        <v>44340</v>
      </c>
    </row>
    <row r="16" spans="1:4">
      <c r="A16" s="1" t="s">
        <v>823</v>
      </c>
      <c r="C16" s="59" t="s">
        <v>71</v>
      </c>
      <c r="D16" s="61">
        <v>44190</v>
      </c>
    </row>
    <row r="17" spans="1:4">
      <c r="A17" s="1" t="s">
        <v>64</v>
      </c>
      <c r="C17" s="59" t="s">
        <v>142</v>
      </c>
      <c r="D17" s="61">
        <v>44130</v>
      </c>
    </row>
    <row r="18" spans="1:4">
      <c r="A18" s="1" t="s">
        <v>107</v>
      </c>
      <c r="C18" s="59" t="s">
        <v>823</v>
      </c>
      <c r="D18" s="61">
        <v>44830</v>
      </c>
    </row>
    <row r="19" spans="1:4">
      <c r="A19" s="1" t="s">
        <v>92</v>
      </c>
      <c r="C19" s="59" t="s">
        <v>64</v>
      </c>
      <c r="D19" s="61">
        <v>44750</v>
      </c>
    </row>
    <row r="20" spans="1:4">
      <c r="A20" s="1" t="s">
        <v>859</v>
      </c>
      <c r="C20" s="59" t="s">
        <v>107</v>
      </c>
      <c r="D20" s="61">
        <v>44470</v>
      </c>
    </row>
    <row r="21" spans="1:4">
      <c r="A21" s="1" t="s">
        <v>26</v>
      </c>
      <c r="C21" s="59" t="s">
        <v>92</v>
      </c>
      <c r="D21" s="61">
        <v>44390</v>
      </c>
    </row>
    <row r="22" spans="1:4">
      <c r="A22" s="1" t="s">
        <v>167</v>
      </c>
      <c r="C22" s="59" t="s">
        <v>859</v>
      </c>
      <c r="D22" s="61">
        <v>44140</v>
      </c>
    </row>
    <row r="23" spans="1:4">
      <c r="A23" s="1" t="s">
        <v>79</v>
      </c>
      <c r="C23" s="59" t="s">
        <v>26</v>
      </c>
      <c r="D23" s="61">
        <v>44110</v>
      </c>
    </row>
    <row r="24" spans="1:4">
      <c r="A24" s="1" t="s">
        <v>161</v>
      </c>
      <c r="C24" s="59" t="s">
        <v>167</v>
      </c>
      <c r="D24" s="61">
        <v>44320</v>
      </c>
    </row>
    <row r="25" spans="1:4">
      <c r="A25" s="1" t="s">
        <v>60</v>
      </c>
      <c r="C25" s="59" t="s">
        <v>79</v>
      </c>
      <c r="D25" s="61">
        <v>44320</v>
      </c>
    </row>
    <row r="26" spans="1:4">
      <c r="A26" s="1" t="s">
        <v>121</v>
      </c>
      <c r="C26" s="59" t="s">
        <v>161</v>
      </c>
      <c r="D26" s="61">
        <v>44640</v>
      </c>
    </row>
    <row r="27" spans="1:4">
      <c r="A27" s="1" t="s">
        <v>998</v>
      </c>
      <c r="C27" s="59" t="s">
        <v>60</v>
      </c>
      <c r="D27" s="61">
        <v>44190</v>
      </c>
    </row>
    <row r="28" spans="1:4">
      <c r="A28" s="1" t="s">
        <v>27</v>
      </c>
      <c r="C28" s="59" t="s">
        <v>121</v>
      </c>
      <c r="D28" s="61">
        <v>44290</v>
      </c>
    </row>
    <row r="29" spans="1:4">
      <c r="A29" s="1" t="s">
        <v>56</v>
      </c>
      <c r="C29" s="59" t="s">
        <v>998</v>
      </c>
      <c r="D29" s="61">
        <v>44650</v>
      </c>
    </row>
    <row r="30" spans="1:4">
      <c r="A30" s="1" t="s">
        <v>50</v>
      </c>
      <c r="C30" s="59" t="s">
        <v>27</v>
      </c>
      <c r="D30" s="61">
        <v>44360</v>
      </c>
    </row>
    <row r="31" spans="1:4">
      <c r="A31" s="1" t="s">
        <v>81</v>
      </c>
      <c r="C31" s="59" t="s">
        <v>56</v>
      </c>
      <c r="D31" s="61">
        <v>44560</v>
      </c>
    </row>
    <row r="32" spans="1:4">
      <c r="A32" s="1" t="s">
        <v>136</v>
      </c>
      <c r="C32" s="59" t="s">
        <v>50</v>
      </c>
      <c r="D32" s="61">
        <v>44220</v>
      </c>
    </row>
    <row r="33" spans="1:4">
      <c r="A33" s="1" t="s">
        <v>110</v>
      </c>
      <c r="C33" s="59" t="s">
        <v>81</v>
      </c>
      <c r="D33" s="61">
        <v>44521</v>
      </c>
    </row>
    <row r="34" spans="1:4">
      <c r="A34" s="1" t="s">
        <v>980</v>
      </c>
      <c r="C34" s="59" t="s">
        <v>136</v>
      </c>
      <c r="D34" s="61">
        <v>44160</v>
      </c>
    </row>
    <row r="35" spans="1:4">
      <c r="A35" s="1" t="s">
        <v>46</v>
      </c>
      <c r="C35" s="59" t="s">
        <v>110</v>
      </c>
      <c r="D35" s="61">
        <v>44590</v>
      </c>
    </row>
    <row r="36" spans="1:4">
      <c r="A36" s="1" t="s">
        <v>120</v>
      </c>
      <c r="C36" s="59" t="s">
        <v>980</v>
      </c>
      <c r="D36" s="61">
        <v>44450</v>
      </c>
    </row>
    <row r="37" spans="1:4">
      <c r="A37" s="1" t="s">
        <v>94</v>
      </c>
      <c r="C37" s="59" t="s">
        <v>46</v>
      </c>
      <c r="D37" s="61">
        <v>44480</v>
      </c>
    </row>
    <row r="38" spans="1:4">
      <c r="A38" s="1" t="s">
        <v>153</v>
      </c>
      <c r="C38" s="59" t="s">
        <v>120</v>
      </c>
      <c r="D38" s="61">
        <v>44530</v>
      </c>
    </row>
    <row r="39" spans="1:4">
      <c r="A39" s="1" t="s">
        <v>824</v>
      </c>
      <c r="C39" s="59" t="s">
        <v>94</v>
      </c>
      <c r="D39" s="61">
        <v>44110</v>
      </c>
    </row>
    <row r="40" spans="1:4">
      <c r="A40" s="1" t="s">
        <v>68</v>
      </c>
      <c r="C40" s="59" t="s">
        <v>153</v>
      </c>
      <c r="D40" s="61">
        <v>44130</v>
      </c>
    </row>
    <row r="41" spans="1:4">
      <c r="A41" s="1" t="s">
        <v>38</v>
      </c>
      <c r="C41" s="59" t="s">
        <v>1354</v>
      </c>
      <c r="D41" s="61">
        <v>56130</v>
      </c>
    </row>
    <row r="42" spans="1:4">
      <c r="A42" s="1" t="s">
        <v>112</v>
      </c>
      <c r="C42" s="59" t="s">
        <v>824</v>
      </c>
      <c r="D42" s="61">
        <v>44460</v>
      </c>
    </row>
    <row r="43" spans="1:4">
      <c r="A43" s="1" t="s">
        <v>86</v>
      </c>
      <c r="C43" s="59" t="s">
        <v>68</v>
      </c>
      <c r="D43" s="61">
        <v>44660</v>
      </c>
    </row>
    <row r="44" spans="1:4">
      <c r="A44" s="1" t="s">
        <v>82</v>
      </c>
      <c r="C44" s="59" t="s">
        <v>38</v>
      </c>
      <c r="D44" s="61">
        <v>44320</v>
      </c>
    </row>
    <row r="45" spans="1:4">
      <c r="A45" s="1" t="s">
        <v>825</v>
      </c>
      <c r="C45" s="59" t="s">
        <v>112</v>
      </c>
      <c r="D45" s="61">
        <v>44140</v>
      </c>
    </row>
    <row r="46" spans="1:4" ht="18.75" customHeight="1">
      <c r="A46" s="1" t="s">
        <v>860</v>
      </c>
      <c r="C46" s="59" t="s">
        <v>86</v>
      </c>
      <c r="D46" s="61">
        <v>44190</v>
      </c>
    </row>
    <row r="47" spans="1:4">
      <c r="A47" s="1" t="s">
        <v>168</v>
      </c>
      <c r="C47" s="59" t="s">
        <v>82</v>
      </c>
      <c r="D47" s="61">
        <v>44190</v>
      </c>
    </row>
    <row r="48" spans="1:4">
      <c r="A48" s="1" t="s">
        <v>29</v>
      </c>
      <c r="C48" s="59" t="s">
        <v>825</v>
      </c>
      <c r="D48" s="61">
        <v>44520</v>
      </c>
    </row>
    <row r="49" spans="1:4">
      <c r="A49" s="1" t="s">
        <v>42</v>
      </c>
      <c r="C49" s="59" t="s">
        <v>860</v>
      </c>
      <c r="D49" s="61">
        <v>44119</v>
      </c>
    </row>
    <row r="50" spans="1:4">
      <c r="A50" s="1" t="s">
        <v>171</v>
      </c>
      <c r="C50" s="59" t="s">
        <v>168</v>
      </c>
      <c r="D50" s="61">
        <v>44290</v>
      </c>
    </row>
    <row r="51" spans="1:4">
      <c r="A51" s="1" t="s">
        <v>77</v>
      </c>
      <c r="C51" s="59" t="s">
        <v>29</v>
      </c>
      <c r="D51" s="61">
        <v>44530</v>
      </c>
    </row>
    <row r="52" spans="1:4">
      <c r="A52" s="1" t="s">
        <v>74</v>
      </c>
      <c r="C52" s="59" t="s">
        <v>42</v>
      </c>
      <c r="D52" s="61">
        <v>44350</v>
      </c>
    </row>
    <row r="53" spans="1:4">
      <c r="A53" s="1" t="s">
        <v>58</v>
      </c>
      <c r="C53" s="59" t="s">
        <v>171</v>
      </c>
      <c r="D53" s="61">
        <v>44115</v>
      </c>
    </row>
    <row r="54" spans="1:4">
      <c r="A54" s="1" t="s">
        <v>76</v>
      </c>
      <c r="C54" s="59" t="s">
        <v>77</v>
      </c>
      <c r="D54" s="61">
        <v>44410</v>
      </c>
    </row>
    <row r="55" spans="1:4">
      <c r="A55" s="1" t="s">
        <v>144</v>
      </c>
      <c r="C55" s="59" t="s">
        <v>74</v>
      </c>
      <c r="D55" s="61">
        <v>44810</v>
      </c>
    </row>
    <row r="56" spans="1:4">
      <c r="A56" s="1" t="s">
        <v>979</v>
      </c>
      <c r="C56" s="59" t="s">
        <v>58</v>
      </c>
      <c r="D56" s="61">
        <v>44610</v>
      </c>
    </row>
    <row r="57" spans="1:4">
      <c r="A57" s="1" t="s">
        <v>826</v>
      </c>
      <c r="C57" s="59" t="s">
        <v>76</v>
      </c>
      <c r="D57" s="61">
        <v>44520</v>
      </c>
    </row>
    <row r="58" spans="1:4">
      <c r="A58" s="1" t="s">
        <v>169</v>
      </c>
      <c r="C58" s="59" t="s">
        <v>144</v>
      </c>
      <c r="D58" s="61">
        <v>44170</v>
      </c>
    </row>
    <row r="59" spans="1:4">
      <c r="A59" s="1" t="s">
        <v>170</v>
      </c>
      <c r="C59" s="59" t="s">
        <v>1355</v>
      </c>
      <c r="D59" s="61">
        <v>35150</v>
      </c>
    </row>
    <row r="60" spans="1:4">
      <c r="A60" s="1" t="s">
        <v>154</v>
      </c>
      <c r="C60" s="59" t="s">
        <v>979</v>
      </c>
      <c r="D60" s="61">
        <v>44440</v>
      </c>
    </row>
    <row r="61" spans="1:4">
      <c r="A61" s="1" t="s">
        <v>126</v>
      </c>
      <c r="C61" s="59" t="s">
        <v>826</v>
      </c>
      <c r="D61" s="61">
        <v>44670</v>
      </c>
    </row>
    <row r="62" spans="1:4">
      <c r="A62" s="1" t="s">
        <v>827</v>
      </c>
      <c r="C62" s="59" t="s">
        <v>169</v>
      </c>
      <c r="D62" s="61">
        <v>44500</v>
      </c>
    </row>
    <row r="63" spans="1:4">
      <c r="A63" s="1" t="s">
        <v>61</v>
      </c>
      <c r="C63" s="59" t="s">
        <v>170</v>
      </c>
      <c r="D63" s="61">
        <v>44760</v>
      </c>
    </row>
    <row r="64" spans="1:4">
      <c r="A64" s="1" t="s">
        <v>130</v>
      </c>
      <c r="C64" s="59" t="s">
        <v>154</v>
      </c>
      <c r="D64" s="61">
        <v>44430</v>
      </c>
    </row>
    <row r="65" spans="1:4">
      <c r="A65" s="1" t="s">
        <v>978</v>
      </c>
      <c r="C65" s="59" t="s">
        <v>126</v>
      </c>
      <c r="D65" s="61">
        <v>44410</v>
      </c>
    </row>
    <row r="66" spans="1:4">
      <c r="A66" s="1" t="s">
        <v>828</v>
      </c>
      <c r="C66" s="59" t="s">
        <v>827</v>
      </c>
      <c r="D66" s="61">
        <v>44670</v>
      </c>
    </row>
    <row r="67" spans="1:4">
      <c r="A67" s="1" t="s">
        <v>34</v>
      </c>
      <c r="C67" s="59" t="s">
        <v>61</v>
      </c>
      <c r="D67" s="61">
        <v>44330</v>
      </c>
    </row>
    <row r="68" spans="1:4">
      <c r="A68" s="1" t="s">
        <v>111</v>
      </c>
      <c r="C68" s="59" t="s">
        <v>130</v>
      </c>
      <c r="D68" s="61">
        <v>44260</v>
      </c>
    </row>
    <row r="69" spans="1:4">
      <c r="A69" s="1" t="s">
        <v>164</v>
      </c>
      <c r="C69" s="59" t="s">
        <v>1356</v>
      </c>
      <c r="D69" s="61">
        <v>44240</v>
      </c>
    </row>
    <row r="70" spans="1:4">
      <c r="A70" s="1" t="s">
        <v>123</v>
      </c>
      <c r="C70" s="59" t="s">
        <v>828</v>
      </c>
      <c r="D70" s="61">
        <v>44810</v>
      </c>
    </row>
    <row r="71" spans="1:4">
      <c r="A71" s="1" t="s">
        <v>85</v>
      </c>
      <c r="C71" s="59" t="s">
        <v>34</v>
      </c>
      <c r="D71" s="61">
        <v>44118</v>
      </c>
    </row>
    <row r="72" spans="1:4">
      <c r="A72" s="1" t="s">
        <v>172</v>
      </c>
      <c r="C72" s="59" t="s">
        <v>111</v>
      </c>
      <c r="D72" s="61">
        <v>44170</v>
      </c>
    </row>
    <row r="73" spans="1:4">
      <c r="A73" s="1" t="s">
        <v>28</v>
      </c>
      <c r="C73" s="59" t="s">
        <v>164</v>
      </c>
      <c r="D73" s="61">
        <v>44690</v>
      </c>
    </row>
    <row r="74" spans="1:4">
      <c r="A74" s="1" t="s">
        <v>997</v>
      </c>
      <c r="C74" s="59" t="s">
        <v>123</v>
      </c>
      <c r="D74" s="61">
        <v>44310</v>
      </c>
    </row>
    <row r="75" spans="1:4">
      <c r="A75" s="1" t="s">
        <v>152</v>
      </c>
      <c r="C75" s="59" t="s">
        <v>85</v>
      </c>
      <c r="D75" s="61">
        <v>44270</v>
      </c>
    </row>
    <row r="76" spans="1:4">
      <c r="A76" s="1" t="s">
        <v>150</v>
      </c>
      <c r="C76" s="59" t="s">
        <v>172</v>
      </c>
      <c r="D76" s="61">
        <v>44520</v>
      </c>
    </row>
    <row r="77" spans="1:4">
      <c r="A77" s="1" t="s">
        <v>127</v>
      </c>
      <c r="C77" s="59" t="s">
        <v>28</v>
      </c>
      <c r="D77" s="61">
        <v>44620</v>
      </c>
    </row>
    <row r="78" spans="1:4">
      <c r="A78" s="1" t="s">
        <v>156</v>
      </c>
      <c r="C78" s="59" t="s">
        <v>1147</v>
      </c>
      <c r="D78" s="61">
        <v>44770</v>
      </c>
    </row>
    <row r="79" spans="1:4">
      <c r="A79" s="1" t="s">
        <v>78</v>
      </c>
      <c r="C79" s="59" t="s">
        <v>152</v>
      </c>
      <c r="D79" s="61">
        <v>44140</v>
      </c>
    </row>
    <row r="80" spans="1:4">
      <c r="A80" s="1" t="s">
        <v>1070</v>
      </c>
      <c r="C80" s="59" t="s">
        <v>150</v>
      </c>
      <c r="D80" s="61">
        <v>44330</v>
      </c>
    </row>
    <row r="81" spans="1:4">
      <c r="A81" s="1" t="s">
        <v>133</v>
      </c>
      <c r="C81" s="59" t="s">
        <v>127</v>
      </c>
      <c r="D81" s="61">
        <v>44430</v>
      </c>
    </row>
    <row r="82" spans="1:4">
      <c r="A82" s="1" t="s">
        <v>80</v>
      </c>
      <c r="C82" s="59" t="s">
        <v>156</v>
      </c>
      <c r="D82" s="61">
        <v>44522</v>
      </c>
    </row>
    <row r="83" spans="1:4">
      <c r="A83" s="1" t="s">
        <v>83</v>
      </c>
      <c r="C83" s="59" t="s">
        <v>78</v>
      </c>
      <c r="D83" s="61">
        <v>44420</v>
      </c>
    </row>
    <row r="84" spans="1:4">
      <c r="A84" s="1" t="s">
        <v>119</v>
      </c>
      <c r="C84" s="59" t="s">
        <v>1357</v>
      </c>
      <c r="D84" s="61">
        <v>44260</v>
      </c>
    </row>
    <row r="85" spans="1:4">
      <c r="A85" s="1" t="s">
        <v>89</v>
      </c>
      <c r="C85" s="59" t="s">
        <v>133</v>
      </c>
      <c r="D85" s="61">
        <v>44140</v>
      </c>
    </row>
    <row r="86" spans="1:4">
      <c r="A86" s="1" t="s">
        <v>139</v>
      </c>
      <c r="C86" s="59" t="s">
        <v>80</v>
      </c>
      <c r="D86" s="61">
        <v>44850</v>
      </c>
    </row>
    <row r="87" spans="1:4">
      <c r="A87" s="1" t="s">
        <v>87</v>
      </c>
      <c r="C87" s="59" t="s">
        <v>83</v>
      </c>
      <c r="D87" s="61">
        <v>44490</v>
      </c>
    </row>
    <row r="88" spans="1:4">
      <c r="A88" s="1" t="s">
        <v>49</v>
      </c>
      <c r="C88" s="59" t="s">
        <v>119</v>
      </c>
      <c r="D88" s="61">
        <v>44130</v>
      </c>
    </row>
    <row r="89" spans="1:4">
      <c r="A89" s="1" t="s">
        <v>829</v>
      </c>
      <c r="C89" s="59" t="s">
        <v>89</v>
      </c>
      <c r="D89" s="61">
        <v>44430</v>
      </c>
    </row>
    <row r="90" spans="1:4">
      <c r="A90" s="1" t="s">
        <v>102</v>
      </c>
      <c r="C90" s="59" t="s">
        <v>139</v>
      </c>
      <c r="D90" s="61">
        <v>44430</v>
      </c>
    </row>
    <row r="91" spans="1:4">
      <c r="A91" s="1" t="s">
        <v>830</v>
      </c>
      <c r="C91" s="59" t="s">
        <v>87</v>
      </c>
      <c r="D91" s="61">
        <v>44330</v>
      </c>
    </row>
    <row r="92" spans="1:4">
      <c r="A92" s="1" t="s">
        <v>995</v>
      </c>
      <c r="C92" s="59" t="s">
        <v>49</v>
      </c>
      <c r="D92" s="61">
        <v>44640</v>
      </c>
    </row>
    <row r="93" spans="1:4">
      <c r="A93" s="1" t="s">
        <v>75</v>
      </c>
      <c r="C93" s="59" t="s">
        <v>829</v>
      </c>
      <c r="D93" s="61">
        <v>44540</v>
      </c>
    </row>
    <row r="94" spans="1:4">
      <c r="A94" s="1" t="s">
        <v>97</v>
      </c>
      <c r="C94" s="59" t="s">
        <v>102</v>
      </c>
      <c r="D94" s="61">
        <v>44510</v>
      </c>
    </row>
    <row r="95" spans="1:4">
      <c r="A95" s="1" t="s">
        <v>143</v>
      </c>
      <c r="C95" s="59" t="s">
        <v>830</v>
      </c>
      <c r="D95" s="61">
        <v>44360</v>
      </c>
    </row>
    <row r="96" spans="1:4">
      <c r="A96" s="1" t="s">
        <v>91</v>
      </c>
      <c r="C96" s="59" t="s">
        <v>75</v>
      </c>
      <c r="D96" s="61">
        <v>44650</v>
      </c>
    </row>
    <row r="97" spans="1:4">
      <c r="A97" s="1" t="s">
        <v>41</v>
      </c>
      <c r="C97" s="59" t="s">
        <v>97</v>
      </c>
      <c r="D97" s="61">
        <v>44840</v>
      </c>
    </row>
    <row r="98" spans="1:4">
      <c r="A98" s="1" t="s">
        <v>831</v>
      </c>
      <c r="C98" s="59" t="s">
        <v>143</v>
      </c>
      <c r="D98" s="61">
        <v>44390</v>
      </c>
    </row>
    <row r="99" spans="1:4">
      <c r="A99" s="1" t="s">
        <v>98</v>
      </c>
      <c r="C99" s="59" t="s">
        <v>91</v>
      </c>
      <c r="D99" s="61">
        <v>44850</v>
      </c>
    </row>
    <row r="100" spans="1:4">
      <c r="A100" s="1" t="s">
        <v>982</v>
      </c>
      <c r="C100" s="59" t="s">
        <v>41</v>
      </c>
      <c r="D100" s="61">
        <v>44370</v>
      </c>
    </row>
    <row r="101" spans="1:4">
      <c r="A101" s="1" t="s">
        <v>993</v>
      </c>
      <c r="C101" s="59" t="s">
        <v>831</v>
      </c>
      <c r="D101" s="61">
        <v>44110</v>
      </c>
    </row>
    <row r="102" spans="1:4">
      <c r="A102" s="1" t="s">
        <v>128</v>
      </c>
      <c r="C102" s="59" t="s">
        <v>98</v>
      </c>
      <c r="D102" s="61">
        <v>44590</v>
      </c>
    </row>
    <row r="103" spans="1:4">
      <c r="A103" s="1" t="s">
        <v>983</v>
      </c>
      <c r="C103" s="59" t="s">
        <v>1106</v>
      </c>
      <c r="D103" s="61">
        <v>44270</v>
      </c>
    </row>
    <row r="104" spans="1:4">
      <c r="A104" s="1" t="s">
        <v>832</v>
      </c>
      <c r="C104" s="59" t="s">
        <v>993</v>
      </c>
      <c r="D104" s="61">
        <v>44690</v>
      </c>
    </row>
    <row r="105" spans="1:4">
      <c r="A105" s="1" t="s">
        <v>994</v>
      </c>
      <c r="C105" s="59" t="s">
        <v>128</v>
      </c>
      <c r="D105" s="61">
        <v>44260</v>
      </c>
    </row>
    <row r="106" spans="1:4">
      <c r="A106" s="1" t="s">
        <v>134</v>
      </c>
      <c r="C106" s="59" t="s">
        <v>983</v>
      </c>
      <c r="D106" s="61">
        <v>44170</v>
      </c>
    </row>
    <row r="107" spans="1:4">
      <c r="A107" s="1" t="s">
        <v>833</v>
      </c>
      <c r="C107" s="59" t="s">
        <v>832</v>
      </c>
      <c r="D107" s="61">
        <v>44290</v>
      </c>
    </row>
    <row r="108" spans="1:4">
      <c r="A108" s="1" t="s">
        <v>113</v>
      </c>
      <c r="C108" s="59" t="s">
        <v>994</v>
      </c>
      <c r="D108" s="61">
        <v>44470</v>
      </c>
    </row>
    <row r="109" spans="1:4">
      <c r="A109" s="1" t="s">
        <v>155</v>
      </c>
      <c r="C109" s="59" t="s">
        <v>134</v>
      </c>
      <c r="D109" s="61">
        <v>44522</v>
      </c>
    </row>
    <row r="110" spans="1:4">
      <c r="A110" s="1" t="s">
        <v>88</v>
      </c>
      <c r="C110" s="59" t="s">
        <v>833</v>
      </c>
      <c r="D110" s="61">
        <v>44420</v>
      </c>
    </row>
    <row r="111" spans="1:4">
      <c r="A111" s="1" t="s">
        <v>93</v>
      </c>
      <c r="C111" s="59" t="s">
        <v>113</v>
      </c>
      <c r="D111" s="61">
        <v>44780</v>
      </c>
    </row>
    <row r="112" spans="1:4">
      <c r="A112" s="1" t="s">
        <v>124</v>
      </c>
      <c r="C112" s="59" t="s">
        <v>155</v>
      </c>
      <c r="D112" s="61">
        <v>44520</v>
      </c>
    </row>
    <row r="113" spans="1:4">
      <c r="A113" s="1" t="s">
        <v>104</v>
      </c>
      <c r="C113" s="59" t="s">
        <v>88</v>
      </c>
      <c r="D113" s="61">
        <v>44690</v>
      </c>
    </row>
    <row r="114" spans="1:4">
      <c r="A114" s="1" t="s">
        <v>157</v>
      </c>
      <c r="C114" s="59" t="s">
        <v>93</v>
      </c>
      <c r="D114" s="61">
        <v>44140</v>
      </c>
    </row>
    <row r="115" spans="1:4">
      <c r="A115" s="1" t="s">
        <v>109</v>
      </c>
      <c r="C115" s="59" t="s">
        <v>124</v>
      </c>
      <c r="D115" s="61">
        <v>44550</v>
      </c>
    </row>
    <row r="116" spans="1:4">
      <c r="A116" s="1" t="s">
        <v>52</v>
      </c>
      <c r="C116" s="59" t="s">
        <v>104</v>
      </c>
      <c r="D116" s="61">
        <v>44370</v>
      </c>
    </row>
    <row r="117" spans="1:4">
      <c r="A117" s="1" t="s">
        <v>23</v>
      </c>
      <c r="C117" s="59" t="s">
        <v>157</v>
      </c>
      <c r="D117" s="61">
        <v>44590</v>
      </c>
    </row>
    <row r="118" spans="1:4">
      <c r="A118" s="1" t="s">
        <v>984</v>
      </c>
      <c r="C118" s="59" t="s">
        <v>109</v>
      </c>
      <c r="D118" s="61">
        <v>44850</v>
      </c>
    </row>
    <row r="119" spans="1:4">
      <c r="A119" s="1" t="s">
        <v>59</v>
      </c>
      <c r="C119" s="59" t="s">
        <v>52</v>
      </c>
      <c r="D119" s="61">
        <v>44330</v>
      </c>
    </row>
    <row r="120" spans="1:4">
      <c r="A120" s="1" t="s">
        <v>996</v>
      </c>
      <c r="C120" s="59" t="s">
        <v>23</v>
      </c>
      <c r="D120" s="61">
        <v>44000</v>
      </c>
    </row>
    <row r="121" spans="1:4">
      <c r="A121" s="1" t="s">
        <v>122</v>
      </c>
      <c r="C121" s="59" t="s">
        <v>23</v>
      </c>
      <c r="D121" s="61">
        <v>44100</v>
      </c>
    </row>
    <row r="122" spans="1:4">
      <c r="A122" s="1" t="s">
        <v>53</v>
      </c>
      <c r="C122" s="59" t="s">
        <v>23</v>
      </c>
      <c r="D122" s="61">
        <v>44200</v>
      </c>
    </row>
    <row r="123" spans="1:4">
      <c r="A123" s="1" t="s">
        <v>158</v>
      </c>
      <c r="C123" s="59" t="s">
        <v>23</v>
      </c>
      <c r="D123" s="61">
        <v>44300</v>
      </c>
    </row>
    <row r="124" spans="1:4">
      <c r="A124" s="1" t="s">
        <v>47</v>
      </c>
      <c r="C124" s="59" t="s">
        <v>984</v>
      </c>
      <c r="D124" s="61">
        <v>44390</v>
      </c>
    </row>
    <row r="125" spans="1:4">
      <c r="A125" s="1" t="s">
        <v>48</v>
      </c>
      <c r="C125" s="59" t="s">
        <v>59</v>
      </c>
      <c r="D125" s="61">
        <v>44130</v>
      </c>
    </row>
    <row r="126" spans="1:4">
      <c r="A126" s="1" t="s">
        <v>151</v>
      </c>
      <c r="C126" s="59" t="s">
        <v>1432</v>
      </c>
      <c r="D126" s="61">
        <v>44110</v>
      </c>
    </row>
    <row r="127" spans="1:4">
      <c r="A127" s="1" t="s">
        <v>834</v>
      </c>
      <c r="C127" s="59" t="s">
        <v>122</v>
      </c>
      <c r="D127" s="61">
        <v>44170</v>
      </c>
    </row>
    <row r="128" spans="1:4">
      <c r="A128" s="1" t="s">
        <v>165</v>
      </c>
      <c r="C128" s="59" t="s">
        <v>53</v>
      </c>
      <c r="D128" s="61">
        <v>44700</v>
      </c>
    </row>
    <row r="129" spans="1:4">
      <c r="A129" s="1" t="s">
        <v>835</v>
      </c>
      <c r="C129" s="59" t="s">
        <v>158</v>
      </c>
      <c r="D129" s="61">
        <v>44521</v>
      </c>
    </row>
    <row r="130" spans="1:4">
      <c r="A130" s="1" t="s">
        <v>985</v>
      </c>
      <c r="C130" s="59" t="s">
        <v>47</v>
      </c>
      <c r="D130" s="61">
        <v>44560</v>
      </c>
    </row>
    <row r="131" spans="1:4">
      <c r="A131" s="1" t="s">
        <v>39</v>
      </c>
      <c r="C131" s="59" t="s">
        <v>48</v>
      </c>
      <c r="D131" s="61">
        <v>44440</v>
      </c>
    </row>
    <row r="132" spans="1:4">
      <c r="A132" s="1" t="s">
        <v>986</v>
      </c>
      <c r="C132" s="59" t="s">
        <v>151</v>
      </c>
      <c r="D132" s="61">
        <v>44270</v>
      </c>
    </row>
    <row r="133" spans="1:4">
      <c r="A133" s="1" t="s">
        <v>54</v>
      </c>
      <c r="C133" s="59" t="s">
        <v>834</v>
      </c>
      <c r="D133" s="61">
        <v>44670</v>
      </c>
    </row>
    <row r="134" spans="1:4">
      <c r="A134" s="1" t="s">
        <v>55</v>
      </c>
      <c r="C134" s="59" t="s">
        <v>165</v>
      </c>
      <c r="D134" s="61">
        <v>44390</v>
      </c>
    </row>
    <row r="135" spans="1:4">
      <c r="A135" s="1" t="s">
        <v>67</v>
      </c>
      <c r="C135" s="59" t="s">
        <v>835</v>
      </c>
      <c r="D135" s="61">
        <v>44290</v>
      </c>
    </row>
    <row r="136" spans="1:4">
      <c r="A136" s="1" t="s">
        <v>987</v>
      </c>
      <c r="C136" s="59" t="s">
        <v>1130</v>
      </c>
      <c r="D136" s="61">
        <v>44420</v>
      </c>
    </row>
    <row r="137" spans="1:4">
      <c r="A137" s="1" t="s">
        <v>173</v>
      </c>
      <c r="C137" s="59" t="s">
        <v>39</v>
      </c>
      <c r="D137" s="61">
        <v>44630</v>
      </c>
    </row>
    <row r="138" spans="1:4">
      <c r="A138" s="1" t="s">
        <v>836</v>
      </c>
      <c r="C138" s="59" t="s">
        <v>1124</v>
      </c>
      <c r="D138" s="61">
        <v>44860</v>
      </c>
    </row>
    <row r="139" spans="1:4">
      <c r="A139" s="1" t="s">
        <v>36</v>
      </c>
      <c r="C139" s="59" t="s">
        <v>54</v>
      </c>
      <c r="D139" s="61">
        <v>44160</v>
      </c>
    </row>
    <row r="140" spans="1:4">
      <c r="A140" s="1" t="s">
        <v>837</v>
      </c>
      <c r="C140" s="59" t="s">
        <v>55</v>
      </c>
      <c r="D140" s="61">
        <v>44210</v>
      </c>
    </row>
    <row r="141" spans="1:4">
      <c r="A141" s="1" t="s">
        <v>90</v>
      </c>
      <c r="C141" s="59" t="s">
        <v>67</v>
      </c>
      <c r="D141" s="61">
        <v>44380</v>
      </c>
    </row>
    <row r="142" spans="1:4">
      <c r="A142" s="1" t="s">
        <v>838</v>
      </c>
      <c r="C142" s="59" t="s">
        <v>1361</v>
      </c>
      <c r="D142" s="61">
        <v>44710</v>
      </c>
    </row>
    <row r="143" spans="1:4">
      <c r="A143" s="1" t="s">
        <v>30</v>
      </c>
      <c r="C143" s="59" t="s">
        <v>173</v>
      </c>
      <c r="D143" s="61">
        <v>44522</v>
      </c>
    </row>
    <row r="144" spans="1:4">
      <c r="A144" s="1" t="s">
        <v>69</v>
      </c>
      <c r="C144" s="59" t="s">
        <v>836</v>
      </c>
      <c r="D144" s="61">
        <v>44770</v>
      </c>
    </row>
    <row r="145" spans="1:4">
      <c r="A145" s="1" t="s">
        <v>163</v>
      </c>
      <c r="C145" s="59" t="s">
        <v>36</v>
      </c>
      <c r="D145" s="61">
        <v>44260</v>
      </c>
    </row>
    <row r="146" spans="1:4">
      <c r="A146" s="1" t="s">
        <v>105</v>
      </c>
      <c r="C146" s="59" t="s">
        <v>837</v>
      </c>
      <c r="D146" s="61">
        <v>44390</v>
      </c>
    </row>
    <row r="147" spans="1:4">
      <c r="A147" s="1" t="s">
        <v>839</v>
      </c>
      <c r="C147" s="59" t="s">
        <v>90</v>
      </c>
      <c r="D147" s="61">
        <v>44750</v>
      </c>
    </row>
    <row r="148" spans="1:4">
      <c r="A148" s="1" t="s">
        <v>51</v>
      </c>
      <c r="C148" s="59" t="s">
        <v>838</v>
      </c>
      <c r="D148" s="61">
        <v>44140</v>
      </c>
    </row>
    <row r="149" spans="1:4" s="8" customFormat="1">
      <c r="A149" s="1" t="s">
        <v>840</v>
      </c>
      <c r="C149" s="59" t="s">
        <v>30</v>
      </c>
      <c r="D149" s="61">
        <v>44400</v>
      </c>
    </row>
    <row r="150" spans="1:4" s="8" customFormat="1">
      <c r="A150" s="1" t="s">
        <v>70</v>
      </c>
      <c r="C150" s="59" t="s">
        <v>69</v>
      </c>
      <c r="D150" s="61">
        <v>44440</v>
      </c>
    </row>
    <row r="151" spans="1:4" s="8" customFormat="1">
      <c r="A151" s="1" t="s">
        <v>72</v>
      </c>
      <c r="C151" s="59" t="s">
        <v>163</v>
      </c>
      <c r="D151" s="61">
        <v>44640</v>
      </c>
    </row>
    <row r="152" spans="1:4" s="8" customFormat="1">
      <c r="A152" s="1" t="s">
        <v>95</v>
      </c>
      <c r="C152" s="59" t="s">
        <v>105</v>
      </c>
      <c r="D152" s="61">
        <v>44660</v>
      </c>
    </row>
    <row r="153" spans="1:4" s="8" customFormat="1">
      <c r="A153" s="1" t="s">
        <v>62</v>
      </c>
      <c r="C153" s="59" t="s">
        <v>839</v>
      </c>
      <c r="D153" s="61">
        <v>44660</v>
      </c>
    </row>
    <row r="154" spans="1:4" s="8" customFormat="1">
      <c r="A154" s="1" t="s">
        <v>841</v>
      </c>
      <c r="C154" s="59" t="s">
        <v>51</v>
      </c>
      <c r="D154" s="61">
        <v>44390</v>
      </c>
    </row>
    <row r="155" spans="1:4">
      <c r="A155" s="1" t="s">
        <v>1000</v>
      </c>
      <c r="C155" s="59" t="s">
        <v>840</v>
      </c>
      <c r="D155" s="61">
        <v>44880</v>
      </c>
    </row>
    <row r="156" spans="1:4">
      <c r="A156" s="1" t="s">
        <v>43</v>
      </c>
      <c r="C156" s="59" t="s">
        <v>70</v>
      </c>
      <c r="D156" s="61">
        <v>44260</v>
      </c>
    </row>
    <row r="157" spans="1:4">
      <c r="A157" s="1" t="s">
        <v>31</v>
      </c>
      <c r="C157" s="59" t="s">
        <v>72</v>
      </c>
      <c r="D157" s="61">
        <v>44530</v>
      </c>
    </row>
    <row r="158" spans="1:4">
      <c r="A158" s="1" t="s">
        <v>100</v>
      </c>
      <c r="C158" s="59" t="s">
        <v>95</v>
      </c>
      <c r="D158" s="61">
        <v>44590</v>
      </c>
    </row>
    <row r="159" spans="1:4">
      <c r="A159" s="1" t="s">
        <v>116</v>
      </c>
      <c r="C159" s="59" t="s">
        <v>62</v>
      </c>
      <c r="D159" s="61">
        <v>44110</v>
      </c>
    </row>
    <row r="160" spans="1:4">
      <c r="A160" s="1" t="s">
        <v>138</v>
      </c>
      <c r="C160" s="59" t="s">
        <v>841</v>
      </c>
      <c r="D160" s="61">
        <v>44660</v>
      </c>
    </row>
    <row r="161" spans="1:4">
      <c r="A161" s="1" t="s">
        <v>73</v>
      </c>
      <c r="C161" s="59" t="s">
        <v>1362</v>
      </c>
      <c r="D161" s="61">
        <v>44860</v>
      </c>
    </row>
    <row r="162" spans="1:4">
      <c r="A162" s="1" t="s">
        <v>1071</v>
      </c>
      <c r="C162" s="59" t="s">
        <v>43</v>
      </c>
      <c r="D162" s="61">
        <v>44117</v>
      </c>
    </row>
    <row r="163" spans="1:4">
      <c r="A163" s="1" t="s">
        <v>117</v>
      </c>
      <c r="C163" s="59" t="s">
        <v>31</v>
      </c>
      <c r="D163" s="61">
        <v>44110</v>
      </c>
    </row>
    <row r="164" spans="1:4">
      <c r="A164" s="1" t="s">
        <v>32</v>
      </c>
      <c r="C164" s="59" t="s">
        <v>100</v>
      </c>
      <c r="D164" s="61">
        <v>44250</v>
      </c>
    </row>
    <row r="165" spans="1:4">
      <c r="A165" s="1" t="s">
        <v>141</v>
      </c>
      <c r="C165" s="59" t="s">
        <v>116</v>
      </c>
      <c r="D165" s="61">
        <v>44310</v>
      </c>
    </row>
    <row r="166" spans="1:4">
      <c r="A166" s="1" t="s">
        <v>842</v>
      </c>
      <c r="C166" s="59" t="s">
        <v>138</v>
      </c>
      <c r="D166" s="61">
        <v>44270</v>
      </c>
    </row>
    <row r="167" spans="1:4">
      <c r="A167" s="1" t="s">
        <v>148</v>
      </c>
      <c r="C167" s="59" t="s">
        <v>73</v>
      </c>
      <c r="D167" s="61">
        <v>44360</v>
      </c>
    </row>
    <row r="168" spans="1:4">
      <c r="A168" s="1" t="s">
        <v>137</v>
      </c>
      <c r="C168" s="59" t="s">
        <v>1433</v>
      </c>
      <c r="D168" s="61">
        <v>44690</v>
      </c>
    </row>
    <row r="169" spans="1:4">
      <c r="A169" s="1" t="s">
        <v>114</v>
      </c>
      <c r="C169" s="59" t="s">
        <v>117</v>
      </c>
      <c r="D169" s="61">
        <v>44530</v>
      </c>
    </row>
    <row r="170" spans="1:4">
      <c r="A170" s="1" t="s">
        <v>159</v>
      </c>
      <c r="C170" s="59" t="s">
        <v>32</v>
      </c>
      <c r="D170" s="61">
        <v>44800</v>
      </c>
    </row>
    <row r="171" spans="1:4">
      <c r="A171" s="1" t="s">
        <v>160</v>
      </c>
      <c r="C171" s="59" t="s">
        <v>1364</v>
      </c>
      <c r="D171" s="61">
        <v>44150</v>
      </c>
    </row>
    <row r="172" spans="1:4">
      <c r="A172" s="1" t="s">
        <v>176</v>
      </c>
      <c r="C172" s="59" t="s">
        <v>141</v>
      </c>
      <c r="D172" s="61">
        <v>44680</v>
      </c>
    </row>
    <row r="173" spans="1:4">
      <c r="A173" s="1" t="s">
        <v>146</v>
      </c>
      <c r="C173" s="59" t="s">
        <v>842</v>
      </c>
      <c r="D173" s="61">
        <v>44190</v>
      </c>
    </row>
    <row r="174" spans="1:4">
      <c r="A174" s="1" t="s">
        <v>131</v>
      </c>
      <c r="C174" s="59" t="s">
        <v>148</v>
      </c>
      <c r="D174" s="61">
        <v>44640</v>
      </c>
    </row>
    <row r="175" spans="1:4">
      <c r="A175" s="1" t="s">
        <v>101</v>
      </c>
      <c r="C175" s="59" t="s">
        <v>137</v>
      </c>
      <c r="D175" s="61">
        <v>44720</v>
      </c>
    </row>
    <row r="176" spans="1:4">
      <c r="A176" s="1" t="s">
        <v>843</v>
      </c>
      <c r="C176" s="59" t="s">
        <v>114</v>
      </c>
      <c r="D176" s="61">
        <v>44450</v>
      </c>
    </row>
    <row r="177" spans="1:4">
      <c r="A177" s="1" t="s">
        <v>175</v>
      </c>
      <c r="C177" s="59" t="s">
        <v>159</v>
      </c>
      <c r="D177" s="61">
        <v>44670</v>
      </c>
    </row>
    <row r="178" spans="1:4">
      <c r="A178" s="1" t="s">
        <v>37</v>
      </c>
      <c r="C178" s="59" t="s">
        <v>160</v>
      </c>
      <c r="D178" s="61">
        <v>44710</v>
      </c>
    </row>
    <row r="179" spans="1:4">
      <c r="A179" s="1" t="s">
        <v>106</v>
      </c>
      <c r="C179" s="59" t="s">
        <v>176</v>
      </c>
      <c r="D179" s="61">
        <v>44190</v>
      </c>
    </row>
    <row r="180" spans="1:4">
      <c r="A180" s="1" t="s">
        <v>24</v>
      </c>
      <c r="C180" s="59" t="s">
        <v>146</v>
      </c>
      <c r="D180" s="61">
        <v>44310</v>
      </c>
    </row>
    <row r="181" spans="1:4">
      <c r="A181" s="1" t="s">
        <v>140</v>
      </c>
      <c r="C181" s="59" t="s">
        <v>131</v>
      </c>
      <c r="D181" s="61">
        <v>44410</v>
      </c>
    </row>
    <row r="182" spans="1:4">
      <c r="A182" s="1" t="s">
        <v>844</v>
      </c>
      <c r="C182" s="59" t="s">
        <v>101</v>
      </c>
      <c r="D182" s="61">
        <v>44550</v>
      </c>
    </row>
    <row r="183" spans="1:4">
      <c r="A183" s="1" t="s">
        <v>115</v>
      </c>
      <c r="C183" s="59" t="s">
        <v>843</v>
      </c>
      <c r="D183" s="61">
        <v>44680</v>
      </c>
    </row>
    <row r="184" spans="1:4">
      <c r="A184" s="1" t="s">
        <v>1030</v>
      </c>
      <c r="C184" s="59" t="s">
        <v>175</v>
      </c>
      <c r="D184" s="61">
        <v>44850</v>
      </c>
    </row>
    <row r="185" spans="1:4">
      <c r="A185" s="1" t="s">
        <v>132</v>
      </c>
      <c r="C185" s="59" t="s">
        <v>37</v>
      </c>
      <c r="D185" s="61">
        <v>44730</v>
      </c>
    </row>
    <row r="186" spans="1:4">
      <c r="A186" s="1" t="s">
        <v>108</v>
      </c>
      <c r="C186" s="59" t="s">
        <v>106</v>
      </c>
      <c r="D186" s="61">
        <v>44350</v>
      </c>
    </row>
    <row r="187" spans="1:4">
      <c r="A187" s="1" t="s">
        <v>988</v>
      </c>
      <c r="C187" s="59" t="s">
        <v>24</v>
      </c>
      <c r="D187" s="61">
        <v>44600</v>
      </c>
    </row>
    <row r="188" spans="1:4">
      <c r="A188" s="1" t="s">
        <v>999</v>
      </c>
      <c r="C188" s="59" t="s">
        <v>140</v>
      </c>
      <c r="D188" s="61">
        <v>44460</v>
      </c>
    </row>
    <row r="189" spans="1:4">
      <c r="A189" s="1" t="s">
        <v>40</v>
      </c>
      <c r="C189" s="59" t="s">
        <v>844</v>
      </c>
      <c r="D189" s="61">
        <v>44320</v>
      </c>
    </row>
    <row r="190" spans="1:4">
      <c r="A190" s="1" t="s">
        <v>125</v>
      </c>
      <c r="C190" s="59" t="s">
        <v>115</v>
      </c>
      <c r="D190" s="61">
        <v>44310</v>
      </c>
    </row>
    <row r="191" spans="1:4">
      <c r="A191" s="1" t="s">
        <v>989</v>
      </c>
      <c r="C191" s="59" t="s">
        <v>1113</v>
      </c>
      <c r="D191" s="61">
        <v>44230</v>
      </c>
    </row>
    <row r="192" spans="1:4">
      <c r="A192" s="1" t="s">
        <v>845</v>
      </c>
      <c r="C192" s="59" t="s">
        <v>132</v>
      </c>
      <c r="D192" s="61">
        <v>44320</v>
      </c>
    </row>
    <row r="193" spans="1:4">
      <c r="A193" s="1" t="s">
        <v>990</v>
      </c>
      <c r="C193" s="59" t="s">
        <v>108</v>
      </c>
      <c r="D193" s="61">
        <v>44590</v>
      </c>
    </row>
    <row r="194" spans="1:4">
      <c r="A194" s="1" t="s">
        <v>118</v>
      </c>
      <c r="C194" s="59" t="s">
        <v>1365</v>
      </c>
      <c r="D194" s="61">
        <v>44160</v>
      </c>
    </row>
    <row r="195" spans="1:4">
      <c r="A195" s="1" t="s">
        <v>991</v>
      </c>
      <c r="C195" s="59" t="s">
        <v>999</v>
      </c>
      <c r="D195" s="61">
        <v>44980</v>
      </c>
    </row>
    <row r="196" spans="1:4">
      <c r="A196" s="1" t="s">
        <v>33</v>
      </c>
      <c r="C196" s="59" t="s">
        <v>40</v>
      </c>
      <c r="D196" s="61">
        <v>44680</v>
      </c>
    </row>
    <row r="197" spans="1:4">
      <c r="A197" s="1" t="s">
        <v>65</v>
      </c>
      <c r="C197" s="59" t="s">
        <v>125</v>
      </c>
      <c r="D197" s="61">
        <v>44160</v>
      </c>
    </row>
    <row r="198" spans="1:4">
      <c r="A198" s="1" t="s">
        <v>44</v>
      </c>
      <c r="C198" s="59" t="s">
        <v>989</v>
      </c>
      <c r="D198" s="61">
        <v>44240</v>
      </c>
    </row>
    <row r="199" spans="1:4">
      <c r="A199" s="1" t="s">
        <v>992</v>
      </c>
      <c r="C199" s="59" t="s">
        <v>845</v>
      </c>
      <c r="D199" s="61">
        <v>44440</v>
      </c>
    </row>
    <row r="200" spans="1:4">
      <c r="A200" s="1" t="s">
        <v>135</v>
      </c>
      <c r="C200" s="59" t="s">
        <v>1367</v>
      </c>
      <c r="D200" s="61">
        <v>44470</v>
      </c>
    </row>
    <row r="201" spans="1:4">
      <c r="A201" s="1" t="s">
        <v>63</v>
      </c>
      <c r="C201" s="59" t="s">
        <v>118</v>
      </c>
      <c r="D201" s="61">
        <v>44650</v>
      </c>
    </row>
    <row r="202" spans="1:4">
      <c r="A202" s="1" t="s">
        <v>99</v>
      </c>
      <c r="C202" s="59" t="s">
        <v>1368</v>
      </c>
      <c r="D202" s="61">
        <v>44440</v>
      </c>
    </row>
    <row r="203" spans="1:4">
      <c r="A203" s="1" t="s">
        <v>57</v>
      </c>
      <c r="C203" s="59" t="s">
        <v>33</v>
      </c>
      <c r="D203" s="61">
        <v>44170</v>
      </c>
    </row>
    <row r="204" spans="1:4">
      <c r="A204" s="1" t="s">
        <v>103</v>
      </c>
      <c r="C204" s="59" t="s">
        <v>65</v>
      </c>
      <c r="D204" s="61">
        <v>44119</v>
      </c>
    </row>
    <row r="205" spans="1:4">
      <c r="A205" s="1" t="s">
        <v>174</v>
      </c>
      <c r="C205" s="59" t="s">
        <v>44</v>
      </c>
      <c r="D205" s="61">
        <v>44570</v>
      </c>
    </row>
    <row r="206" spans="1:4">
      <c r="A206" s="1" t="s">
        <v>162</v>
      </c>
      <c r="C206" s="59" t="s">
        <v>1143</v>
      </c>
      <c r="D206" s="61">
        <v>44150</v>
      </c>
    </row>
    <row r="207" spans="1:4">
      <c r="A207" s="1" t="s">
        <v>129</v>
      </c>
      <c r="C207" s="59" t="s">
        <v>135</v>
      </c>
      <c r="D207" s="61">
        <v>44330</v>
      </c>
    </row>
    <row r="208" spans="1:4">
      <c r="A208" s="1" t="s">
        <v>145</v>
      </c>
      <c r="C208" s="59" t="s">
        <v>63</v>
      </c>
      <c r="D208" s="61">
        <v>44180</v>
      </c>
    </row>
    <row r="209" spans="1:4" s="16" customFormat="1">
      <c r="A209" s="142"/>
      <c r="C209" s="143" t="s">
        <v>1122</v>
      </c>
      <c r="D209" s="64">
        <v>44370</v>
      </c>
    </row>
    <row r="210" spans="1:4" ht="26.25">
      <c r="A210" s="10">
        <f>SUBTOTAL(3,A2:A208)</f>
        <v>207</v>
      </c>
      <c r="C210" s="59" t="s">
        <v>99</v>
      </c>
      <c r="D210" s="61">
        <v>44170</v>
      </c>
    </row>
    <row r="211" spans="1:4">
      <c r="C211" s="59" t="s">
        <v>57</v>
      </c>
      <c r="D211" s="61">
        <v>44120</v>
      </c>
    </row>
    <row r="212" spans="1:4">
      <c r="C212" s="59" t="s">
        <v>103</v>
      </c>
      <c r="D212" s="61">
        <v>44116</v>
      </c>
    </row>
    <row r="213" spans="1:4">
      <c r="C213" s="59" t="s">
        <v>174</v>
      </c>
      <c r="D213" s="61">
        <v>44360</v>
      </c>
    </row>
    <row r="214" spans="1:4">
      <c r="C214" s="59" t="s">
        <v>162</v>
      </c>
      <c r="D214" s="61">
        <v>44580</v>
      </c>
    </row>
    <row r="215" spans="1:4">
      <c r="C215" s="59" t="s">
        <v>129</v>
      </c>
      <c r="D215" s="61">
        <v>44110</v>
      </c>
    </row>
    <row r="216" spans="1:4">
      <c r="C216" s="70" t="s">
        <v>145</v>
      </c>
      <c r="D216" s="71">
        <v>44640</v>
      </c>
    </row>
    <row r="217" spans="1:4">
      <c r="C217" s="16">
        <f>SUBTOTAL(3,TCommunes[Communes])</f>
        <v>215</v>
      </c>
    </row>
  </sheetData>
  <autoFilter ref="A1:A208"/>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W795"/>
  <sheetViews>
    <sheetView topLeftCell="L1" zoomScale="80" zoomScaleNormal="80" workbookViewId="0">
      <selection activeCell="P2" sqref="P2:P32"/>
    </sheetView>
  </sheetViews>
  <sheetFormatPr baseColWidth="10" defaultRowHeight="39.950000000000003" customHeight="1"/>
  <cols>
    <col min="1" max="1" width="19" style="2" customWidth="1"/>
    <col min="2" max="2" width="19.28515625" style="2" customWidth="1"/>
    <col min="3" max="3" width="16.42578125" style="2" customWidth="1"/>
    <col min="4" max="4" width="12.140625" style="2" customWidth="1"/>
    <col min="5" max="5" width="22.85546875" style="2" customWidth="1"/>
    <col min="6" max="6" width="21.140625" style="2" customWidth="1"/>
    <col min="7" max="7" width="11.42578125" style="2"/>
    <col min="8" max="8" width="8.7109375" style="2" customWidth="1"/>
    <col min="9" max="10" width="22.140625" style="2" customWidth="1"/>
    <col min="11" max="11" width="29.85546875" style="2" customWidth="1"/>
    <col min="12" max="12" width="26.42578125" style="17" customWidth="1"/>
    <col min="13" max="13" width="38.42578125" style="2" customWidth="1"/>
    <col min="14" max="14" width="33.42578125" style="3" customWidth="1"/>
    <col min="15" max="15" width="50.42578125" style="2" customWidth="1"/>
    <col min="16" max="16" width="37.7109375" style="2" customWidth="1"/>
    <col min="17" max="17" width="15.85546875" style="2" customWidth="1"/>
    <col min="18" max="18" width="16.140625" style="2" customWidth="1"/>
    <col min="19" max="19" width="21.28515625" style="2" customWidth="1"/>
    <col min="20" max="21" width="22.7109375" style="2" customWidth="1"/>
    <col min="22" max="22" width="32.7109375" style="2" customWidth="1"/>
    <col min="23" max="23" width="29.42578125" style="2" customWidth="1"/>
    <col min="24" max="16384" width="11.42578125" style="2"/>
  </cols>
  <sheetData>
    <row r="1" spans="1:23" s="15" customFormat="1" ht="39.950000000000003" customHeight="1">
      <c r="A1" s="14" t="s">
        <v>1205</v>
      </c>
      <c r="B1" s="14" t="s">
        <v>942</v>
      </c>
      <c r="C1" s="14" t="s">
        <v>941</v>
      </c>
      <c r="D1" s="14" t="s">
        <v>943</v>
      </c>
      <c r="E1" s="13" t="s">
        <v>1206</v>
      </c>
      <c r="F1" s="14" t="s">
        <v>944</v>
      </c>
      <c r="G1" s="14" t="s">
        <v>940</v>
      </c>
      <c r="H1" s="14" t="s">
        <v>939</v>
      </c>
      <c r="I1" s="14" t="s">
        <v>1079</v>
      </c>
      <c r="J1" s="14" t="s">
        <v>1046</v>
      </c>
      <c r="K1" s="14" t="s">
        <v>1323</v>
      </c>
      <c r="L1" s="14" t="s">
        <v>1322</v>
      </c>
      <c r="M1" s="14" t="s">
        <v>945</v>
      </c>
      <c r="N1" s="14" t="s">
        <v>1007</v>
      </c>
      <c r="O1" s="14" t="s">
        <v>1012</v>
      </c>
      <c r="P1" s="14" t="s">
        <v>960</v>
      </c>
      <c r="Q1" s="14" t="s">
        <v>1324</v>
      </c>
      <c r="R1" s="14" t="s">
        <v>1326</v>
      </c>
      <c r="S1" s="14" t="s">
        <v>1332</v>
      </c>
      <c r="T1" s="14" t="s">
        <v>1336</v>
      </c>
      <c r="U1" s="14" t="s">
        <v>1342</v>
      </c>
      <c r="V1" s="15" t="s">
        <v>1038</v>
      </c>
      <c r="W1" s="167" t="s">
        <v>1457</v>
      </c>
    </row>
    <row r="2" spans="1:23" ht="39.950000000000003" customHeight="1">
      <c r="A2" s="2" t="s">
        <v>923</v>
      </c>
      <c r="B2" s="2" t="s">
        <v>1019</v>
      </c>
      <c r="C2" s="2" t="s">
        <v>1002</v>
      </c>
      <c r="D2" s="2" t="s">
        <v>924</v>
      </c>
      <c r="E2" s="2" t="s">
        <v>958</v>
      </c>
      <c r="F2" s="2" t="s">
        <v>1060</v>
      </c>
      <c r="G2" s="2" t="s">
        <v>1014</v>
      </c>
      <c r="H2" s="2" t="s">
        <v>1017</v>
      </c>
      <c r="I2" s="2" t="s">
        <v>958</v>
      </c>
      <c r="J2" s="2" t="s">
        <v>922</v>
      </c>
      <c r="K2" s="2" t="s">
        <v>1173</v>
      </c>
      <c r="L2" s="17" t="s">
        <v>1176</v>
      </c>
      <c r="M2" s="2" t="s">
        <v>937</v>
      </c>
      <c r="O2" s="3" t="s">
        <v>1011</v>
      </c>
      <c r="P2" s="7"/>
      <c r="Q2" s="7" t="s">
        <v>1134</v>
      </c>
      <c r="R2" s="7" t="s">
        <v>1327</v>
      </c>
      <c r="S2" s="2" t="s">
        <v>1331</v>
      </c>
      <c r="T2" s="2" t="s">
        <v>1339</v>
      </c>
      <c r="U2" s="2" t="s">
        <v>1343</v>
      </c>
      <c r="V2" s="2" t="s">
        <v>1221</v>
      </c>
      <c r="W2" s="7" t="s">
        <v>1271</v>
      </c>
    </row>
    <row r="3" spans="1:23" ht="39.950000000000003" customHeight="1">
      <c r="A3" s="2" t="s">
        <v>1018</v>
      </c>
      <c r="B3" s="2" t="s">
        <v>1021</v>
      </c>
      <c r="C3" s="2" t="s">
        <v>1003</v>
      </c>
      <c r="D3" s="2" t="s">
        <v>922</v>
      </c>
      <c r="E3" s="2" t="s">
        <v>959</v>
      </c>
      <c r="F3" s="2" t="s">
        <v>1061</v>
      </c>
      <c r="G3" s="2" t="s">
        <v>1015</v>
      </c>
      <c r="H3" s="2" t="s">
        <v>1016</v>
      </c>
      <c r="I3" s="2" t="s">
        <v>959</v>
      </c>
      <c r="J3" s="2" t="s">
        <v>925</v>
      </c>
      <c r="K3" s="2" t="s">
        <v>1174</v>
      </c>
      <c r="L3" s="17" t="s">
        <v>1177</v>
      </c>
      <c r="M3" s="2" t="s">
        <v>938</v>
      </c>
      <c r="O3" s="3" t="s">
        <v>961</v>
      </c>
      <c r="P3" s="7"/>
      <c r="Q3" s="7" t="s">
        <v>1325</v>
      </c>
      <c r="R3" s="7" t="s">
        <v>1328</v>
      </c>
      <c r="S3" s="2" t="s">
        <v>1333</v>
      </c>
      <c r="T3" s="2" t="s">
        <v>1338</v>
      </c>
      <c r="U3" s="2" t="s">
        <v>1344</v>
      </c>
      <c r="V3" s="2" t="s">
        <v>1230</v>
      </c>
      <c r="W3" s="7" t="s">
        <v>1272</v>
      </c>
    </row>
    <row r="4" spans="1:23" ht="53.25" customHeight="1">
      <c r="A4" s="2" t="s">
        <v>1019</v>
      </c>
      <c r="B4" s="2" t="s">
        <v>1026</v>
      </c>
      <c r="C4" s="2" t="s">
        <v>1004</v>
      </c>
      <c r="D4" s="2" t="s">
        <v>925</v>
      </c>
      <c r="E4" s="2" t="s">
        <v>956</v>
      </c>
      <c r="F4" s="2" t="s">
        <v>1059</v>
      </c>
      <c r="I4" s="2" t="s">
        <v>1045</v>
      </c>
      <c r="J4" s="2" t="s">
        <v>924</v>
      </c>
      <c r="K4" s="2" t="s">
        <v>1175</v>
      </c>
      <c r="L4" s="17" t="s">
        <v>1179</v>
      </c>
      <c r="O4" s="3" t="s">
        <v>963</v>
      </c>
      <c r="P4" s="7"/>
      <c r="Q4" s="7"/>
      <c r="R4" s="7" t="s">
        <v>1329</v>
      </c>
      <c r="S4" s="2" t="s">
        <v>1334</v>
      </c>
      <c r="T4" s="2" t="s">
        <v>1337</v>
      </c>
      <c r="U4" s="2" t="s">
        <v>1345</v>
      </c>
      <c r="V4" s="2" t="s">
        <v>1233</v>
      </c>
      <c r="W4" s="7" t="s">
        <v>179</v>
      </c>
    </row>
    <row r="5" spans="1:23" ht="39.950000000000003" customHeight="1">
      <c r="A5" s="2" t="s">
        <v>1020</v>
      </c>
      <c r="B5" s="2" t="s">
        <v>1022</v>
      </c>
      <c r="C5" s="2" t="s">
        <v>1005</v>
      </c>
      <c r="D5" s="2" t="s">
        <v>936</v>
      </c>
      <c r="E5" s="2" t="s">
        <v>957</v>
      </c>
      <c r="F5" s="2" t="s">
        <v>955</v>
      </c>
      <c r="I5" s="17" t="s">
        <v>956</v>
      </c>
      <c r="J5" s="2" t="s">
        <v>935</v>
      </c>
      <c r="K5" s="2" t="s">
        <v>937</v>
      </c>
      <c r="L5" s="17" t="s">
        <v>1178</v>
      </c>
      <c r="O5" s="3" t="s">
        <v>962</v>
      </c>
      <c r="P5" s="7"/>
      <c r="Q5" s="7"/>
      <c r="R5" s="7" t="s">
        <v>1330</v>
      </c>
      <c r="S5" s="2" t="s">
        <v>1335</v>
      </c>
      <c r="V5" s="2" t="s">
        <v>1236</v>
      </c>
      <c r="W5" s="7" t="s">
        <v>1273</v>
      </c>
    </row>
    <row r="6" spans="1:23" ht="39.950000000000003" customHeight="1">
      <c r="A6" s="2" t="s">
        <v>1021</v>
      </c>
      <c r="B6" s="2" t="s">
        <v>1029</v>
      </c>
      <c r="D6" s="2" t="s">
        <v>935</v>
      </c>
      <c r="E6" s="2" t="s">
        <v>1175</v>
      </c>
      <c r="F6" s="2" t="s">
        <v>1050</v>
      </c>
      <c r="I6" s="2" t="s">
        <v>975</v>
      </c>
      <c r="J6" s="2" t="s">
        <v>1041</v>
      </c>
      <c r="K6" s="2" t="s">
        <v>1048</v>
      </c>
      <c r="L6" s="17" t="s">
        <v>1180</v>
      </c>
      <c r="O6" s="3" t="s">
        <v>964</v>
      </c>
      <c r="P6" s="7"/>
      <c r="Q6" s="7"/>
      <c r="R6" s="7"/>
      <c r="V6" s="2" t="s">
        <v>1248</v>
      </c>
      <c r="W6" s="7" t="s">
        <v>950</v>
      </c>
    </row>
    <row r="7" spans="1:23" ht="39.950000000000003" customHeight="1">
      <c r="A7" s="2" t="s">
        <v>1027</v>
      </c>
      <c r="B7" s="2" t="s">
        <v>1028</v>
      </c>
      <c r="E7" s="2" t="s">
        <v>1001</v>
      </c>
      <c r="F7" s="2" t="s">
        <v>935</v>
      </c>
      <c r="I7" s="2" t="s">
        <v>1175</v>
      </c>
      <c r="J7" s="2" t="s">
        <v>1042</v>
      </c>
      <c r="L7" s="17" t="s">
        <v>1082</v>
      </c>
      <c r="O7" s="3" t="s">
        <v>965</v>
      </c>
      <c r="P7" s="7"/>
      <c r="Q7" s="7"/>
      <c r="R7" s="7"/>
      <c r="V7" s="2" t="s">
        <v>1250</v>
      </c>
      <c r="W7" s="7" t="s">
        <v>189</v>
      </c>
    </row>
    <row r="8" spans="1:23" ht="39.950000000000003" customHeight="1">
      <c r="A8" s="2" t="s">
        <v>1026</v>
      </c>
      <c r="B8" s="2" t="s">
        <v>1025</v>
      </c>
      <c r="E8" s="2" t="s">
        <v>957</v>
      </c>
      <c r="I8" s="2" t="s">
        <v>1049</v>
      </c>
      <c r="J8" s="2" t="s">
        <v>1046</v>
      </c>
      <c r="L8" s="17" t="s">
        <v>1044</v>
      </c>
      <c r="O8" s="3" t="s">
        <v>966</v>
      </c>
      <c r="P8" s="7"/>
      <c r="Q8" s="7"/>
      <c r="R8" s="7"/>
      <c r="V8" s="2" t="s">
        <v>1252</v>
      </c>
      <c r="W8" s="7" t="s">
        <v>861</v>
      </c>
    </row>
    <row r="9" spans="1:23" ht="39.950000000000003" customHeight="1">
      <c r="A9" s="2" t="s">
        <v>1023</v>
      </c>
      <c r="B9" s="2" t="s">
        <v>1024</v>
      </c>
      <c r="E9" s="2" t="s">
        <v>1006</v>
      </c>
      <c r="I9" s="2" t="s">
        <v>1050</v>
      </c>
      <c r="O9" s="3" t="s">
        <v>1175</v>
      </c>
      <c r="P9" s="7"/>
      <c r="Q9" s="7"/>
      <c r="R9" s="7"/>
      <c r="V9" s="2" t="s">
        <v>1255</v>
      </c>
      <c r="W9" s="7" t="s">
        <v>196</v>
      </c>
    </row>
    <row r="10" spans="1:23" ht="49.5" customHeight="1">
      <c r="A10" s="2" t="s">
        <v>1022</v>
      </c>
      <c r="E10" s="2" t="s">
        <v>953</v>
      </c>
      <c r="O10" s="3" t="s">
        <v>1008</v>
      </c>
      <c r="P10" s="7"/>
      <c r="Q10" s="7"/>
      <c r="R10" s="7"/>
      <c r="V10" s="2" t="s">
        <v>1257</v>
      </c>
      <c r="W10" s="7" t="s">
        <v>862</v>
      </c>
    </row>
    <row r="11" spans="1:23" ht="50.25" customHeight="1">
      <c r="A11" s="2" t="s">
        <v>933</v>
      </c>
      <c r="E11" s="2" t="s">
        <v>954</v>
      </c>
      <c r="O11" s="3" t="s">
        <v>853</v>
      </c>
      <c r="P11" s="7"/>
      <c r="Q11" s="7"/>
      <c r="R11" s="7"/>
      <c r="V11" s="2" t="s">
        <v>1258</v>
      </c>
      <c r="W11" s="7" t="s">
        <v>1274</v>
      </c>
    </row>
    <row r="12" spans="1:23" ht="39.950000000000003" customHeight="1">
      <c r="A12" s="2" t="s">
        <v>1032</v>
      </c>
      <c r="E12" s="2" t="s">
        <v>1048</v>
      </c>
      <c r="O12" s="3" t="s">
        <v>968</v>
      </c>
      <c r="P12" s="7"/>
      <c r="Q12" s="7"/>
      <c r="R12" s="7"/>
      <c r="V12" s="2" t="s">
        <v>1260</v>
      </c>
      <c r="W12" s="7" t="s">
        <v>216</v>
      </c>
    </row>
    <row r="13" spans="1:23" ht="30.75" customHeight="1">
      <c r="A13" s="2" t="s">
        <v>953</v>
      </c>
      <c r="E13" s="2" t="s">
        <v>935</v>
      </c>
      <c r="O13" s="3" t="s">
        <v>967</v>
      </c>
      <c r="P13" s="7"/>
      <c r="Q13" s="7"/>
      <c r="R13" s="7"/>
      <c r="V13" s="2" t="s">
        <v>1261</v>
      </c>
      <c r="W13" s="7" t="s">
        <v>863</v>
      </c>
    </row>
    <row r="14" spans="1:23" ht="39.950000000000003" customHeight="1">
      <c r="A14" s="2" t="s">
        <v>954</v>
      </c>
      <c r="O14" s="3" t="s">
        <v>1009</v>
      </c>
      <c r="P14" s="7"/>
      <c r="Q14" s="7"/>
      <c r="R14" s="7"/>
      <c r="V14" s="2" t="s">
        <v>1264</v>
      </c>
      <c r="W14" s="7" t="s">
        <v>1062</v>
      </c>
    </row>
    <row r="15" spans="1:23" ht="39.950000000000003" customHeight="1">
      <c r="A15" s="2" t="s">
        <v>935</v>
      </c>
      <c r="O15" s="3" t="s">
        <v>1053</v>
      </c>
      <c r="P15" s="7"/>
      <c r="Q15" s="7"/>
      <c r="R15" s="7"/>
      <c r="V15" s="2" t="s">
        <v>1268</v>
      </c>
      <c r="W15" s="7" t="s">
        <v>864</v>
      </c>
    </row>
    <row r="16" spans="1:23" ht="39.950000000000003" customHeight="1">
      <c r="O16" s="3" t="s">
        <v>1054</v>
      </c>
      <c r="P16" s="7"/>
      <c r="Q16" s="7"/>
      <c r="R16" s="7"/>
      <c r="V16" s="2" t="s">
        <v>1270</v>
      </c>
      <c r="W16" s="7" t="s">
        <v>865</v>
      </c>
    </row>
    <row r="17" spans="15:23" ht="39.950000000000003" customHeight="1">
      <c r="O17" s="3" t="s">
        <v>1052</v>
      </c>
      <c r="P17" s="7"/>
      <c r="Q17" s="7"/>
      <c r="R17" s="7"/>
      <c r="V17" s="2" t="s">
        <v>1299</v>
      </c>
      <c r="W17" s="7" t="s">
        <v>245</v>
      </c>
    </row>
    <row r="18" spans="15:23" ht="39.950000000000003" customHeight="1">
      <c r="O18" s="3" t="s">
        <v>1051</v>
      </c>
      <c r="P18" s="7"/>
      <c r="Q18" s="7"/>
      <c r="R18" s="7"/>
      <c r="V18" s="2" t="s">
        <v>1301</v>
      </c>
      <c r="W18" s="7" t="s">
        <v>866</v>
      </c>
    </row>
    <row r="19" spans="15:23" ht="39.950000000000003" customHeight="1">
      <c r="O19" s="3" t="s">
        <v>1056</v>
      </c>
      <c r="P19" s="7"/>
      <c r="Q19" s="7"/>
      <c r="R19" s="7"/>
      <c r="V19" s="2" t="s">
        <v>1305</v>
      </c>
      <c r="W19" s="7" t="s">
        <v>867</v>
      </c>
    </row>
    <row r="20" spans="15:23" ht="39.950000000000003" customHeight="1">
      <c r="O20" s="3" t="s">
        <v>969</v>
      </c>
      <c r="P20" s="7"/>
      <c r="Q20" s="7"/>
      <c r="R20" s="7"/>
      <c r="V20" s="2" t="s">
        <v>1306</v>
      </c>
      <c r="W20" s="7" t="s">
        <v>868</v>
      </c>
    </row>
    <row r="21" spans="15:23" ht="39.950000000000003" customHeight="1">
      <c r="O21" s="3" t="s">
        <v>976</v>
      </c>
      <c r="P21" s="7"/>
      <c r="Q21" s="7"/>
      <c r="R21" s="7"/>
      <c r="V21" s="2" t="s">
        <v>1307</v>
      </c>
      <c r="W21" s="7" t="s">
        <v>257</v>
      </c>
    </row>
    <row r="22" spans="15:23" ht="39.950000000000003" customHeight="1">
      <c r="O22" s="3" t="s">
        <v>977</v>
      </c>
      <c r="P22" s="7"/>
      <c r="Q22" s="7"/>
      <c r="R22" s="7"/>
      <c r="V22" s="2" t="s">
        <v>1309</v>
      </c>
      <c r="W22" s="7" t="s">
        <v>948</v>
      </c>
    </row>
    <row r="23" spans="15:23" ht="39.950000000000003" customHeight="1">
      <c r="O23" s="3" t="s">
        <v>970</v>
      </c>
      <c r="P23" s="7"/>
      <c r="Q23" s="7"/>
      <c r="R23" s="7"/>
      <c r="V23" s="2" t="s">
        <v>1310</v>
      </c>
      <c r="W23" s="7" t="s">
        <v>269</v>
      </c>
    </row>
    <row r="24" spans="15:23" ht="39.950000000000003" customHeight="1">
      <c r="O24" s="3" t="s">
        <v>956</v>
      </c>
      <c r="P24" s="7"/>
      <c r="Q24" s="7"/>
      <c r="R24" s="7"/>
      <c r="V24" s="2" t="s">
        <v>1313</v>
      </c>
      <c r="W24" s="7" t="s">
        <v>869</v>
      </c>
    </row>
    <row r="25" spans="15:23" ht="39.950000000000003" customHeight="1">
      <c r="O25" s="3" t="s">
        <v>975</v>
      </c>
      <c r="P25" s="7"/>
      <c r="Q25" s="7"/>
      <c r="R25" s="7"/>
      <c r="V25" s="2" t="s">
        <v>1316</v>
      </c>
      <c r="W25" s="7" t="s">
        <v>289</v>
      </c>
    </row>
    <row r="26" spans="15:23" ht="39.950000000000003" customHeight="1">
      <c r="O26" s="3" t="s">
        <v>973</v>
      </c>
      <c r="P26" s="7"/>
      <c r="Q26" s="7"/>
      <c r="R26" s="7"/>
      <c r="V26" s="2" t="s">
        <v>1317</v>
      </c>
      <c r="W26" s="7" t="s">
        <v>296</v>
      </c>
    </row>
    <row r="27" spans="15:23" ht="39.950000000000003" customHeight="1">
      <c r="O27" s="3" t="s">
        <v>974</v>
      </c>
      <c r="P27" s="7"/>
      <c r="V27" s="17" t="s">
        <v>1318</v>
      </c>
      <c r="W27" s="7" t="s">
        <v>870</v>
      </c>
    </row>
    <row r="28" spans="15:23" ht="39.950000000000003" customHeight="1">
      <c r="O28" s="3" t="s">
        <v>972</v>
      </c>
      <c r="P28" s="7"/>
      <c r="V28" s="17" t="s">
        <v>1319</v>
      </c>
      <c r="W28" s="7" t="s">
        <v>302</v>
      </c>
    </row>
    <row r="29" spans="15:23" ht="39.950000000000003" customHeight="1">
      <c r="O29" s="3" t="s">
        <v>1010</v>
      </c>
      <c r="P29" s="7"/>
      <c r="V29"/>
      <c r="W29" s="7" t="s">
        <v>1275</v>
      </c>
    </row>
    <row r="30" spans="15:23" ht="39.950000000000003" customHeight="1">
      <c r="O30" s="3" t="s">
        <v>971</v>
      </c>
      <c r="P30" s="7"/>
      <c r="V30"/>
      <c r="W30" s="7" t="s">
        <v>871</v>
      </c>
    </row>
    <row r="31" spans="15:23" ht="39.950000000000003" customHeight="1">
      <c r="O31" s="3" t="s">
        <v>1055</v>
      </c>
      <c r="P31" s="7"/>
      <c r="V31"/>
      <c r="W31" s="7" t="s">
        <v>310</v>
      </c>
    </row>
    <row r="32" spans="15:23" ht="39.950000000000003" customHeight="1">
      <c r="O32" s="3" t="s">
        <v>935</v>
      </c>
      <c r="V32"/>
      <c r="W32" s="7" t="s">
        <v>313</v>
      </c>
    </row>
    <row r="33" spans="15:23" ht="39.950000000000003" customHeight="1">
      <c r="O33" s="3"/>
      <c r="V33"/>
      <c r="W33" s="7" t="s">
        <v>872</v>
      </c>
    </row>
    <row r="34" spans="15:23" ht="39.950000000000003" customHeight="1">
      <c r="O34" s="3"/>
      <c r="V34"/>
      <c r="W34" s="7" t="s">
        <v>892</v>
      </c>
    </row>
    <row r="35" spans="15:23" ht="39.950000000000003" customHeight="1">
      <c r="V35"/>
      <c r="W35" s="7" t="s">
        <v>927</v>
      </c>
    </row>
    <row r="36" spans="15:23" ht="39.950000000000003" customHeight="1">
      <c r="V36"/>
      <c r="W36" s="7" t="s">
        <v>928</v>
      </c>
    </row>
    <row r="37" spans="15:23" ht="39.950000000000003" customHeight="1">
      <c r="V37"/>
      <c r="W37" s="7" t="s">
        <v>1276</v>
      </c>
    </row>
    <row r="38" spans="15:23" ht="39.950000000000003" customHeight="1">
      <c r="V38"/>
      <c r="W38" s="7" t="s">
        <v>1277</v>
      </c>
    </row>
    <row r="39" spans="15:23" ht="39.950000000000003" customHeight="1">
      <c r="V39"/>
      <c r="W39" s="7" t="s">
        <v>1278</v>
      </c>
    </row>
    <row r="40" spans="15:23" ht="39.950000000000003" customHeight="1">
      <c r="V40"/>
      <c r="W40" s="7" t="s">
        <v>356</v>
      </c>
    </row>
    <row r="41" spans="15:23" ht="39.950000000000003" customHeight="1">
      <c r="V41"/>
      <c r="W41" s="7" t="s">
        <v>910</v>
      </c>
    </row>
    <row r="42" spans="15:23" ht="39.950000000000003" customHeight="1">
      <c r="V42"/>
      <c r="W42" s="7" t="s">
        <v>380</v>
      </c>
    </row>
    <row r="43" spans="15:23" ht="39.950000000000003" customHeight="1">
      <c r="V43"/>
      <c r="W43" s="7" t="s">
        <v>912</v>
      </c>
    </row>
    <row r="44" spans="15:23" ht="39.950000000000003" customHeight="1">
      <c r="V44"/>
      <c r="W44" s="7" t="s">
        <v>913</v>
      </c>
    </row>
    <row r="45" spans="15:23" ht="39.950000000000003" customHeight="1">
      <c r="V45"/>
      <c r="W45" s="7" t="s">
        <v>893</v>
      </c>
    </row>
    <row r="46" spans="15:23" ht="39.950000000000003" customHeight="1">
      <c r="V46"/>
      <c r="W46" s="7" t="s">
        <v>393</v>
      </c>
    </row>
    <row r="47" spans="15:23" ht="39.950000000000003" customHeight="1">
      <c r="V47"/>
      <c r="W47" s="7" t="s">
        <v>911</v>
      </c>
    </row>
    <row r="48" spans="15:23" ht="39.950000000000003" customHeight="1">
      <c r="V48"/>
      <c r="W48" s="7" t="s">
        <v>403</v>
      </c>
    </row>
    <row r="49" spans="22:23" ht="39.950000000000003" customHeight="1">
      <c r="V49"/>
      <c r="W49" s="7" t="s">
        <v>914</v>
      </c>
    </row>
    <row r="50" spans="22:23" ht="39.950000000000003" customHeight="1">
      <c r="V50"/>
      <c r="W50" s="7" t="s">
        <v>406</v>
      </c>
    </row>
    <row r="51" spans="22:23" ht="39.950000000000003" customHeight="1">
      <c r="V51"/>
      <c r="W51" s="7" t="s">
        <v>1279</v>
      </c>
    </row>
    <row r="52" spans="22:23" ht="39.950000000000003" customHeight="1">
      <c r="V52"/>
      <c r="W52" s="7" t="s">
        <v>417</v>
      </c>
    </row>
    <row r="53" spans="22:23" ht="39.950000000000003" customHeight="1">
      <c r="V53"/>
      <c r="W53" s="7" t="s">
        <v>929</v>
      </c>
    </row>
    <row r="54" spans="22:23" ht="39.950000000000003" customHeight="1">
      <c r="V54"/>
      <c r="W54" s="7" t="s">
        <v>894</v>
      </c>
    </row>
    <row r="55" spans="22:23" ht="39.950000000000003" customHeight="1">
      <c r="V55"/>
      <c r="W55" s="7" t="s">
        <v>1280</v>
      </c>
    </row>
    <row r="56" spans="22:23" ht="39.950000000000003" customHeight="1">
      <c r="V56"/>
      <c r="W56" s="7" t="s">
        <v>449</v>
      </c>
    </row>
    <row r="57" spans="22:23" ht="39.950000000000003" customHeight="1">
      <c r="V57"/>
      <c r="W57" s="7" t="s">
        <v>1281</v>
      </c>
    </row>
    <row r="58" spans="22:23" ht="39.950000000000003" customHeight="1">
      <c r="V58"/>
      <c r="W58" s="7" t="s">
        <v>450</v>
      </c>
    </row>
    <row r="59" spans="22:23" ht="39.950000000000003" customHeight="1">
      <c r="V59"/>
      <c r="W59" s="7" t="s">
        <v>930</v>
      </c>
    </row>
    <row r="60" spans="22:23" ht="39.950000000000003" customHeight="1">
      <c r="V60"/>
      <c r="W60" s="7" t="s">
        <v>1282</v>
      </c>
    </row>
    <row r="61" spans="22:23" ht="39.950000000000003" customHeight="1">
      <c r="V61"/>
      <c r="W61" s="7" t="s">
        <v>931</v>
      </c>
    </row>
    <row r="62" spans="22:23" ht="39.950000000000003" customHeight="1">
      <c r="V62"/>
      <c r="W62" s="7" t="s">
        <v>451</v>
      </c>
    </row>
    <row r="63" spans="22:23" ht="39.950000000000003" customHeight="1">
      <c r="V63"/>
      <c r="W63" s="7" t="s">
        <v>1063</v>
      </c>
    </row>
    <row r="64" spans="22:23" ht="39.950000000000003" customHeight="1">
      <c r="V64"/>
      <c r="W64" s="7" t="s">
        <v>452</v>
      </c>
    </row>
    <row r="65" spans="22:23" ht="39.950000000000003" customHeight="1">
      <c r="V65"/>
      <c r="W65" s="7" t="s">
        <v>1064</v>
      </c>
    </row>
    <row r="66" spans="22:23" ht="39.950000000000003" customHeight="1">
      <c r="V66"/>
      <c r="W66" s="7" t="s">
        <v>1283</v>
      </c>
    </row>
    <row r="67" spans="22:23" ht="39.950000000000003" customHeight="1">
      <c r="V67"/>
      <c r="W67" s="7" t="s">
        <v>453</v>
      </c>
    </row>
    <row r="68" spans="22:23" ht="39.950000000000003" customHeight="1">
      <c r="V68"/>
      <c r="W68" s="7" t="s">
        <v>454</v>
      </c>
    </row>
    <row r="69" spans="22:23" ht="39.950000000000003" customHeight="1">
      <c r="V69"/>
      <c r="W69" s="7" t="s">
        <v>455</v>
      </c>
    </row>
    <row r="70" spans="22:23" ht="39.950000000000003" customHeight="1">
      <c r="V70"/>
      <c r="W70" s="7" t="s">
        <v>456</v>
      </c>
    </row>
    <row r="71" spans="22:23" ht="39.950000000000003" customHeight="1">
      <c r="V71"/>
      <c r="W71" s="7" t="s">
        <v>895</v>
      </c>
    </row>
    <row r="72" spans="22:23" ht="39.950000000000003" customHeight="1">
      <c r="V72"/>
      <c r="W72" s="7" t="s">
        <v>896</v>
      </c>
    </row>
    <row r="73" spans="22:23" ht="39.950000000000003" customHeight="1">
      <c r="V73"/>
      <c r="W73" s="7" t="s">
        <v>897</v>
      </c>
    </row>
    <row r="74" spans="22:23" ht="39.950000000000003" customHeight="1">
      <c r="V74"/>
      <c r="W74" s="7" t="s">
        <v>909</v>
      </c>
    </row>
    <row r="75" spans="22:23" ht="39.950000000000003" customHeight="1">
      <c r="V75"/>
      <c r="W75" s="7" t="s">
        <v>898</v>
      </c>
    </row>
    <row r="76" spans="22:23" ht="39.950000000000003" customHeight="1">
      <c r="V76"/>
      <c r="W76" s="7" t="s">
        <v>899</v>
      </c>
    </row>
    <row r="77" spans="22:23" ht="39.950000000000003" customHeight="1">
      <c r="V77"/>
      <c r="W77" s="7" t="s">
        <v>900</v>
      </c>
    </row>
    <row r="78" spans="22:23" ht="39.950000000000003" customHeight="1">
      <c r="V78"/>
      <c r="W78" s="7" t="s">
        <v>901</v>
      </c>
    </row>
    <row r="79" spans="22:23" ht="39.950000000000003" customHeight="1">
      <c r="V79"/>
      <c r="W79" s="7" t="s">
        <v>902</v>
      </c>
    </row>
    <row r="80" spans="22:23" ht="39.950000000000003" customHeight="1">
      <c r="V80"/>
      <c r="W80" s="7" t="s">
        <v>903</v>
      </c>
    </row>
    <row r="81" spans="22:23" ht="39.950000000000003" customHeight="1">
      <c r="V81"/>
      <c r="W81" s="7" t="s">
        <v>932</v>
      </c>
    </row>
    <row r="82" spans="22:23" ht="39.950000000000003" customHeight="1">
      <c r="V82"/>
      <c r="W82" s="7" t="s">
        <v>904</v>
      </c>
    </row>
    <row r="83" spans="22:23" ht="39.950000000000003" customHeight="1">
      <c r="V83"/>
      <c r="W83" s="7" t="s">
        <v>905</v>
      </c>
    </row>
    <row r="84" spans="22:23" ht="39.950000000000003" customHeight="1">
      <c r="V84"/>
      <c r="W84" s="7" t="s">
        <v>906</v>
      </c>
    </row>
    <row r="85" spans="22:23" ht="39.950000000000003" customHeight="1">
      <c r="V85"/>
      <c r="W85" s="7" t="s">
        <v>907</v>
      </c>
    </row>
    <row r="86" spans="22:23" ht="39.950000000000003" customHeight="1">
      <c r="V86"/>
      <c r="W86" s="7" t="s">
        <v>908</v>
      </c>
    </row>
    <row r="87" spans="22:23" ht="39.950000000000003" customHeight="1">
      <c r="V87"/>
      <c r="W87" s="7" t="s">
        <v>1284</v>
      </c>
    </row>
    <row r="88" spans="22:23" ht="39.950000000000003" customHeight="1">
      <c r="V88"/>
      <c r="W88" s="7" t="s">
        <v>1285</v>
      </c>
    </row>
    <row r="89" spans="22:23" ht="39.950000000000003" customHeight="1">
      <c r="V89"/>
      <c r="W89" s="7" t="s">
        <v>558</v>
      </c>
    </row>
    <row r="90" spans="22:23" ht="39.950000000000003" customHeight="1">
      <c r="V90"/>
      <c r="W90" s="7" t="s">
        <v>891</v>
      </c>
    </row>
    <row r="91" spans="22:23" ht="39.950000000000003" customHeight="1">
      <c r="V91"/>
      <c r="W91" s="7" t="s">
        <v>890</v>
      </c>
    </row>
    <row r="92" spans="22:23" ht="39.950000000000003" customHeight="1">
      <c r="V92"/>
      <c r="W92" s="7" t="s">
        <v>926</v>
      </c>
    </row>
    <row r="93" spans="22:23" ht="39.950000000000003" customHeight="1">
      <c r="V93"/>
      <c r="W93" s="7" t="s">
        <v>586</v>
      </c>
    </row>
    <row r="94" spans="22:23" ht="39.950000000000003" customHeight="1">
      <c r="V94"/>
      <c r="W94" s="7" t="s">
        <v>889</v>
      </c>
    </row>
    <row r="95" spans="22:23" ht="39.950000000000003" customHeight="1">
      <c r="V95"/>
      <c r="W95" s="7" t="s">
        <v>591</v>
      </c>
    </row>
    <row r="96" spans="22:23" ht="39.950000000000003" customHeight="1">
      <c r="V96"/>
      <c r="W96" s="7" t="s">
        <v>888</v>
      </c>
    </row>
    <row r="97" spans="22:23" ht="39.950000000000003" customHeight="1">
      <c r="V97"/>
      <c r="W97" s="7" t="s">
        <v>598</v>
      </c>
    </row>
    <row r="98" spans="22:23" ht="39.950000000000003" customHeight="1">
      <c r="V98"/>
      <c r="W98" s="7" t="s">
        <v>611</v>
      </c>
    </row>
    <row r="99" spans="22:23" ht="39.950000000000003" customHeight="1">
      <c r="V99"/>
      <c r="W99" s="7" t="s">
        <v>612</v>
      </c>
    </row>
    <row r="100" spans="22:23" ht="39.950000000000003" customHeight="1">
      <c r="V100"/>
      <c r="W100" s="7" t="s">
        <v>886</v>
      </c>
    </row>
    <row r="101" spans="22:23" ht="39.950000000000003" customHeight="1">
      <c r="V101"/>
      <c r="W101" s="7" t="s">
        <v>885</v>
      </c>
    </row>
    <row r="102" spans="22:23" ht="39.950000000000003" customHeight="1">
      <c r="V102"/>
      <c r="W102" s="7" t="s">
        <v>1286</v>
      </c>
    </row>
    <row r="103" spans="22:23" ht="39.950000000000003" customHeight="1">
      <c r="V103"/>
      <c r="W103" s="7" t="s">
        <v>626</v>
      </c>
    </row>
    <row r="104" spans="22:23" ht="39.950000000000003" customHeight="1">
      <c r="V104"/>
      <c r="W104" s="7" t="s">
        <v>639</v>
      </c>
    </row>
    <row r="105" spans="22:23" ht="39.950000000000003" customHeight="1">
      <c r="V105"/>
      <c r="W105" s="7" t="s">
        <v>1287</v>
      </c>
    </row>
    <row r="106" spans="22:23" ht="39.950000000000003" customHeight="1">
      <c r="V106"/>
      <c r="W106" s="7" t="s">
        <v>1288</v>
      </c>
    </row>
    <row r="107" spans="22:23" ht="39.950000000000003" customHeight="1">
      <c r="V107"/>
      <c r="W107" s="7" t="s">
        <v>656</v>
      </c>
    </row>
    <row r="108" spans="22:23" ht="39.950000000000003" customHeight="1">
      <c r="V108"/>
      <c r="W108" s="7" t="s">
        <v>1066</v>
      </c>
    </row>
    <row r="109" spans="22:23" ht="39.950000000000003" customHeight="1">
      <c r="V109"/>
      <c r="W109" s="7" t="s">
        <v>670</v>
      </c>
    </row>
    <row r="110" spans="22:23" ht="39.950000000000003" customHeight="1">
      <c r="V110"/>
      <c r="W110" s="7" t="s">
        <v>673</v>
      </c>
    </row>
    <row r="111" spans="22:23" ht="39.950000000000003" customHeight="1">
      <c r="V111"/>
      <c r="W111" s="7" t="s">
        <v>674</v>
      </c>
    </row>
    <row r="112" spans="22:23" ht="39.950000000000003" customHeight="1">
      <c r="V112"/>
      <c r="W112" s="7" t="s">
        <v>1289</v>
      </c>
    </row>
    <row r="113" spans="22:23" ht="39.950000000000003" customHeight="1">
      <c r="V113"/>
      <c r="W113" s="7" t="s">
        <v>1290</v>
      </c>
    </row>
    <row r="114" spans="22:23" ht="39.950000000000003" customHeight="1">
      <c r="V114"/>
      <c r="W114" s="7" t="s">
        <v>1291</v>
      </c>
    </row>
    <row r="115" spans="22:23" ht="39.950000000000003" customHeight="1">
      <c r="V115"/>
      <c r="W115" s="7" t="s">
        <v>883</v>
      </c>
    </row>
    <row r="116" spans="22:23" ht="39.950000000000003" customHeight="1">
      <c r="V116"/>
      <c r="W116" s="7" t="s">
        <v>1292</v>
      </c>
    </row>
    <row r="117" spans="22:23" ht="39.950000000000003" customHeight="1">
      <c r="V117"/>
      <c r="W117" s="7" t="s">
        <v>722</v>
      </c>
    </row>
    <row r="118" spans="22:23" ht="39.950000000000003" customHeight="1">
      <c r="V118"/>
      <c r="W118" s="7" t="s">
        <v>723</v>
      </c>
    </row>
    <row r="119" spans="22:23" ht="39.950000000000003" customHeight="1">
      <c r="V119"/>
      <c r="W119" s="7" t="s">
        <v>884</v>
      </c>
    </row>
    <row r="120" spans="22:23" ht="39.950000000000003" customHeight="1">
      <c r="V120"/>
      <c r="W120" s="7" t="s">
        <v>1293</v>
      </c>
    </row>
    <row r="121" spans="22:23" ht="39.950000000000003" customHeight="1">
      <c r="V121"/>
      <c r="W121" s="7" t="s">
        <v>882</v>
      </c>
    </row>
    <row r="122" spans="22:23" ht="39.950000000000003" customHeight="1">
      <c r="V122"/>
      <c r="W122" s="7" t="s">
        <v>881</v>
      </c>
    </row>
    <row r="123" spans="22:23" ht="39.950000000000003" customHeight="1">
      <c r="V123"/>
      <c r="W123" s="7" t="s">
        <v>756</v>
      </c>
    </row>
    <row r="124" spans="22:23" ht="39.950000000000003" customHeight="1">
      <c r="V124"/>
      <c r="W124" s="7" t="s">
        <v>759</v>
      </c>
    </row>
    <row r="125" spans="22:23" ht="39.950000000000003" customHeight="1">
      <c r="V125"/>
      <c r="W125" s="7" t="s">
        <v>880</v>
      </c>
    </row>
    <row r="126" spans="22:23" ht="39.950000000000003" customHeight="1">
      <c r="V126"/>
      <c r="W126" s="7" t="s">
        <v>879</v>
      </c>
    </row>
    <row r="127" spans="22:23" ht="39.950000000000003" customHeight="1">
      <c r="V127"/>
      <c r="W127" s="7" t="s">
        <v>878</v>
      </c>
    </row>
    <row r="128" spans="22:23" ht="39.950000000000003" customHeight="1">
      <c r="V128"/>
      <c r="W128" s="7" t="s">
        <v>877</v>
      </c>
    </row>
    <row r="129" spans="22:23" ht="39.950000000000003" customHeight="1">
      <c r="V129"/>
      <c r="W129" s="7" t="s">
        <v>1294</v>
      </c>
    </row>
    <row r="130" spans="22:23" ht="39.950000000000003" customHeight="1">
      <c r="V130"/>
      <c r="W130" s="7" t="s">
        <v>776</v>
      </c>
    </row>
    <row r="131" spans="22:23" ht="39.950000000000003" customHeight="1">
      <c r="V131"/>
      <c r="W131" s="7" t="s">
        <v>876</v>
      </c>
    </row>
    <row r="132" spans="22:23" ht="39.950000000000003" customHeight="1">
      <c r="V132"/>
      <c r="W132" s="7" t="s">
        <v>1295</v>
      </c>
    </row>
    <row r="133" spans="22:23" ht="39.950000000000003" customHeight="1">
      <c r="V133"/>
      <c r="W133" s="7" t="s">
        <v>786</v>
      </c>
    </row>
    <row r="134" spans="22:23" ht="39.950000000000003" customHeight="1">
      <c r="V134"/>
      <c r="W134" s="7" t="s">
        <v>875</v>
      </c>
    </row>
    <row r="135" spans="22:23" ht="39.950000000000003" customHeight="1">
      <c r="V135"/>
      <c r="W135" s="7" t="s">
        <v>874</v>
      </c>
    </row>
    <row r="136" spans="22:23" ht="39.950000000000003" customHeight="1">
      <c r="V136"/>
      <c r="W136" s="7" t="s">
        <v>794</v>
      </c>
    </row>
    <row r="137" spans="22:23" ht="39.950000000000003" customHeight="1">
      <c r="V137"/>
      <c r="W137" s="7" t="s">
        <v>873</v>
      </c>
    </row>
    <row r="138" spans="22:23" ht="39.950000000000003" customHeight="1">
      <c r="V138"/>
      <c r="W138" s="7" t="s">
        <v>1296</v>
      </c>
    </row>
    <row r="139" spans="22:23" ht="39.950000000000003" customHeight="1">
      <c r="V139"/>
      <c r="W139" s="7" t="s">
        <v>803</v>
      </c>
    </row>
    <row r="140" spans="22:23" ht="39.950000000000003" customHeight="1">
      <c r="V140"/>
      <c r="W140" s="7" t="s">
        <v>1297</v>
      </c>
    </row>
    <row r="141" spans="22:23" ht="39.950000000000003" customHeight="1">
      <c r="V141"/>
      <c r="W141" s="7" t="s">
        <v>1298</v>
      </c>
    </row>
    <row r="142" spans="22:23" ht="39.950000000000003" customHeight="1">
      <c r="V142"/>
    </row>
    <row r="143" spans="22:23" ht="39.950000000000003" customHeight="1">
      <c r="V143"/>
    </row>
    <row r="144" spans="22:23" ht="39.950000000000003" customHeight="1">
      <c r="V144"/>
    </row>
    <row r="145" spans="22:22" ht="39.950000000000003" customHeight="1">
      <c r="V145"/>
    </row>
    <row r="146" spans="22:22" ht="39.950000000000003" customHeight="1">
      <c r="V146"/>
    </row>
    <row r="147" spans="22:22" ht="39.950000000000003" customHeight="1">
      <c r="V147"/>
    </row>
    <row r="148" spans="22:22" ht="39.950000000000003" customHeight="1">
      <c r="V148"/>
    </row>
    <row r="149" spans="22:22" ht="39.950000000000003" customHeight="1">
      <c r="V149"/>
    </row>
    <row r="150" spans="22:22" ht="39.950000000000003" customHeight="1">
      <c r="V150"/>
    </row>
    <row r="151" spans="22:22" ht="39.950000000000003" customHeight="1">
      <c r="V151"/>
    </row>
    <row r="152" spans="22:22" ht="39.950000000000003" customHeight="1">
      <c r="V152"/>
    </row>
    <row r="153" spans="22:22" ht="39.950000000000003" customHeight="1">
      <c r="V153"/>
    </row>
    <row r="154" spans="22:22" ht="39.950000000000003" customHeight="1">
      <c r="V154"/>
    </row>
    <row r="155" spans="22:22" ht="39.950000000000003" customHeight="1">
      <c r="V155"/>
    </row>
    <row r="156" spans="22:22" ht="39.950000000000003" customHeight="1">
      <c r="V156"/>
    </row>
    <row r="157" spans="22:22" ht="39.950000000000003" customHeight="1">
      <c r="V157"/>
    </row>
    <row r="158" spans="22:22" ht="39.950000000000003" customHeight="1">
      <c r="V158"/>
    </row>
    <row r="159" spans="22:22" ht="39.950000000000003" customHeight="1">
      <c r="V159"/>
    </row>
    <row r="160" spans="22:22" ht="39.950000000000003" customHeight="1">
      <c r="V160"/>
    </row>
    <row r="161" spans="22:22" ht="39.950000000000003" customHeight="1">
      <c r="V161"/>
    </row>
    <row r="162" spans="22:22" ht="39.950000000000003" customHeight="1">
      <c r="V162"/>
    </row>
    <row r="163" spans="22:22" ht="39.950000000000003" customHeight="1">
      <c r="V163"/>
    </row>
    <row r="164" spans="22:22" ht="39.950000000000003" customHeight="1">
      <c r="V164"/>
    </row>
    <row r="165" spans="22:22" ht="39.950000000000003" customHeight="1">
      <c r="V165"/>
    </row>
    <row r="166" spans="22:22" ht="39.950000000000003" customHeight="1">
      <c r="V166"/>
    </row>
    <row r="167" spans="22:22" ht="39.950000000000003" customHeight="1">
      <c r="V167"/>
    </row>
    <row r="168" spans="22:22" ht="39.950000000000003" customHeight="1">
      <c r="V168"/>
    </row>
    <row r="169" spans="22:22" ht="39.950000000000003" customHeight="1">
      <c r="V169"/>
    </row>
    <row r="170" spans="22:22" ht="39.950000000000003" customHeight="1">
      <c r="V170"/>
    </row>
    <row r="171" spans="22:22" ht="39.950000000000003" customHeight="1">
      <c r="V171"/>
    </row>
    <row r="172" spans="22:22" ht="39.950000000000003" customHeight="1">
      <c r="V172"/>
    </row>
    <row r="173" spans="22:22" ht="39.950000000000003" customHeight="1">
      <c r="V173"/>
    </row>
    <row r="174" spans="22:22" ht="39.950000000000003" customHeight="1">
      <c r="V174"/>
    </row>
    <row r="175" spans="22:22" ht="39.950000000000003" customHeight="1">
      <c r="V175"/>
    </row>
    <row r="176" spans="22:22" ht="39.950000000000003" customHeight="1">
      <c r="V176"/>
    </row>
    <row r="177" spans="22:22" ht="39.950000000000003" customHeight="1">
      <c r="V177"/>
    </row>
    <row r="178" spans="22:22" ht="39.950000000000003" customHeight="1">
      <c r="V178"/>
    </row>
    <row r="179" spans="22:22" ht="39.950000000000003" customHeight="1">
      <c r="V179"/>
    </row>
    <row r="180" spans="22:22" ht="39.950000000000003" customHeight="1">
      <c r="V180"/>
    </row>
    <row r="181" spans="22:22" ht="39.950000000000003" customHeight="1">
      <c r="V181"/>
    </row>
    <row r="182" spans="22:22" ht="39.950000000000003" customHeight="1">
      <c r="V182"/>
    </row>
    <row r="183" spans="22:22" ht="39.950000000000003" customHeight="1">
      <c r="V183"/>
    </row>
    <row r="184" spans="22:22" ht="39.950000000000003" customHeight="1">
      <c r="V184"/>
    </row>
    <row r="185" spans="22:22" ht="39.950000000000003" customHeight="1">
      <c r="V185"/>
    </row>
    <row r="186" spans="22:22" ht="39.950000000000003" customHeight="1">
      <c r="V186"/>
    </row>
    <row r="187" spans="22:22" ht="39.950000000000003" customHeight="1">
      <c r="V187"/>
    </row>
    <row r="188" spans="22:22" ht="39.950000000000003" customHeight="1">
      <c r="V188"/>
    </row>
    <row r="189" spans="22:22" ht="39.950000000000003" customHeight="1">
      <c r="V189"/>
    </row>
    <row r="190" spans="22:22" ht="39.950000000000003" customHeight="1">
      <c r="V190"/>
    </row>
    <row r="191" spans="22:22" ht="39.950000000000003" customHeight="1">
      <c r="V191"/>
    </row>
    <row r="192" spans="22:22" ht="39.950000000000003" customHeight="1">
      <c r="V192"/>
    </row>
    <row r="193" spans="22:22" ht="39.950000000000003" customHeight="1">
      <c r="V193"/>
    </row>
    <row r="194" spans="22:22" ht="39.950000000000003" customHeight="1">
      <c r="V194"/>
    </row>
    <row r="195" spans="22:22" ht="39.950000000000003" customHeight="1">
      <c r="V195"/>
    </row>
    <row r="196" spans="22:22" ht="39.950000000000003" customHeight="1">
      <c r="V196"/>
    </row>
    <row r="197" spans="22:22" ht="39.950000000000003" customHeight="1">
      <c r="V197"/>
    </row>
    <row r="198" spans="22:22" ht="39.950000000000003" customHeight="1">
      <c r="V198"/>
    </row>
    <row r="199" spans="22:22" ht="39.950000000000003" customHeight="1">
      <c r="V199"/>
    </row>
    <row r="200" spans="22:22" ht="39.950000000000003" customHeight="1">
      <c r="V200"/>
    </row>
    <row r="201" spans="22:22" ht="39.950000000000003" customHeight="1">
      <c r="V201"/>
    </row>
    <row r="202" spans="22:22" ht="39.950000000000003" customHeight="1">
      <c r="V202"/>
    </row>
    <row r="203" spans="22:22" ht="39.950000000000003" customHeight="1">
      <c r="V203"/>
    </row>
    <row r="204" spans="22:22" ht="39.950000000000003" customHeight="1">
      <c r="V204"/>
    </row>
    <row r="205" spans="22:22" ht="39.950000000000003" customHeight="1">
      <c r="V205"/>
    </row>
    <row r="206" spans="22:22" ht="39.950000000000003" customHeight="1">
      <c r="V206"/>
    </row>
    <row r="207" spans="22:22" ht="39.950000000000003" customHeight="1">
      <c r="V207"/>
    </row>
    <row r="208" spans="22:22" ht="39.950000000000003" customHeight="1">
      <c r="V208"/>
    </row>
    <row r="209" spans="22:22" ht="39.950000000000003" customHeight="1">
      <c r="V209"/>
    </row>
    <row r="210" spans="22:22" ht="39.950000000000003" customHeight="1">
      <c r="V210"/>
    </row>
    <row r="211" spans="22:22" ht="39.950000000000003" customHeight="1">
      <c r="V211"/>
    </row>
    <row r="212" spans="22:22" ht="39.950000000000003" customHeight="1">
      <c r="V212"/>
    </row>
    <row r="213" spans="22:22" ht="39.950000000000003" customHeight="1">
      <c r="V213"/>
    </row>
    <row r="214" spans="22:22" ht="39.950000000000003" customHeight="1">
      <c r="V214"/>
    </row>
    <row r="215" spans="22:22" ht="39.950000000000003" customHeight="1">
      <c r="V215"/>
    </row>
    <row r="216" spans="22:22" ht="39.950000000000003" customHeight="1">
      <c r="V216"/>
    </row>
    <row r="217" spans="22:22" ht="39.950000000000003" customHeight="1">
      <c r="V217"/>
    </row>
    <row r="218" spans="22:22" ht="39.950000000000003" customHeight="1">
      <c r="V218"/>
    </row>
    <row r="219" spans="22:22" ht="39.950000000000003" customHeight="1">
      <c r="V219"/>
    </row>
    <row r="220" spans="22:22" ht="39.950000000000003" customHeight="1">
      <c r="V220"/>
    </row>
    <row r="221" spans="22:22" ht="39.950000000000003" customHeight="1">
      <c r="V221"/>
    </row>
    <row r="222" spans="22:22" ht="39.950000000000003" customHeight="1">
      <c r="V222"/>
    </row>
    <row r="223" spans="22:22" ht="39.950000000000003" customHeight="1">
      <c r="V223"/>
    </row>
    <row r="224" spans="22:22" ht="39.950000000000003" customHeight="1">
      <c r="V224"/>
    </row>
    <row r="225" spans="22:22" ht="39.950000000000003" customHeight="1">
      <c r="V225"/>
    </row>
    <row r="226" spans="22:22" ht="39.950000000000003" customHeight="1">
      <c r="V226"/>
    </row>
    <row r="227" spans="22:22" ht="39.950000000000003" customHeight="1">
      <c r="V227"/>
    </row>
    <row r="228" spans="22:22" ht="39.950000000000003" customHeight="1">
      <c r="V228"/>
    </row>
    <row r="229" spans="22:22" ht="39.950000000000003" customHeight="1">
      <c r="V229"/>
    </row>
    <row r="230" spans="22:22" ht="39.950000000000003" customHeight="1">
      <c r="V230"/>
    </row>
    <row r="231" spans="22:22" ht="39.950000000000003" customHeight="1">
      <c r="V231"/>
    </row>
    <row r="232" spans="22:22" ht="39.950000000000003" customHeight="1">
      <c r="V232"/>
    </row>
    <row r="233" spans="22:22" ht="39.950000000000003" customHeight="1">
      <c r="V233"/>
    </row>
    <row r="234" spans="22:22" ht="39.950000000000003" customHeight="1">
      <c r="V234"/>
    </row>
    <row r="235" spans="22:22" ht="39.950000000000003" customHeight="1">
      <c r="V235"/>
    </row>
    <row r="236" spans="22:22" ht="39.950000000000003" customHeight="1">
      <c r="V236"/>
    </row>
    <row r="237" spans="22:22" ht="39.950000000000003" customHeight="1">
      <c r="V237"/>
    </row>
    <row r="238" spans="22:22" ht="39.950000000000003" customHeight="1">
      <c r="V238"/>
    </row>
    <row r="239" spans="22:22" ht="39.950000000000003" customHeight="1">
      <c r="V239"/>
    </row>
    <row r="240" spans="22:22" ht="39.950000000000003" customHeight="1">
      <c r="V240"/>
    </row>
    <row r="241" spans="22:22" ht="39.950000000000003" customHeight="1">
      <c r="V241"/>
    </row>
    <row r="242" spans="22:22" ht="39.950000000000003" customHeight="1">
      <c r="V242"/>
    </row>
    <row r="243" spans="22:22" ht="39.950000000000003" customHeight="1">
      <c r="V243"/>
    </row>
    <row r="244" spans="22:22" ht="39.950000000000003" customHeight="1">
      <c r="V244"/>
    </row>
    <row r="245" spans="22:22" ht="39.950000000000003" customHeight="1">
      <c r="V245"/>
    </row>
    <row r="246" spans="22:22" ht="39.950000000000003" customHeight="1">
      <c r="V246"/>
    </row>
    <row r="247" spans="22:22" ht="39.950000000000003" customHeight="1">
      <c r="V247"/>
    </row>
    <row r="248" spans="22:22" ht="39.950000000000003" customHeight="1">
      <c r="V248"/>
    </row>
    <row r="249" spans="22:22" ht="39.950000000000003" customHeight="1">
      <c r="V249"/>
    </row>
    <row r="250" spans="22:22" ht="39.950000000000003" customHeight="1">
      <c r="V250"/>
    </row>
    <row r="251" spans="22:22" ht="39.950000000000003" customHeight="1">
      <c r="V251"/>
    </row>
    <row r="252" spans="22:22" ht="39.950000000000003" customHeight="1">
      <c r="V252"/>
    </row>
    <row r="253" spans="22:22" ht="39.950000000000003" customHeight="1">
      <c r="V253"/>
    </row>
    <row r="254" spans="22:22" ht="39.950000000000003" customHeight="1">
      <c r="V254"/>
    </row>
    <row r="255" spans="22:22" ht="39.950000000000003" customHeight="1">
      <c r="V255"/>
    </row>
    <row r="256" spans="22:22" ht="39.950000000000003" customHeight="1">
      <c r="V256"/>
    </row>
    <row r="257" spans="22:22" ht="39.950000000000003" customHeight="1">
      <c r="V257"/>
    </row>
    <row r="258" spans="22:22" ht="39.950000000000003" customHeight="1">
      <c r="V258"/>
    </row>
    <row r="259" spans="22:22" ht="39.950000000000003" customHeight="1">
      <c r="V259"/>
    </row>
    <row r="260" spans="22:22" ht="39.950000000000003" customHeight="1">
      <c r="V260"/>
    </row>
    <row r="261" spans="22:22" ht="39.950000000000003" customHeight="1">
      <c r="V261"/>
    </row>
    <row r="262" spans="22:22" ht="39.950000000000003" customHeight="1">
      <c r="V262"/>
    </row>
    <row r="263" spans="22:22" ht="39.950000000000003" customHeight="1">
      <c r="V263"/>
    </row>
    <row r="264" spans="22:22" ht="39.950000000000003" customHeight="1">
      <c r="V264"/>
    </row>
    <row r="265" spans="22:22" ht="39.950000000000003" customHeight="1">
      <c r="V265"/>
    </row>
    <row r="266" spans="22:22" ht="39.950000000000003" customHeight="1">
      <c r="V266"/>
    </row>
    <row r="267" spans="22:22" ht="39.950000000000003" customHeight="1">
      <c r="V267"/>
    </row>
    <row r="268" spans="22:22" ht="39.950000000000003" customHeight="1">
      <c r="V268"/>
    </row>
    <row r="269" spans="22:22" ht="39.950000000000003" customHeight="1">
      <c r="V269"/>
    </row>
    <row r="270" spans="22:22" ht="39.950000000000003" customHeight="1">
      <c r="V270"/>
    </row>
    <row r="271" spans="22:22" ht="39.950000000000003" customHeight="1">
      <c r="V271"/>
    </row>
    <row r="272" spans="22:22" ht="39.950000000000003" customHeight="1">
      <c r="V272"/>
    </row>
    <row r="273" spans="22:22" ht="39.950000000000003" customHeight="1">
      <c r="V273"/>
    </row>
    <row r="274" spans="22:22" ht="39.950000000000003" customHeight="1">
      <c r="V274"/>
    </row>
    <row r="275" spans="22:22" ht="39.950000000000003" customHeight="1">
      <c r="V275"/>
    </row>
    <row r="276" spans="22:22" ht="39.950000000000003" customHeight="1">
      <c r="V276"/>
    </row>
    <row r="277" spans="22:22" ht="39.950000000000003" customHeight="1">
      <c r="V277"/>
    </row>
    <row r="278" spans="22:22" ht="39.950000000000003" customHeight="1">
      <c r="V278"/>
    </row>
    <row r="279" spans="22:22" ht="39.950000000000003" customHeight="1">
      <c r="V279"/>
    </row>
    <row r="280" spans="22:22" ht="39.950000000000003" customHeight="1">
      <c r="V280"/>
    </row>
    <row r="281" spans="22:22" ht="39.950000000000003" customHeight="1">
      <c r="V281"/>
    </row>
    <row r="282" spans="22:22" ht="39.950000000000003" customHeight="1">
      <c r="V282"/>
    </row>
    <row r="283" spans="22:22" ht="39.950000000000003" customHeight="1">
      <c r="V283"/>
    </row>
    <row r="284" spans="22:22" ht="39.950000000000003" customHeight="1">
      <c r="V284"/>
    </row>
    <row r="285" spans="22:22" ht="39.950000000000003" customHeight="1">
      <c r="V285"/>
    </row>
    <row r="286" spans="22:22" ht="39.950000000000003" customHeight="1">
      <c r="V286"/>
    </row>
    <row r="287" spans="22:22" ht="39.950000000000003" customHeight="1">
      <c r="V287"/>
    </row>
    <row r="288" spans="22:22" ht="39.950000000000003" customHeight="1">
      <c r="V288"/>
    </row>
    <row r="289" spans="22:22" ht="39.950000000000003" customHeight="1">
      <c r="V289"/>
    </row>
    <row r="290" spans="22:22" ht="39.950000000000003" customHeight="1">
      <c r="V290"/>
    </row>
    <row r="291" spans="22:22" ht="39.950000000000003" customHeight="1">
      <c r="V291"/>
    </row>
    <row r="292" spans="22:22" ht="39.950000000000003" customHeight="1">
      <c r="V292"/>
    </row>
    <row r="293" spans="22:22" ht="39.950000000000003" customHeight="1">
      <c r="V293"/>
    </row>
    <row r="294" spans="22:22" ht="39.950000000000003" customHeight="1">
      <c r="V294"/>
    </row>
    <row r="295" spans="22:22" ht="39.950000000000003" customHeight="1">
      <c r="V295"/>
    </row>
    <row r="296" spans="22:22" ht="39.950000000000003" customHeight="1">
      <c r="V296"/>
    </row>
    <row r="297" spans="22:22" ht="39.950000000000003" customHeight="1">
      <c r="V297"/>
    </row>
    <row r="298" spans="22:22" ht="39.950000000000003" customHeight="1">
      <c r="V298"/>
    </row>
    <row r="299" spans="22:22" ht="39.950000000000003" customHeight="1">
      <c r="V299"/>
    </row>
    <row r="300" spans="22:22" ht="39.950000000000003" customHeight="1">
      <c r="V300"/>
    </row>
    <row r="301" spans="22:22" ht="39.950000000000003" customHeight="1">
      <c r="V301"/>
    </row>
    <row r="302" spans="22:22" ht="39.950000000000003" customHeight="1">
      <c r="V302"/>
    </row>
    <row r="303" spans="22:22" ht="39.950000000000003" customHeight="1">
      <c r="V303"/>
    </row>
    <row r="304" spans="22:22" ht="39.950000000000003" customHeight="1">
      <c r="V304"/>
    </row>
    <row r="305" spans="22:22" ht="39.950000000000003" customHeight="1">
      <c r="V305"/>
    </row>
    <row r="306" spans="22:22" ht="39.950000000000003" customHeight="1">
      <c r="V306"/>
    </row>
    <row r="307" spans="22:22" ht="39.950000000000003" customHeight="1">
      <c r="V307"/>
    </row>
    <row r="308" spans="22:22" ht="39.950000000000003" customHeight="1">
      <c r="V308"/>
    </row>
    <row r="309" spans="22:22" ht="39.950000000000003" customHeight="1">
      <c r="V309"/>
    </row>
    <row r="310" spans="22:22" ht="39.950000000000003" customHeight="1">
      <c r="V310"/>
    </row>
    <row r="311" spans="22:22" ht="39.950000000000003" customHeight="1">
      <c r="V311"/>
    </row>
    <row r="312" spans="22:22" ht="39.950000000000003" customHeight="1">
      <c r="V312"/>
    </row>
    <row r="313" spans="22:22" ht="39.950000000000003" customHeight="1">
      <c r="V313"/>
    </row>
    <row r="314" spans="22:22" ht="39.950000000000003" customHeight="1">
      <c r="V314"/>
    </row>
    <row r="315" spans="22:22" ht="39.950000000000003" customHeight="1">
      <c r="V315"/>
    </row>
    <row r="316" spans="22:22" ht="39.950000000000003" customHeight="1">
      <c r="V316"/>
    </row>
    <row r="317" spans="22:22" ht="39.950000000000003" customHeight="1">
      <c r="V317"/>
    </row>
    <row r="318" spans="22:22" ht="39.950000000000003" customHeight="1">
      <c r="V318"/>
    </row>
    <row r="319" spans="22:22" ht="39.950000000000003" customHeight="1">
      <c r="V319"/>
    </row>
    <row r="320" spans="22:22" ht="39.950000000000003" customHeight="1">
      <c r="V320"/>
    </row>
    <row r="321" spans="22:22" ht="39.950000000000003" customHeight="1">
      <c r="V321"/>
    </row>
    <row r="322" spans="22:22" ht="39.950000000000003" customHeight="1">
      <c r="V322"/>
    </row>
    <row r="323" spans="22:22" ht="39.950000000000003" customHeight="1">
      <c r="V323"/>
    </row>
    <row r="324" spans="22:22" ht="39.950000000000003" customHeight="1">
      <c r="V324"/>
    </row>
    <row r="325" spans="22:22" ht="39.950000000000003" customHeight="1">
      <c r="V325"/>
    </row>
    <row r="326" spans="22:22" ht="39.950000000000003" customHeight="1">
      <c r="V326"/>
    </row>
    <row r="327" spans="22:22" ht="39.950000000000003" customHeight="1">
      <c r="V327"/>
    </row>
    <row r="328" spans="22:22" ht="39.950000000000003" customHeight="1">
      <c r="V328"/>
    </row>
    <row r="329" spans="22:22" ht="39.950000000000003" customHeight="1">
      <c r="V329"/>
    </row>
    <row r="330" spans="22:22" ht="39.950000000000003" customHeight="1">
      <c r="V330"/>
    </row>
    <row r="331" spans="22:22" ht="39.950000000000003" customHeight="1">
      <c r="V331"/>
    </row>
    <row r="332" spans="22:22" ht="39.950000000000003" customHeight="1">
      <c r="V332"/>
    </row>
    <row r="333" spans="22:22" ht="39.950000000000003" customHeight="1">
      <c r="V333"/>
    </row>
    <row r="334" spans="22:22" ht="39.950000000000003" customHeight="1">
      <c r="V334"/>
    </row>
    <row r="335" spans="22:22" ht="39.950000000000003" customHeight="1">
      <c r="V335"/>
    </row>
    <row r="336" spans="22:22" ht="39.950000000000003" customHeight="1">
      <c r="V336"/>
    </row>
    <row r="337" spans="22:22" ht="39.950000000000003" customHeight="1">
      <c r="V337"/>
    </row>
    <row r="338" spans="22:22" ht="39.950000000000003" customHeight="1">
      <c r="V338"/>
    </row>
    <row r="339" spans="22:22" ht="39.950000000000003" customHeight="1">
      <c r="V339"/>
    </row>
    <row r="340" spans="22:22" ht="39.950000000000003" customHeight="1">
      <c r="V340"/>
    </row>
    <row r="341" spans="22:22" ht="39.950000000000003" customHeight="1">
      <c r="V341"/>
    </row>
    <row r="342" spans="22:22" ht="39.950000000000003" customHeight="1">
      <c r="V342"/>
    </row>
    <row r="343" spans="22:22" ht="39.950000000000003" customHeight="1">
      <c r="V343"/>
    </row>
    <row r="344" spans="22:22" ht="39.950000000000003" customHeight="1">
      <c r="V344"/>
    </row>
    <row r="345" spans="22:22" ht="39.950000000000003" customHeight="1">
      <c r="V345"/>
    </row>
    <row r="346" spans="22:22" ht="39.950000000000003" customHeight="1">
      <c r="V346"/>
    </row>
    <row r="347" spans="22:22" ht="39.950000000000003" customHeight="1">
      <c r="V347"/>
    </row>
    <row r="348" spans="22:22" ht="39.950000000000003" customHeight="1">
      <c r="V348"/>
    </row>
    <row r="349" spans="22:22" ht="39.950000000000003" customHeight="1">
      <c r="V349"/>
    </row>
    <row r="350" spans="22:22" ht="39.950000000000003" customHeight="1">
      <c r="V350"/>
    </row>
    <row r="351" spans="22:22" ht="39.950000000000003" customHeight="1">
      <c r="V351"/>
    </row>
    <row r="352" spans="22:22" ht="39.950000000000003" customHeight="1">
      <c r="V352"/>
    </row>
    <row r="353" spans="22:22" ht="39.950000000000003" customHeight="1">
      <c r="V353"/>
    </row>
    <row r="354" spans="22:22" ht="39.950000000000003" customHeight="1">
      <c r="V354"/>
    </row>
    <row r="355" spans="22:22" ht="39.950000000000003" customHeight="1">
      <c r="V355"/>
    </row>
    <row r="356" spans="22:22" ht="39.950000000000003" customHeight="1">
      <c r="V356"/>
    </row>
    <row r="357" spans="22:22" ht="39.950000000000003" customHeight="1">
      <c r="V357"/>
    </row>
    <row r="358" spans="22:22" ht="39.950000000000003" customHeight="1">
      <c r="V358"/>
    </row>
    <row r="359" spans="22:22" ht="39.950000000000003" customHeight="1">
      <c r="V359"/>
    </row>
    <row r="360" spans="22:22" ht="39.950000000000003" customHeight="1">
      <c r="V360"/>
    </row>
    <row r="361" spans="22:22" ht="39.950000000000003" customHeight="1">
      <c r="V361"/>
    </row>
    <row r="362" spans="22:22" ht="39.950000000000003" customHeight="1">
      <c r="V362"/>
    </row>
    <row r="363" spans="22:22" ht="39.950000000000003" customHeight="1">
      <c r="V363"/>
    </row>
    <row r="364" spans="22:22" ht="39.950000000000003" customHeight="1">
      <c r="V364"/>
    </row>
    <row r="365" spans="22:22" ht="39.950000000000003" customHeight="1">
      <c r="V365"/>
    </row>
    <row r="366" spans="22:22" ht="39.950000000000003" customHeight="1">
      <c r="V366"/>
    </row>
    <row r="367" spans="22:22" ht="39.950000000000003" customHeight="1">
      <c r="V367"/>
    </row>
    <row r="368" spans="22:22" ht="39.950000000000003" customHeight="1">
      <c r="V368"/>
    </row>
    <row r="369" spans="22:22" ht="39.950000000000003" customHeight="1">
      <c r="V369"/>
    </row>
    <row r="370" spans="22:22" ht="39.950000000000003" customHeight="1">
      <c r="V370"/>
    </row>
    <row r="371" spans="22:22" ht="39.950000000000003" customHeight="1">
      <c r="V371"/>
    </row>
    <row r="372" spans="22:22" ht="39.950000000000003" customHeight="1">
      <c r="V372"/>
    </row>
    <row r="373" spans="22:22" ht="39.950000000000003" customHeight="1">
      <c r="V373"/>
    </row>
    <row r="374" spans="22:22" ht="39.950000000000003" customHeight="1">
      <c r="V374"/>
    </row>
    <row r="375" spans="22:22" ht="39.950000000000003" customHeight="1">
      <c r="V375"/>
    </row>
    <row r="376" spans="22:22" ht="39.950000000000003" customHeight="1">
      <c r="V376"/>
    </row>
    <row r="377" spans="22:22" ht="39.950000000000003" customHeight="1">
      <c r="V377"/>
    </row>
    <row r="378" spans="22:22" ht="39.950000000000003" customHeight="1">
      <c r="V378"/>
    </row>
    <row r="379" spans="22:22" ht="39.950000000000003" customHeight="1">
      <c r="V379"/>
    </row>
    <row r="380" spans="22:22" ht="39.950000000000003" customHeight="1">
      <c r="V380"/>
    </row>
    <row r="381" spans="22:22" ht="39.950000000000003" customHeight="1">
      <c r="V381"/>
    </row>
    <row r="382" spans="22:22" ht="39.950000000000003" customHeight="1">
      <c r="V382"/>
    </row>
    <row r="383" spans="22:22" ht="39.950000000000003" customHeight="1">
      <c r="V383"/>
    </row>
    <row r="384" spans="22:22" ht="39.950000000000003" customHeight="1">
      <c r="V384"/>
    </row>
    <row r="385" spans="22:22" ht="39.950000000000003" customHeight="1">
      <c r="V385"/>
    </row>
    <row r="386" spans="22:22" ht="39.950000000000003" customHeight="1">
      <c r="V386"/>
    </row>
    <row r="387" spans="22:22" ht="39.950000000000003" customHeight="1">
      <c r="V387"/>
    </row>
    <row r="388" spans="22:22" ht="39.950000000000003" customHeight="1">
      <c r="V388"/>
    </row>
    <row r="389" spans="22:22" ht="39.950000000000003" customHeight="1">
      <c r="V389"/>
    </row>
    <row r="390" spans="22:22" ht="39.950000000000003" customHeight="1">
      <c r="V390"/>
    </row>
    <row r="391" spans="22:22" ht="39.950000000000003" customHeight="1">
      <c r="V391"/>
    </row>
    <row r="392" spans="22:22" ht="39.950000000000003" customHeight="1">
      <c r="V392"/>
    </row>
    <row r="393" spans="22:22" ht="39.950000000000003" customHeight="1">
      <c r="V393"/>
    </row>
    <row r="394" spans="22:22" ht="39.950000000000003" customHeight="1">
      <c r="V394"/>
    </row>
    <row r="395" spans="22:22" ht="39.950000000000003" customHeight="1">
      <c r="V395"/>
    </row>
    <row r="396" spans="22:22" ht="39.950000000000003" customHeight="1">
      <c r="V396"/>
    </row>
    <row r="397" spans="22:22" ht="39.950000000000003" customHeight="1">
      <c r="V397"/>
    </row>
    <row r="398" spans="22:22" ht="39.950000000000003" customHeight="1">
      <c r="V398"/>
    </row>
    <row r="399" spans="22:22" ht="39.950000000000003" customHeight="1">
      <c r="V399"/>
    </row>
    <row r="400" spans="22:22" ht="39.950000000000003" customHeight="1">
      <c r="V400"/>
    </row>
    <row r="401" spans="22:22" ht="39.950000000000003" customHeight="1">
      <c r="V401"/>
    </row>
    <row r="402" spans="22:22" ht="39.950000000000003" customHeight="1">
      <c r="V402"/>
    </row>
    <row r="403" spans="22:22" ht="39.950000000000003" customHeight="1">
      <c r="V403"/>
    </row>
    <row r="404" spans="22:22" ht="39.950000000000003" customHeight="1">
      <c r="V404"/>
    </row>
    <row r="405" spans="22:22" ht="39.950000000000003" customHeight="1">
      <c r="V405"/>
    </row>
    <row r="406" spans="22:22" ht="39.950000000000003" customHeight="1">
      <c r="V406"/>
    </row>
    <row r="407" spans="22:22" ht="39.950000000000003" customHeight="1">
      <c r="V407"/>
    </row>
    <row r="408" spans="22:22" ht="39.950000000000003" customHeight="1">
      <c r="V408"/>
    </row>
    <row r="409" spans="22:22" ht="39.950000000000003" customHeight="1">
      <c r="V409"/>
    </row>
    <row r="410" spans="22:22" ht="39.950000000000003" customHeight="1">
      <c r="V410"/>
    </row>
    <row r="411" spans="22:22" ht="39.950000000000003" customHeight="1">
      <c r="V411"/>
    </row>
    <row r="412" spans="22:22" ht="39.950000000000003" customHeight="1">
      <c r="V412"/>
    </row>
    <row r="413" spans="22:22" ht="39.950000000000003" customHeight="1">
      <c r="V413"/>
    </row>
    <row r="414" spans="22:22" ht="39.950000000000003" customHeight="1">
      <c r="V414"/>
    </row>
    <row r="415" spans="22:22" ht="39.950000000000003" customHeight="1">
      <c r="V415"/>
    </row>
    <row r="416" spans="22:22" ht="39.950000000000003" customHeight="1">
      <c r="V416"/>
    </row>
    <row r="417" spans="22:22" ht="39.950000000000003" customHeight="1">
      <c r="V417"/>
    </row>
    <row r="418" spans="22:22" ht="39.950000000000003" customHeight="1">
      <c r="V418"/>
    </row>
    <row r="419" spans="22:22" ht="39.950000000000003" customHeight="1">
      <c r="V419"/>
    </row>
    <row r="420" spans="22:22" ht="39.950000000000003" customHeight="1">
      <c r="V420"/>
    </row>
    <row r="421" spans="22:22" ht="39.950000000000003" customHeight="1">
      <c r="V421"/>
    </row>
    <row r="422" spans="22:22" ht="39.950000000000003" customHeight="1">
      <c r="V422"/>
    </row>
    <row r="423" spans="22:22" ht="39.950000000000003" customHeight="1">
      <c r="V423"/>
    </row>
    <row r="424" spans="22:22" ht="39.950000000000003" customHeight="1">
      <c r="V424"/>
    </row>
    <row r="425" spans="22:22" ht="39.950000000000003" customHeight="1">
      <c r="V425"/>
    </row>
    <row r="426" spans="22:22" ht="39.950000000000003" customHeight="1">
      <c r="V426"/>
    </row>
    <row r="427" spans="22:22" ht="39.950000000000003" customHeight="1">
      <c r="V427"/>
    </row>
    <row r="428" spans="22:22" ht="39.950000000000003" customHeight="1">
      <c r="V428"/>
    </row>
    <row r="429" spans="22:22" ht="39.950000000000003" customHeight="1">
      <c r="V429"/>
    </row>
    <row r="430" spans="22:22" ht="39.950000000000003" customHeight="1">
      <c r="V430"/>
    </row>
    <row r="431" spans="22:22" ht="39.950000000000003" customHeight="1">
      <c r="V431"/>
    </row>
    <row r="432" spans="22:22" ht="39.950000000000003" customHeight="1">
      <c r="V432"/>
    </row>
    <row r="433" spans="22:22" ht="39.950000000000003" customHeight="1">
      <c r="V433"/>
    </row>
    <row r="434" spans="22:22" ht="39.950000000000003" customHeight="1">
      <c r="V434"/>
    </row>
    <row r="435" spans="22:22" ht="39.950000000000003" customHeight="1">
      <c r="V435"/>
    </row>
    <row r="436" spans="22:22" ht="39.950000000000003" customHeight="1">
      <c r="V436"/>
    </row>
    <row r="437" spans="22:22" ht="39.950000000000003" customHeight="1">
      <c r="V437"/>
    </row>
    <row r="438" spans="22:22" ht="39.950000000000003" customHeight="1">
      <c r="V438"/>
    </row>
    <row r="439" spans="22:22" ht="39.950000000000003" customHeight="1">
      <c r="V439"/>
    </row>
    <row r="440" spans="22:22" ht="39.950000000000003" customHeight="1">
      <c r="V440"/>
    </row>
    <row r="441" spans="22:22" ht="39.950000000000003" customHeight="1">
      <c r="V441"/>
    </row>
    <row r="442" spans="22:22" ht="39.950000000000003" customHeight="1">
      <c r="V442"/>
    </row>
    <row r="443" spans="22:22" ht="39.950000000000003" customHeight="1">
      <c r="V443"/>
    </row>
    <row r="444" spans="22:22" ht="39.950000000000003" customHeight="1">
      <c r="V444"/>
    </row>
    <row r="445" spans="22:22" ht="39.950000000000003" customHeight="1">
      <c r="V445"/>
    </row>
    <row r="446" spans="22:22" ht="39.950000000000003" customHeight="1">
      <c r="V446"/>
    </row>
    <row r="447" spans="22:22" ht="39.950000000000003" customHeight="1">
      <c r="V447"/>
    </row>
    <row r="448" spans="22:22" ht="39.950000000000003" customHeight="1">
      <c r="V448"/>
    </row>
    <row r="449" spans="22:22" ht="39.950000000000003" customHeight="1">
      <c r="V449"/>
    </row>
    <row r="450" spans="22:22" ht="39.950000000000003" customHeight="1">
      <c r="V450"/>
    </row>
    <row r="451" spans="22:22" ht="39.950000000000003" customHeight="1">
      <c r="V451"/>
    </row>
    <row r="452" spans="22:22" ht="39.950000000000003" customHeight="1">
      <c r="V452"/>
    </row>
    <row r="453" spans="22:22" ht="39.950000000000003" customHeight="1">
      <c r="V453"/>
    </row>
    <row r="454" spans="22:22" ht="39.950000000000003" customHeight="1">
      <c r="V454"/>
    </row>
    <row r="455" spans="22:22" ht="39.950000000000003" customHeight="1">
      <c r="V455"/>
    </row>
    <row r="456" spans="22:22" ht="39.950000000000003" customHeight="1">
      <c r="V456"/>
    </row>
    <row r="457" spans="22:22" ht="39.950000000000003" customHeight="1">
      <c r="V457"/>
    </row>
    <row r="458" spans="22:22" ht="39.950000000000003" customHeight="1">
      <c r="V458"/>
    </row>
    <row r="459" spans="22:22" ht="39.950000000000003" customHeight="1">
      <c r="V459"/>
    </row>
    <row r="460" spans="22:22" ht="39.950000000000003" customHeight="1">
      <c r="V460"/>
    </row>
    <row r="461" spans="22:22" ht="39.950000000000003" customHeight="1">
      <c r="V461"/>
    </row>
    <row r="462" spans="22:22" ht="39.950000000000003" customHeight="1">
      <c r="V462"/>
    </row>
    <row r="463" spans="22:22" ht="39.950000000000003" customHeight="1">
      <c r="V463"/>
    </row>
    <row r="464" spans="22:22" ht="39.950000000000003" customHeight="1">
      <c r="V464"/>
    </row>
    <row r="465" spans="22:22" ht="39.950000000000003" customHeight="1">
      <c r="V465"/>
    </row>
    <row r="466" spans="22:22" ht="39.950000000000003" customHeight="1">
      <c r="V466"/>
    </row>
    <row r="467" spans="22:22" ht="39.950000000000003" customHeight="1">
      <c r="V467"/>
    </row>
    <row r="468" spans="22:22" ht="39.950000000000003" customHeight="1">
      <c r="V468"/>
    </row>
    <row r="469" spans="22:22" ht="39.950000000000003" customHeight="1">
      <c r="V469"/>
    </row>
    <row r="470" spans="22:22" ht="39.950000000000003" customHeight="1">
      <c r="V470"/>
    </row>
    <row r="471" spans="22:22" ht="39.950000000000003" customHeight="1">
      <c r="V471"/>
    </row>
    <row r="472" spans="22:22" ht="39.950000000000003" customHeight="1">
      <c r="V472"/>
    </row>
    <row r="473" spans="22:22" ht="39.950000000000003" customHeight="1">
      <c r="V473"/>
    </row>
    <row r="474" spans="22:22" ht="39.950000000000003" customHeight="1">
      <c r="V474"/>
    </row>
    <row r="475" spans="22:22" ht="39.950000000000003" customHeight="1">
      <c r="V475"/>
    </row>
    <row r="476" spans="22:22" ht="39.950000000000003" customHeight="1">
      <c r="V476"/>
    </row>
    <row r="477" spans="22:22" ht="39.950000000000003" customHeight="1">
      <c r="V477"/>
    </row>
    <row r="478" spans="22:22" ht="39.950000000000003" customHeight="1">
      <c r="V478"/>
    </row>
    <row r="479" spans="22:22" ht="39.950000000000003" customHeight="1">
      <c r="V479"/>
    </row>
    <row r="480" spans="22:22" ht="39.950000000000003" customHeight="1">
      <c r="V480"/>
    </row>
    <row r="481" spans="22:22" ht="39.950000000000003" customHeight="1">
      <c r="V481"/>
    </row>
    <row r="482" spans="22:22" ht="39.950000000000003" customHeight="1">
      <c r="V482"/>
    </row>
    <row r="483" spans="22:22" ht="39.950000000000003" customHeight="1">
      <c r="V483"/>
    </row>
    <row r="484" spans="22:22" ht="39.950000000000003" customHeight="1">
      <c r="V484"/>
    </row>
    <row r="485" spans="22:22" ht="39.950000000000003" customHeight="1">
      <c r="V485"/>
    </row>
    <row r="486" spans="22:22" ht="39.950000000000003" customHeight="1">
      <c r="V486"/>
    </row>
    <row r="487" spans="22:22" ht="39.950000000000003" customHeight="1">
      <c r="V487"/>
    </row>
    <row r="488" spans="22:22" ht="39.950000000000003" customHeight="1">
      <c r="V488"/>
    </row>
    <row r="489" spans="22:22" ht="39.950000000000003" customHeight="1">
      <c r="V489"/>
    </row>
    <row r="490" spans="22:22" ht="39.950000000000003" customHeight="1">
      <c r="V490"/>
    </row>
    <row r="491" spans="22:22" ht="39.950000000000003" customHeight="1">
      <c r="V491"/>
    </row>
    <row r="492" spans="22:22" ht="39.950000000000003" customHeight="1">
      <c r="V492"/>
    </row>
    <row r="493" spans="22:22" ht="39.950000000000003" customHeight="1">
      <c r="V493"/>
    </row>
    <row r="494" spans="22:22" ht="39.950000000000003" customHeight="1">
      <c r="V494"/>
    </row>
    <row r="495" spans="22:22" ht="39.950000000000003" customHeight="1">
      <c r="V495"/>
    </row>
    <row r="496" spans="22:22" ht="39.950000000000003" customHeight="1">
      <c r="V496"/>
    </row>
    <row r="497" spans="22:22" ht="39.950000000000003" customHeight="1">
      <c r="V497"/>
    </row>
    <row r="498" spans="22:22" ht="39.950000000000003" customHeight="1">
      <c r="V498"/>
    </row>
    <row r="499" spans="22:22" ht="39.950000000000003" customHeight="1">
      <c r="V499"/>
    </row>
    <row r="500" spans="22:22" ht="39.950000000000003" customHeight="1">
      <c r="V500"/>
    </row>
    <row r="501" spans="22:22" ht="39.950000000000003" customHeight="1">
      <c r="V501"/>
    </row>
    <row r="502" spans="22:22" ht="39.950000000000003" customHeight="1">
      <c r="V502"/>
    </row>
    <row r="503" spans="22:22" ht="39.950000000000003" customHeight="1">
      <c r="V503"/>
    </row>
    <row r="504" spans="22:22" ht="39.950000000000003" customHeight="1">
      <c r="V504"/>
    </row>
    <row r="505" spans="22:22" ht="39.950000000000003" customHeight="1">
      <c r="V505"/>
    </row>
    <row r="506" spans="22:22" ht="39.950000000000003" customHeight="1">
      <c r="V506"/>
    </row>
    <row r="507" spans="22:22" ht="39.950000000000003" customHeight="1">
      <c r="V507"/>
    </row>
    <row r="508" spans="22:22" ht="39.950000000000003" customHeight="1">
      <c r="V508"/>
    </row>
    <row r="509" spans="22:22" ht="39.950000000000003" customHeight="1">
      <c r="V509"/>
    </row>
    <row r="510" spans="22:22" ht="39.950000000000003" customHeight="1">
      <c r="V510"/>
    </row>
    <row r="511" spans="22:22" ht="39.950000000000003" customHeight="1">
      <c r="V511"/>
    </row>
    <row r="512" spans="22:22" ht="39.950000000000003" customHeight="1">
      <c r="V512"/>
    </row>
    <row r="513" spans="22:22" ht="39.950000000000003" customHeight="1">
      <c r="V513"/>
    </row>
    <row r="514" spans="22:22" ht="39.950000000000003" customHeight="1">
      <c r="V514"/>
    </row>
    <row r="515" spans="22:22" ht="39.950000000000003" customHeight="1">
      <c r="V515"/>
    </row>
    <row r="516" spans="22:22" ht="39.950000000000003" customHeight="1">
      <c r="V516"/>
    </row>
    <row r="517" spans="22:22" ht="39.950000000000003" customHeight="1">
      <c r="V517"/>
    </row>
    <row r="518" spans="22:22" ht="39.950000000000003" customHeight="1">
      <c r="V518"/>
    </row>
    <row r="519" spans="22:22" ht="39.950000000000003" customHeight="1">
      <c r="V519"/>
    </row>
    <row r="520" spans="22:22" ht="39.950000000000003" customHeight="1">
      <c r="V520"/>
    </row>
    <row r="521" spans="22:22" ht="39.950000000000003" customHeight="1">
      <c r="V521"/>
    </row>
    <row r="522" spans="22:22" ht="39.950000000000003" customHeight="1">
      <c r="V522"/>
    </row>
    <row r="523" spans="22:22" ht="39.950000000000003" customHeight="1">
      <c r="V523"/>
    </row>
    <row r="524" spans="22:22" ht="39.950000000000003" customHeight="1">
      <c r="V524"/>
    </row>
    <row r="525" spans="22:22" ht="39.950000000000003" customHeight="1">
      <c r="V525"/>
    </row>
    <row r="526" spans="22:22" ht="39.950000000000003" customHeight="1">
      <c r="V526"/>
    </row>
    <row r="527" spans="22:22" ht="39.950000000000003" customHeight="1">
      <c r="V527"/>
    </row>
    <row r="528" spans="22:22" ht="39.950000000000003" customHeight="1">
      <c r="V528"/>
    </row>
    <row r="529" spans="22:22" ht="39.950000000000003" customHeight="1">
      <c r="V529"/>
    </row>
    <row r="530" spans="22:22" ht="39.950000000000003" customHeight="1">
      <c r="V530"/>
    </row>
    <row r="531" spans="22:22" ht="39.950000000000003" customHeight="1">
      <c r="V531"/>
    </row>
    <row r="532" spans="22:22" ht="39.950000000000003" customHeight="1">
      <c r="V532"/>
    </row>
    <row r="533" spans="22:22" ht="39.950000000000003" customHeight="1">
      <c r="V533"/>
    </row>
    <row r="534" spans="22:22" ht="39.950000000000003" customHeight="1">
      <c r="V534"/>
    </row>
    <row r="535" spans="22:22" ht="39.950000000000003" customHeight="1">
      <c r="V535"/>
    </row>
    <row r="536" spans="22:22" ht="39.950000000000003" customHeight="1">
      <c r="V536"/>
    </row>
    <row r="537" spans="22:22" ht="39.950000000000003" customHeight="1">
      <c r="V537"/>
    </row>
    <row r="538" spans="22:22" ht="39.950000000000003" customHeight="1">
      <c r="V538"/>
    </row>
    <row r="539" spans="22:22" ht="39.950000000000003" customHeight="1">
      <c r="V539"/>
    </row>
    <row r="540" spans="22:22" ht="39.950000000000003" customHeight="1">
      <c r="V540"/>
    </row>
    <row r="541" spans="22:22" ht="39.950000000000003" customHeight="1">
      <c r="V541"/>
    </row>
    <row r="542" spans="22:22" ht="39.950000000000003" customHeight="1">
      <c r="V542"/>
    </row>
    <row r="543" spans="22:22" ht="39.950000000000003" customHeight="1">
      <c r="V543"/>
    </row>
    <row r="544" spans="22:22" ht="39.950000000000003" customHeight="1">
      <c r="V544"/>
    </row>
    <row r="545" spans="22:22" ht="39.950000000000003" customHeight="1">
      <c r="V545"/>
    </row>
    <row r="546" spans="22:22" ht="39.950000000000003" customHeight="1">
      <c r="V546"/>
    </row>
    <row r="547" spans="22:22" ht="39.950000000000003" customHeight="1">
      <c r="V547"/>
    </row>
    <row r="548" spans="22:22" ht="39.950000000000003" customHeight="1">
      <c r="V548"/>
    </row>
    <row r="549" spans="22:22" ht="39.950000000000003" customHeight="1">
      <c r="V549"/>
    </row>
    <row r="550" spans="22:22" ht="39.950000000000003" customHeight="1">
      <c r="V550"/>
    </row>
    <row r="551" spans="22:22" ht="39.950000000000003" customHeight="1">
      <c r="V551"/>
    </row>
    <row r="552" spans="22:22" ht="39.950000000000003" customHeight="1">
      <c r="V552"/>
    </row>
    <row r="553" spans="22:22" ht="39.950000000000003" customHeight="1">
      <c r="V553"/>
    </row>
    <row r="554" spans="22:22" ht="39.950000000000003" customHeight="1">
      <c r="V554"/>
    </row>
    <row r="555" spans="22:22" ht="39.950000000000003" customHeight="1">
      <c r="V555"/>
    </row>
    <row r="556" spans="22:22" ht="39.950000000000003" customHeight="1">
      <c r="V556"/>
    </row>
    <row r="557" spans="22:22" ht="39.950000000000003" customHeight="1">
      <c r="V557"/>
    </row>
    <row r="558" spans="22:22" ht="39.950000000000003" customHeight="1">
      <c r="V558"/>
    </row>
    <row r="559" spans="22:22" ht="39.950000000000003" customHeight="1">
      <c r="V559"/>
    </row>
    <row r="560" spans="22:22" ht="39.950000000000003" customHeight="1">
      <c r="V560"/>
    </row>
    <row r="561" spans="22:22" ht="39.950000000000003" customHeight="1">
      <c r="V561"/>
    </row>
    <row r="562" spans="22:22" ht="39.950000000000003" customHeight="1">
      <c r="V562"/>
    </row>
    <row r="563" spans="22:22" ht="39.950000000000003" customHeight="1">
      <c r="V563"/>
    </row>
    <row r="564" spans="22:22" ht="39.950000000000003" customHeight="1">
      <c r="V564"/>
    </row>
    <row r="565" spans="22:22" ht="39.950000000000003" customHeight="1">
      <c r="V565"/>
    </row>
    <row r="566" spans="22:22" ht="39.950000000000003" customHeight="1">
      <c r="V566"/>
    </row>
    <row r="567" spans="22:22" ht="39.950000000000003" customHeight="1">
      <c r="V567"/>
    </row>
    <row r="568" spans="22:22" ht="39.950000000000003" customHeight="1">
      <c r="V568"/>
    </row>
    <row r="569" spans="22:22" ht="39.950000000000003" customHeight="1">
      <c r="V569"/>
    </row>
    <row r="570" spans="22:22" ht="39.950000000000003" customHeight="1">
      <c r="V570"/>
    </row>
    <row r="571" spans="22:22" ht="39.950000000000003" customHeight="1">
      <c r="V571"/>
    </row>
    <row r="572" spans="22:22" ht="39.950000000000003" customHeight="1">
      <c r="V572"/>
    </row>
    <row r="573" spans="22:22" ht="39.950000000000003" customHeight="1">
      <c r="V573"/>
    </row>
    <row r="574" spans="22:22" ht="39.950000000000003" customHeight="1">
      <c r="V574"/>
    </row>
    <row r="575" spans="22:22" ht="39.950000000000003" customHeight="1">
      <c r="V575"/>
    </row>
    <row r="576" spans="22:22" ht="39.950000000000003" customHeight="1">
      <c r="V576"/>
    </row>
    <row r="577" spans="22:22" ht="39.950000000000003" customHeight="1">
      <c r="V577"/>
    </row>
    <row r="578" spans="22:22" ht="39.950000000000003" customHeight="1">
      <c r="V578"/>
    </row>
    <row r="579" spans="22:22" ht="39.950000000000003" customHeight="1">
      <c r="V579"/>
    </row>
    <row r="580" spans="22:22" ht="39.950000000000003" customHeight="1">
      <c r="V580"/>
    </row>
    <row r="581" spans="22:22" ht="39.950000000000003" customHeight="1">
      <c r="V581"/>
    </row>
    <row r="582" spans="22:22" ht="39.950000000000003" customHeight="1">
      <c r="V582"/>
    </row>
    <row r="583" spans="22:22" ht="39.950000000000003" customHeight="1">
      <c r="V583"/>
    </row>
    <row r="584" spans="22:22" ht="39.950000000000003" customHeight="1">
      <c r="V584"/>
    </row>
    <row r="585" spans="22:22" ht="39.950000000000003" customHeight="1">
      <c r="V585"/>
    </row>
    <row r="586" spans="22:22" ht="39.950000000000003" customHeight="1">
      <c r="V586"/>
    </row>
    <row r="587" spans="22:22" ht="39.950000000000003" customHeight="1">
      <c r="V587"/>
    </row>
    <row r="588" spans="22:22" ht="39.950000000000003" customHeight="1">
      <c r="V588"/>
    </row>
    <row r="589" spans="22:22" ht="39.950000000000003" customHeight="1">
      <c r="V589"/>
    </row>
    <row r="590" spans="22:22" ht="39.950000000000003" customHeight="1">
      <c r="V590"/>
    </row>
    <row r="591" spans="22:22" ht="39.950000000000003" customHeight="1">
      <c r="V591"/>
    </row>
    <row r="592" spans="22:22" ht="39.950000000000003" customHeight="1">
      <c r="V592"/>
    </row>
    <row r="593" spans="22:22" ht="39.950000000000003" customHeight="1">
      <c r="V593"/>
    </row>
    <row r="594" spans="22:22" ht="39.950000000000003" customHeight="1">
      <c r="V594"/>
    </row>
    <row r="595" spans="22:22" ht="39.950000000000003" customHeight="1">
      <c r="V595"/>
    </row>
    <row r="596" spans="22:22" ht="39.950000000000003" customHeight="1">
      <c r="V596"/>
    </row>
    <row r="597" spans="22:22" ht="39.950000000000003" customHeight="1">
      <c r="V597"/>
    </row>
    <row r="598" spans="22:22" ht="39.950000000000003" customHeight="1">
      <c r="V598"/>
    </row>
    <row r="599" spans="22:22" ht="39.950000000000003" customHeight="1">
      <c r="V599"/>
    </row>
    <row r="600" spans="22:22" ht="39.950000000000003" customHeight="1">
      <c r="V600"/>
    </row>
    <row r="601" spans="22:22" ht="39.950000000000003" customHeight="1">
      <c r="V601"/>
    </row>
    <row r="602" spans="22:22" ht="39.950000000000003" customHeight="1">
      <c r="V602"/>
    </row>
    <row r="603" spans="22:22" ht="39.950000000000003" customHeight="1">
      <c r="V603"/>
    </row>
    <row r="604" spans="22:22" ht="39.950000000000003" customHeight="1">
      <c r="V604"/>
    </row>
    <row r="605" spans="22:22" ht="39.950000000000003" customHeight="1">
      <c r="V605"/>
    </row>
    <row r="606" spans="22:22" ht="39.950000000000003" customHeight="1">
      <c r="V606"/>
    </row>
    <row r="607" spans="22:22" ht="39.950000000000003" customHeight="1">
      <c r="V607"/>
    </row>
    <row r="608" spans="22:22" ht="39.950000000000003" customHeight="1">
      <c r="V608"/>
    </row>
    <row r="609" spans="22:22" ht="39.950000000000003" customHeight="1">
      <c r="V609"/>
    </row>
    <row r="610" spans="22:22" ht="39.950000000000003" customHeight="1">
      <c r="V610"/>
    </row>
    <row r="611" spans="22:22" ht="39.950000000000003" customHeight="1">
      <c r="V611"/>
    </row>
    <row r="612" spans="22:22" ht="39.950000000000003" customHeight="1">
      <c r="V612"/>
    </row>
    <row r="613" spans="22:22" ht="39.950000000000003" customHeight="1">
      <c r="V613"/>
    </row>
    <row r="614" spans="22:22" ht="39.950000000000003" customHeight="1">
      <c r="V614"/>
    </row>
    <row r="615" spans="22:22" ht="39.950000000000003" customHeight="1">
      <c r="V615"/>
    </row>
    <row r="616" spans="22:22" ht="39.950000000000003" customHeight="1">
      <c r="V616"/>
    </row>
    <row r="617" spans="22:22" ht="39.950000000000003" customHeight="1">
      <c r="V617"/>
    </row>
    <row r="618" spans="22:22" ht="39.950000000000003" customHeight="1">
      <c r="V618"/>
    </row>
    <row r="619" spans="22:22" ht="39.950000000000003" customHeight="1">
      <c r="V619"/>
    </row>
    <row r="620" spans="22:22" ht="39.950000000000003" customHeight="1">
      <c r="V620"/>
    </row>
    <row r="621" spans="22:22" ht="39.950000000000003" customHeight="1">
      <c r="V621"/>
    </row>
    <row r="622" spans="22:22" ht="39.950000000000003" customHeight="1">
      <c r="V622"/>
    </row>
    <row r="623" spans="22:22" ht="39.950000000000003" customHeight="1">
      <c r="V623"/>
    </row>
    <row r="624" spans="22:22" ht="39.950000000000003" customHeight="1">
      <c r="V624"/>
    </row>
    <row r="625" spans="22:22" ht="39.950000000000003" customHeight="1">
      <c r="V625"/>
    </row>
    <row r="626" spans="22:22" ht="39.950000000000003" customHeight="1">
      <c r="V626"/>
    </row>
    <row r="627" spans="22:22" ht="39.950000000000003" customHeight="1">
      <c r="V627"/>
    </row>
    <row r="628" spans="22:22" ht="39.950000000000003" customHeight="1">
      <c r="V628"/>
    </row>
    <row r="629" spans="22:22" ht="39.950000000000003" customHeight="1">
      <c r="V629"/>
    </row>
    <row r="630" spans="22:22" ht="39.950000000000003" customHeight="1">
      <c r="V630"/>
    </row>
    <row r="631" spans="22:22" ht="39.950000000000003" customHeight="1">
      <c r="V631"/>
    </row>
    <row r="632" spans="22:22" ht="39.950000000000003" customHeight="1">
      <c r="V632"/>
    </row>
    <row r="633" spans="22:22" ht="39.950000000000003" customHeight="1">
      <c r="V633"/>
    </row>
    <row r="634" spans="22:22" ht="39.950000000000003" customHeight="1">
      <c r="V634"/>
    </row>
    <row r="635" spans="22:22" ht="39.950000000000003" customHeight="1">
      <c r="V635"/>
    </row>
    <row r="636" spans="22:22" ht="39.950000000000003" customHeight="1">
      <c r="V636"/>
    </row>
    <row r="637" spans="22:22" ht="39.950000000000003" customHeight="1">
      <c r="V637"/>
    </row>
    <row r="638" spans="22:22" ht="39.950000000000003" customHeight="1">
      <c r="V638"/>
    </row>
    <row r="639" spans="22:22" ht="39.950000000000003" customHeight="1">
      <c r="V639"/>
    </row>
    <row r="640" spans="22:22" ht="39.950000000000003" customHeight="1">
      <c r="V640"/>
    </row>
    <row r="641" spans="22:22" ht="39.950000000000003" customHeight="1">
      <c r="V641"/>
    </row>
    <row r="642" spans="22:22" ht="39.950000000000003" customHeight="1">
      <c r="V642"/>
    </row>
    <row r="643" spans="22:22" ht="39.950000000000003" customHeight="1">
      <c r="V643"/>
    </row>
    <row r="644" spans="22:22" ht="39.950000000000003" customHeight="1">
      <c r="V644"/>
    </row>
    <row r="645" spans="22:22" ht="39.950000000000003" customHeight="1">
      <c r="V645"/>
    </row>
    <row r="646" spans="22:22" ht="39.950000000000003" customHeight="1">
      <c r="V646"/>
    </row>
    <row r="647" spans="22:22" ht="39.950000000000003" customHeight="1">
      <c r="V647"/>
    </row>
    <row r="648" spans="22:22" ht="39.950000000000003" customHeight="1">
      <c r="V648"/>
    </row>
    <row r="649" spans="22:22" ht="39.950000000000003" customHeight="1">
      <c r="V649"/>
    </row>
    <row r="650" spans="22:22" ht="39.950000000000003" customHeight="1">
      <c r="V650"/>
    </row>
    <row r="651" spans="22:22" ht="39.950000000000003" customHeight="1">
      <c r="V651"/>
    </row>
    <row r="652" spans="22:22" ht="39.950000000000003" customHeight="1">
      <c r="V652"/>
    </row>
    <row r="653" spans="22:22" ht="39.950000000000003" customHeight="1">
      <c r="V653"/>
    </row>
    <row r="654" spans="22:22" ht="39.950000000000003" customHeight="1">
      <c r="V654"/>
    </row>
    <row r="655" spans="22:22" ht="39.950000000000003" customHeight="1">
      <c r="V655"/>
    </row>
    <row r="656" spans="22:22" ht="39.950000000000003" customHeight="1">
      <c r="V656"/>
    </row>
    <row r="657" spans="22:22" ht="39.950000000000003" customHeight="1">
      <c r="V657"/>
    </row>
    <row r="658" spans="22:22" ht="39.950000000000003" customHeight="1">
      <c r="V658"/>
    </row>
    <row r="659" spans="22:22" ht="39.950000000000003" customHeight="1">
      <c r="V659"/>
    </row>
    <row r="660" spans="22:22" ht="39.950000000000003" customHeight="1">
      <c r="V660"/>
    </row>
    <row r="661" spans="22:22" ht="39.950000000000003" customHeight="1">
      <c r="V661"/>
    </row>
    <row r="662" spans="22:22" ht="39.950000000000003" customHeight="1">
      <c r="V662"/>
    </row>
    <row r="663" spans="22:22" ht="39.950000000000003" customHeight="1">
      <c r="V663"/>
    </row>
    <row r="664" spans="22:22" ht="39.950000000000003" customHeight="1">
      <c r="V664"/>
    </row>
    <row r="665" spans="22:22" ht="39.950000000000003" customHeight="1">
      <c r="V665"/>
    </row>
    <row r="666" spans="22:22" ht="39.950000000000003" customHeight="1">
      <c r="V666"/>
    </row>
    <row r="667" spans="22:22" ht="39.950000000000003" customHeight="1">
      <c r="V667"/>
    </row>
    <row r="668" spans="22:22" ht="39.950000000000003" customHeight="1">
      <c r="V668"/>
    </row>
    <row r="669" spans="22:22" ht="39.950000000000003" customHeight="1">
      <c r="V669"/>
    </row>
    <row r="670" spans="22:22" ht="39.950000000000003" customHeight="1">
      <c r="V670"/>
    </row>
    <row r="671" spans="22:22" ht="39.950000000000003" customHeight="1">
      <c r="V671"/>
    </row>
    <row r="672" spans="22:22" ht="39.950000000000003" customHeight="1">
      <c r="V672"/>
    </row>
    <row r="673" spans="22:22" ht="39.950000000000003" customHeight="1">
      <c r="V673"/>
    </row>
    <row r="674" spans="22:22" ht="39.950000000000003" customHeight="1">
      <c r="V674"/>
    </row>
    <row r="675" spans="22:22" ht="39.950000000000003" customHeight="1">
      <c r="V675"/>
    </row>
    <row r="676" spans="22:22" ht="39.950000000000003" customHeight="1">
      <c r="V676"/>
    </row>
    <row r="677" spans="22:22" ht="39.950000000000003" customHeight="1">
      <c r="V677"/>
    </row>
    <row r="678" spans="22:22" ht="39.950000000000003" customHeight="1">
      <c r="V678"/>
    </row>
    <row r="679" spans="22:22" ht="39.950000000000003" customHeight="1">
      <c r="V679"/>
    </row>
    <row r="680" spans="22:22" ht="39.950000000000003" customHeight="1">
      <c r="V680"/>
    </row>
    <row r="681" spans="22:22" ht="39.950000000000003" customHeight="1">
      <c r="V681"/>
    </row>
    <row r="682" spans="22:22" ht="39.950000000000003" customHeight="1">
      <c r="V682"/>
    </row>
    <row r="683" spans="22:22" ht="39.950000000000003" customHeight="1">
      <c r="V683"/>
    </row>
    <row r="684" spans="22:22" ht="39.950000000000003" customHeight="1">
      <c r="V684"/>
    </row>
    <row r="685" spans="22:22" ht="39.950000000000003" customHeight="1">
      <c r="V685"/>
    </row>
    <row r="686" spans="22:22" ht="39.950000000000003" customHeight="1">
      <c r="V686"/>
    </row>
    <row r="687" spans="22:22" ht="39.950000000000003" customHeight="1">
      <c r="V687"/>
    </row>
    <row r="688" spans="22:22" ht="39.950000000000003" customHeight="1">
      <c r="V688"/>
    </row>
    <row r="689" spans="22:22" ht="39.950000000000003" customHeight="1">
      <c r="V689"/>
    </row>
    <row r="690" spans="22:22" ht="39.950000000000003" customHeight="1">
      <c r="V690"/>
    </row>
    <row r="691" spans="22:22" ht="39.950000000000003" customHeight="1">
      <c r="V691"/>
    </row>
    <row r="692" spans="22:22" ht="39.950000000000003" customHeight="1">
      <c r="V692"/>
    </row>
    <row r="693" spans="22:22" ht="39.950000000000003" customHeight="1">
      <c r="V693"/>
    </row>
    <row r="694" spans="22:22" ht="39.950000000000003" customHeight="1">
      <c r="V694"/>
    </row>
    <row r="695" spans="22:22" ht="39.950000000000003" customHeight="1">
      <c r="V695"/>
    </row>
    <row r="696" spans="22:22" ht="39.950000000000003" customHeight="1">
      <c r="V696"/>
    </row>
    <row r="697" spans="22:22" ht="39.950000000000003" customHeight="1">
      <c r="V697"/>
    </row>
    <row r="698" spans="22:22" ht="39.950000000000003" customHeight="1">
      <c r="V698"/>
    </row>
    <row r="699" spans="22:22" ht="39.950000000000003" customHeight="1">
      <c r="V699"/>
    </row>
    <row r="700" spans="22:22" ht="39.950000000000003" customHeight="1">
      <c r="V700"/>
    </row>
    <row r="701" spans="22:22" ht="39.950000000000003" customHeight="1">
      <c r="V701"/>
    </row>
    <row r="702" spans="22:22" ht="39.950000000000003" customHeight="1">
      <c r="V702"/>
    </row>
    <row r="703" spans="22:22" ht="39.950000000000003" customHeight="1">
      <c r="V703"/>
    </row>
    <row r="704" spans="22:22" ht="39.950000000000003" customHeight="1">
      <c r="V704"/>
    </row>
    <row r="705" spans="22:22" ht="39.950000000000003" customHeight="1">
      <c r="V705"/>
    </row>
    <row r="706" spans="22:22" ht="39.950000000000003" customHeight="1">
      <c r="V706"/>
    </row>
    <row r="707" spans="22:22" ht="39.950000000000003" customHeight="1">
      <c r="V707"/>
    </row>
    <row r="708" spans="22:22" ht="39.950000000000003" customHeight="1">
      <c r="V708"/>
    </row>
    <row r="709" spans="22:22" ht="39.950000000000003" customHeight="1">
      <c r="V709"/>
    </row>
    <row r="710" spans="22:22" ht="39.950000000000003" customHeight="1">
      <c r="V710"/>
    </row>
    <row r="711" spans="22:22" ht="39.950000000000003" customHeight="1">
      <c r="V711"/>
    </row>
    <row r="712" spans="22:22" ht="39.950000000000003" customHeight="1">
      <c r="V712"/>
    </row>
    <row r="713" spans="22:22" ht="39.950000000000003" customHeight="1">
      <c r="V713"/>
    </row>
    <row r="714" spans="22:22" ht="39.950000000000003" customHeight="1">
      <c r="V714"/>
    </row>
    <row r="715" spans="22:22" ht="39.950000000000003" customHeight="1">
      <c r="V715"/>
    </row>
    <row r="716" spans="22:22" ht="39.950000000000003" customHeight="1">
      <c r="V716"/>
    </row>
    <row r="717" spans="22:22" ht="39.950000000000003" customHeight="1">
      <c r="V717"/>
    </row>
    <row r="718" spans="22:22" ht="39.950000000000003" customHeight="1">
      <c r="V718"/>
    </row>
    <row r="719" spans="22:22" ht="39.950000000000003" customHeight="1">
      <c r="V719"/>
    </row>
    <row r="720" spans="22:22" ht="39.950000000000003" customHeight="1">
      <c r="V720"/>
    </row>
    <row r="721" spans="22:22" ht="39.950000000000003" customHeight="1">
      <c r="V721"/>
    </row>
    <row r="722" spans="22:22" ht="39.950000000000003" customHeight="1">
      <c r="V722"/>
    </row>
    <row r="723" spans="22:22" ht="39.950000000000003" customHeight="1">
      <c r="V723"/>
    </row>
    <row r="724" spans="22:22" ht="39.950000000000003" customHeight="1">
      <c r="V724"/>
    </row>
    <row r="725" spans="22:22" ht="39.950000000000003" customHeight="1">
      <c r="V725"/>
    </row>
    <row r="726" spans="22:22" ht="39.950000000000003" customHeight="1">
      <c r="V726"/>
    </row>
    <row r="727" spans="22:22" ht="39.950000000000003" customHeight="1">
      <c r="V727"/>
    </row>
    <row r="728" spans="22:22" ht="39.950000000000003" customHeight="1">
      <c r="V728"/>
    </row>
    <row r="729" spans="22:22" ht="39.950000000000003" customHeight="1">
      <c r="V729"/>
    </row>
    <row r="730" spans="22:22" ht="39.950000000000003" customHeight="1">
      <c r="V730"/>
    </row>
    <row r="731" spans="22:22" ht="39.950000000000003" customHeight="1">
      <c r="V731"/>
    </row>
    <row r="732" spans="22:22" ht="39.950000000000003" customHeight="1">
      <c r="V732"/>
    </row>
    <row r="733" spans="22:22" ht="39.950000000000003" customHeight="1">
      <c r="V733"/>
    </row>
    <row r="734" spans="22:22" ht="39.950000000000003" customHeight="1">
      <c r="V734"/>
    </row>
    <row r="735" spans="22:22" ht="39.950000000000003" customHeight="1">
      <c r="V735"/>
    </row>
    <row r="736" spans="22:22" ht="39.950000000000003" customHeight="1">
      <c r="V736"/>
    </row>
    <row r="737" spans="22:22" ht="39.950000000000003" customHeight="1">
      <c r="V737"/>
    </row>
    <row r="738" spans="22:22" ht="39.950000000000003" customHeight="1">
      <c r="V738"/>
    </row>
    <row r="739" spans="22:22" ht="39.950000000000003" customHeight="1">
      <c r="V739"/>
    </row>
    <row r="740" spans="22:22" ht="39.950000000000003" customHeight="1">
      <c r="V740"/>
    </row>
    <row r="741" spans="22:22" ht="39.950000000000003" customHeight="1">
      <c r="V741"/>
    </row>
    <row r="742" spans="22:22" ht="39.950000000000003" customHeight="1">
      <c r="V742"/>
    </row>
    <row r="743" spans="22:22" ht="39.950000000000003" customHeight="1">
      <c r="V743"/>
    </row>
    <row r="744" spans="22:22" ht="39.950000000000003" customHeight="1">
      <c r="V744"/>
    </row>
    <row r="745" spans="22:22" ht="39.950000000000003" customHeight="1">
      <c r="V745"/>
    </row>
    <row r="746" spans="22:22" ht="39.950000000000003" customHeight="1">
      <c r="V746"/>
    </row>
    <row r="747" spans="22:22" ht="39.950000000000003" customHeight="1">
      <c r="V747"/>
    </row>
    <row r="748" spans="22:22" ht="39.950000000000003" customHeight="1">
      <c r="V748"/>
    </row>
    <row r="749" spans="22:22" ht="39.950000000000003" customHeight="1">
      <c r="V749"/>
    </row>
    <row r="750" spans="22:22" ht="39.950000000000003" customHeight="1">
      <c r="V750"/>
    </row>
    <row r="751" spans="22:22" ht="39.950000000000003" customHeight="1">
      <c r="V751"/>
    </row>
    <row r="752" spans="22:22" ht="39.950000000000003" customHeight="1">
      <c r="V752"/>
    </row>
    <row r="753" spans="22:22" ht="39.950000000000003" customHeight="1">
      <c r="V753"/>
    </row>
    <row r="754" spans="22:22" ht="39.950000000000003" customHeight="1">
      <c r="V754"/>
    </row>
    <row r="755" spans="22:22" ht="39.950000000000003" customHeight="1">
      <c r="V755"/>
    </row>
    <row r="756" spans="22:22" ht="39.950000000000003" customHeight="1">
      <c r="V756"/>
    </row>
    <row r="757" spans="22:22" ht="39.950000000000003" customHeight="1">
      <c r="V757"/>
    </row>
    <row r="758" spans="22:22" ht="39.950000000000003" customHeight="1">
      <c r="V758"/>
    </row>
    <row r="759" spans="22:22" ht="39.950000000000003" customHeight="1">
      <c r="V759"/>
    </row>
    <row r="760" spans="22:22" ht="39.950000000000003" customHeight="1">
      <c r="V760"/>
    </row>
    <row r="761" spans="22:22" ht="39.950000000000003" customHeight="1">
      <c r="V761"/>
    </row>
    <row r="762" spans="22:22" ht="39.950000000000003" customHeight="1">
      <c r="V762"/>
    </row>
    <row r="763" spans="22:22" ht="39.950000000000003" customHeight="1">
      <c r="V763"/>
    </row>
    <row r="764" spans="22:22" ht="39.950000000000003" customHeight="1">
      <c r="V764"/>
    </row>
    <row r="765" spans="22:22" ht="39.950000000000003" customHeight="1">
      <c r="V765"/>
    </row>
    <row r="766" spans="22:22" ht="39.950000000000003" customHeight="1">
      <c r="V766"/>
    </row>
    <row r="767" spans="22:22" ht="39.950000000000003" customHeight="1">
      <c r="V767"/>
    </row>
    <row r="768" spans="22:22" ht="39.950000000000003" customHeight="1">
      <c r="V768"/>
    </row>
    <row r="769" spans="22:22" ht="39.950000000000003" customHeight="1">
      <c r="V769"/>
    </row>
    <row r="770" spans="22:22" ht="39.950000000000003" customHeight="1">
      <c r="V770"/>
    </row>
    <row r="771" spans="22:22" ht="39.950000000000003" customHeight="1">
      <c r="V771"/>
    </row>
    <row r="772" spans="22:22" ht="39.950000000000003" customHeight="1">
      <c r="V772"/>
    </row>
    <row r="773" spans="22:22" ht="39.950000000000003" customHeight="1">
      <c r="V773"/>
    </row>
    <row r="774" spans="22:22" ht="39.950000000000003" customHeight="1">
      <c r="V774"/>
    </row>
    <row r="775" spans="22:22" ht="39.950000000000003" customHeight="1">
      <c r="V775"/>
    </row>
    <row r="776" spans="22:22" ht="39.950000000000003" customHeight="1">
      <c r="V776"/>
    </row>
    <row r="777" spans="22:22" ht="39.950000000000003" customHeight="1">
      <c r="V777"/>
    </row>
    <row r="778" spans="22:22" ht="39.950000000000003" customHeight="1">
      <c r="V778"/>
    </row>
    <row r="779" spans="22:22" ht="39.950000000000003" customHeight="1">
      <c r="V779"/>
    </row>
    <row r="780" spans="22:22" ht="39.950000000000003" customHeight="1">
      <c r="V780"/>
    </row>
    <row r="781" spans="22:22" ht="39.950000000000003" customHeight="1">
      <c r="V781"/>
    </row>
    <row r="782" spans="22:22" ht="39.950000000000003" customHeight="1">
      <c r="V782"/>
    </row>
    <row r="783" spans="22:22" ht="39.950000000000003" customHeight="1">
      <c r="V783"/>
    </row>
    <row r="784" spans="22:22" ht="39.950000000000003" customHeight="1">
      <c r="V784"/>
    </row>
    <row r="785" spans="22:22" ht="39.950000000000003" customHeight="1">
      <c r="V785"/>
    </row>
    <row r="786" spans="22:22" ht="39.950000000000003" customHeight="1">
      <c r="V786"/>
    </row>
    <row r="787" spans="22:22" ht="39.950000000000003" customHeight="1">
      <c r="V787"/>
    </row>
    <row r="788" spans="22:22" ht="39.950000000000003" customHeight="1">
      <c r="V788"/>
    </row>
    <row r="789" spans="22:22" ht="39.950000000000003" customHeight="1">
      <c r="V789"/>
    </row>
    <row r="790" spans="22:22" ht="39.950000000000003" customHeight="1">
      <c r="V790"/>
    </row>
    <row r="791" spans="22:22" ht="39.950000000000003" customHeight="1">
      <c r="V791"/>
    </row>
    <row r="792" spans="22:22" ht="39.950000000000003" customHeight="1">
      <c r="V792"/>
    </row>
    <row r="793" spans="22:22" ht="39.950000000000003" customHeight="1">
      <c r="V793"/>
    </row>
    <row r="794" spans="22:22" ht="39.950000000000003" customHeight="1">
      <c r="V794"/>
    </row>
    <row r="795" spans="22:22" ht="39.950000000000003" customHeight="1">
      <c r="V795"/>
    </row>
  </sheetData>
  <autoFilter ref="A1:R41"/>
  <dataValidations count="4">
    <dataValidation type="list" allowBlank="1" showInputMessage="1" showErrorMessage="1" sqref="B3">
      <formula1>$H$2:$H$3</formula1>
    </dataValidation>
    <dataValidation type="list" allowBlank="1" showInputMessage="1" showErrorMessage="1" sqref="P1 P38:P1048576">
      <formula1>$P$2:$P$27</formula1>
    </dataValidation>
    <dataValidation type="list" allowBlank="1" showInputMessage="1" showErrorMessage="1" sqref="P32:P37">
      <formula1>$P$2:$P$37</formula1>
    </dataValidation>
    <dataValidation type="list" allowBlank="1" showInputMessage="1" showErrorMessage="1" sqref="P2:P31">
      <formula1>$P$2:$P$30</formula1>
    </dataValidation>
  </dataValidations>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49"/>
  <sheetViews>
    <sheetView zoomScale="80" zoomScaleNormal="80" workbookViewId="0">
      <selection sqref="A1:XFD1048576"/>
    </sheetView>
  </sheetViews>
  <sheetFormatPr baseColWidth="10" defaultRowHeight="15"/>
  <cols>
    <col min="1" max="1" width="57.140625" customWidth="1"/>
  </cols>
  <sheetData>
    <row r="1" spans="1:2">
      <c r="A1" s="4" t="s">
        <v>921</v>
      </c>
      <c r="B1" s="4" t="s">
        <v>934</v>
      </c>
    </row>
    <row r="2" spans="1:2">
      <c r="A2" s="5" t="s">
        <v>180</v>
      </c>
      <c r="B2" s="11" t="s">
        <v>1017</v>
      </c>
    </row>
    <row r="3" spans="1:2">
      <c r="A3" s="5" t="s">
        <v>190</v>
      </c>
      <c r="B3" s="11" t="s">
        <v>1017</v>
      </c>
    </row>
    <row r="4" spans="1:2">
      <c r="A4" s="5" t="s">
        <v>1031</v>
      </c>
      <c r="B4" s="11" t="s">
        <v>1017</v>
      </c>
    </row>
    <row r="5" spans="1:2">
      <c r="A5" s="5" t="s">
        <v>229</v>
      </c>
      <c r="B5" s="11" t="s">
        <v>1017</v>
      </c>
    </row>
    <row r="6" spans="1:2">
      <c r="A6" s="5" t="s">
        <v>246</v>
      </c>
      <c r="B6" s="11" t="s">
        <v>1017</v>
      </c>
    </row>
    <row r="7" spans="1:2">
      <c r="A7" s="5" t="s">
        <v>328</v>
      </c>
      <c r="B7" s="11" t="s">
        <v>1017</v>
      </c>
    </row>
    <row r="8" spans="1:2">
      <c r="A8" s="5" t="s">
        <v>1068</v>
      </c>
      <c r="B8" s="11" t="s">
        <v>1016</v>
      </c>
    </row>
    <row r="9" spans="1:2">
      <c r="A9" s="5" t="s">
        <v>1069</v>
      </c>
      <c r="B9" s="11" t="s">
        <v>1017</v>
      </c>
    </row>
    <row r="10" spans="1:2">
      <c r="A10" s="5" t="s">
        <v>915</v>
      </c>
      <c r="B10" s="11" t="s">
        <v>1016</v>
      </c>
    </row>
    <row r="11" spans="1:2">
      <c r="A11" s="5" t="s">
        <v>916</v>
      </c>
      <c r="B11" s="11" t="s">
        <v>1016</v>
      </c>
    </row>
    <row r="12" spans="1:2">
      <c r="A12" s="5" t="s">
        <v>457</v>
      </c>
      <c r="B12" s="11" t="s">
        <v>1017</v>
      </c>
    </row>
    <row r="13" spans="1:2">
      <c r="A13" s="5" t="s">
        <v>458</v>
      </c>
      <c r="B13" s="11" t="s">
        <v>1017</v>
      </c>
    </row>
    <row r="14" spans="1:2">
      <c r="A14" s="5" t="s">
        <v>459</v>
      </c>
      <c r="B14" s="11" t="s">
        <v>1017</v>
      </c>
    </row>
    <row r="15" spans="1:2">
      <c r="A15" s="5" t="s">
        <v>460</v>
      </c>
      <c r="B15" s="11" t="s">
        <v>1017</v>
      </c>
    </row>
    <row r="16" spans="1:2">
      <c r="A16" s="5" t="s">
        <v>1072</v>
      </c>
      <c r="B16" s="11" t="s">
        <v>1016</v>
      </c>
    </row>
    <row r="17" spans="1:2">
      <c r="A17" s="5" t="s">
        <v>571</v>
      </c>
      <c r="B17" s="11" t="s">
        <v>1017</v>
      </c>
    </row>
    <row r="18" spans="1:2">
      <c r="A18" s="5" t="s">
        <v>1058</v>
      </c>
      <c r="B18" s="11" t="s">
        <v>1017</v>
      </c>
    </row>
    <row r="19" spans="1:2">
      <c r="A19" s="5" t="s">
        <v>858</v>
      </c>
      <c r="B19" s="11" t="s">
        <v>1017</v>
      </c>
    </row>
    <row r="20" spans="1:2">
      <c r="A20" s="5" t="s">
        <v>1057</v>
      </c>
      <c r="B20" s="11" t="s">
        <v>1017</v>
      </c>
    </row>
    <row r="21" spans="1:2">
      <c r="A21" s="5" t="s">
        <v>675</v>
      </c>
      <c r="B21" s="11" t="s">
        <v>1017</v>
      </c>
    </row>
    <row r="22" spans="1:2">
      <c r="A22" s="5" t="s">
        <v>676</v>
      </c>
      <c r="B22" s="11" t="s">
        <v>1017</v>
      </c>
    </row>
    <row r="23" spans="1:2">
      <c r="A23" s="5" t="s">
        <v>724</v>
      </c>
      <c r="B23" s="11" t="s">
        <v>1017</v>
      </c>
    </row>
    <row r="24" spans="1:2">
      <c r="A24" s="5" t="s">
        <v>725</v>
      </c>
      <c r="B24" s="11" t="s">
        <v>1017</v>
      </c>
    </row>
    <row r="25" spans="1:2">
      <c r="A25" s="5" t="s">
        <v>917</v>
      </c>
      <c r="B25" s="11" t="s">
        <v>1016</v>
      </c>
    </row>
    <row r="26" spans="1:2">
      <c r="A26" s="5" t="s">
        <v>1073</v>
      </c>
      <c r="B26" s="11" t="s">
        <v>1017</v>
      </c>
    </row>
    <row r="27" spans="1:2">
      <c r="A27" s="5" t="s">
        <v>1074</v>
      </c>
      <c r="B27" s="11" t="s">
        <v>1017</v>
      </c>
    </row>
    <row r="28" spans="1:2">
      <c r="A28" s="5" t="s">
        <v>790</v>
      </c>
      <c r="B28" s="11" t="s">
        <v>1017</v>
      </c>
    </row>
    <row r="29" spans="1:2">
      <c r="A29" s="5" t="s">
        <v>846</v>
      </c>
      <c r="B29" s="2"/>
    </row>
    <row r="30" spans="1:2" s="16" customFormat="1">
      <c r="A30" s="19" t="s">
        <v>1182</v>
      </c>
      <c r="B30" s="17"/>
    </row>
    <row r="31" spans="1:2" s="16" customFormat="1">
      <c r="A31" s="19" t="s">
        <v>1183</v>
      </c>
      <c r="B31" s="17"/>
    </row>
    <row r="32" spans="1:2" s="16" customFormat="1">
      <c r="A32" s="5" t="s">
        <v>1188</v>
      </c>
      <c r="B32" s="17"/>
    </row>
    <row r="33" spans="1:2">
      <c r="A33" s="5" t="s">
        <v>847</v>
      </c>
      <c r="B33" s="2"/>
    </row>
    <row r="34" spans="1:2" s="16" customFormat="1">
      <c r="A34" s="19" t="s">
        <v>1184</v>
      </c>
      <c r="B34" s="17"/>
    </row>
    <row r="35" spans="1:2" s="16" customFormat="1">
      <c r="A35" s="5" t="s">
        <v>1189</v>
      </c>
      <c r="B35" s="17"/>
    </row>
    <row r="36" spans="1:2">
      <c r="A36" s="5" t="s">
        <v>848</v>
      </c>
      <c r="B36" s="2"/>
    </row>
    <row r="37" spans="1:2" s="16" customFormat="1">
      <c r="A37" s="5" t="s">
        <v>1190</v>
      </c>
      <c r="B37" s="17"/>
    </row>
    <row r="38" spans="1:2">
      <c r="A38" s="5" t="s">
        <v>849</v>
      </c>
      <c r="B38" s="2"/>
    </row>
    <row r="39" spans="1:2" s="16" customFormat="1">
      <c r="A39" s="9" t="s">
        <v>1191</v>
      </c>
      <c r="B39" s="17"/>
    </row>
    <row r="40" spans="1:2">
      <c r="A40" s="5" t="s">
        <v>850</v>
      </c>
      <c r="B40" s="2"/>
    </row>
    <row r="41" spans="1:2" s="16" customFormat="1">
      <c r="A41" s="18" t="s">
        <v>1192</v>
      </c>
    </row>
    <row r="42" spans="1:2" s="16" customFormat="1">
      <c r="A42" s="6" t="s">
        <v>1187</v>
      </c>
      <c r="B42" s="17"/>
    </row>
    <row r="43" spans="1:2" s="16" customFormat="1">
      <c r="A43" s="6" t="s">
        <v>1186</v>
      </c>
    </row>
    <row r="44" spans="1:2">
      <c r="A44" s="19" t="s">
        <v>1185</v>
      </c>
      <c r="B44" s="2"/>
    </row>
    <row r="45" spans="1:2" s="16" customFormat="1">
      <c r="A45" s="18" t="s">
        <v>1193</v>
      </c>
    </row>
    <row r="46" spans="1:2">
      <c r="A46" s="5" t="s">
        <v>852</v>
      </c>
      <c r="B46" s="2"/>
    </row>
    <row r="47" spans="1:2" s="16" customFormat="1">
      <c r="A47" s="18" t="s">
        <v>851</v>
      </c>
    </row>
    <row r="48" spans="1:2">
      <c r="A48" s="5" t="s">
        <v>853</v>
      </c>
      <c r="B48" s="2"/>
    </row>
    <row r="49" spans="1:1">
      <c r="A49" s="18" t="s">
        <v>949</v>
      </c>
    </row>
  </sheetData>
  <autoFilter ref="A1:B48"/>
  <sortState ref="A29:A48">
    <sortCondition ref="A29:A48"/>
  </sortState>
  <dataValidations count="2">
    <dataValidation type="list" allowBlank="1" showInputMessage="1" showErrorMessage="1" sqref="A49 A41 A47 A45">
      <formula1>$A$2:$A$48</formula1>
    </dataValidation>
    <dataValidation type="list" allowBlank="1" showInputMessage="1" showErrorMessage="1" sqref="A42:A43">
      <formula1>$A$2:$A$49</formula1>
    </dataValidation>
  </dataValidation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49"/>
  <sheetViews>
    <sheetView workbookViewId="0">
      <selection activeCell="A2" sqref="A2:A49"/>
    </sheetView>
  </sheetViews>
  <sheetFormatPr baseColWidth="10" defaultRowHeight="15"/>
  <cols>
    <col min="1" max="1" width="65.5703125" style="16" customWidth="1"/>
    <col min="2" max="2" width="11.5703125" style="16" customWidth="1"/>
    <col min="3" max="16384" width="11.42578125" style="16"/>
  </cols>
  <sheetData>
    <row r="1" spans="1:3" ht="31.5">
      <c r="A1" s="56" t="s">
        <v>921</v>
      </c>
      <c r="B1" s="57" t="s">
        <v>1215</v>
      </c>
      <c r="C1" s="58" t="s">
        <v>934</v>
      </c>
    </row>
    <row r="2" spans="1:3">
      <c r="A2" s="59" t="s">
        <v>1273</v>
      </c>
      <c r="B2" s="60">
        <v>4</v>
      </c>
      <c r="C2" s="61" t="s">
        <v>1222</v>
      </c>
    </row>
    <row r="3" spans="1:3">
      <c r="A3" s="59" t="s">
        <v>861</v>
      </c>
      <c r="B3" s="60">
        <v>4</v>
      </c>
      <c r="C3" s="61" t="s">
        <v>1222</v>
      </c>
    </row>
    <row r="4" spans="1:3">
      <c r="A4" s="59" t="s">
        <v>1274</v>
      </c>
      <c r="B4" s="60">
        <v>7</v>
      </c>
      <c r="C4" s="61" t="s">
        <v>1222</v>
      </c>
    </row>
    <row r="5" spans="1:3">
      <c r="A5" s="59" t="s">
        <v>864</v>
      </c>
      <c r="B5" s="60">
        <v>4</v>
      </c>
      <c r="C5" s="61" t="s">
        <v>1222</v>
      </c>
    </row>
    <row r="6" spans="1:3">
      <c r="A6" s="59" t="s">
        <v>866</v>
      </c>
      <c r="B6" s="60">
        <v>1</v>
      </c>
      <c r="C6" s="61" t="s">
        <v>1222</v>
      </c>
    </row>
    <row r="7" spans="1:3">
      <c r="A7" s="59" t="s">
        <v>927</v>
      </c>
      <c r="B7" s="60">
        <v>5</v>
      </c>
      <c r="C7" s="61" t="s">
        <v>1222</v>
      </c>
    </row>
    <row r="8" spans="1:3">
      <c r="A8" s="59" t="s">
        <v>417</v>
      </c>
      <c r="B8" s="60">
        <v>7</v>
      </c>
      <c r="C8" s="61" t="s">
        <v>1224</v>
      </c>
    </row>
    <row r="9" spans="1:3">
      <c r="A9" s="59" t="s">
        <v>929</v>
      </c>
      <c r="B9" s="60">
        <v>7</v>
      </c>
      <c r="C9" s="61" t="s">
        <v>1222</v>
      </c>
    </row>
    <row r="10" spans="1:3">
      <c r="A10" s="59" t="s">
        <v>930</v>
      </c>
      <c r="B10" s="60">
        <v>2</v>
      </c>
      <c r="C10" s="61" t="s">
        <v>1224</v>
      </c>
    </row>
    <row r="11" spans="1:3">
      <c r="A11" s="59" t="s">
        <v>931</v>
      </c>
      <c r="B11" s="60">
        <v>2</v>
      </c>
      <c r="C11" s="61" t="s">
        <v>1224</v>
      </c>
    </row>
    <row r="12" spans="1:3">
      <c r="A12" s="59" t="s">
        <v>897</v>
      </c>
      <c r="B12" s="60">
        <v>2</v>
      </c>
      <c r="C12" s="61" t="s">
        <v>1222</v>
      </c>
    </row>
    <row r="13" spans="1:3">
      <c r="A13" s="59" t="s">
        <v>901</v>
      </c>
      <c r="B13" s="60">
        <v>2</v>
      </c>
      <c r="C13" s="61" t="s">
        <v>1222</v>
      </c>
    </row>
    <row r="14" spans="1:3">
      <c r="A14" s="59" t="s">
        <v>903</v>
      </c>
      <c r="B14" s="60">
        <v>2</v>
      </c>
      <c r="C14" s="61" t="s">
        <v>1222</v>
      </c>
    </row>
    <row r="15" spans="1:3">
      <c r="A15" s="59" t="s">
        <v>932</v>
      </c>
      <c r="B15" s="60">
        <v>2</v>
      </c>
      <c r="C15" s="61" t="s">
        <v>1222</v>
      </c>
    </row>
    <row r="16" spans="1:3">
      <c r="A16" s="59" t="s">
        <v>1284</v>
      </c>
      <c r="B16" s="60">
        <v>3</v>
      </c>
      <c r="C16" s="61" t="s">
        <v>1224</v>
      </c>
    </row>
    <row r="17" spans="1:3">
      <c r="A17" s="59" t="s">
        <v>926</v>
      </c>
      <c r="B17" s="60">
        <v>6</v>
      </c>
      <c r="C17" s="61" t="s">
        <v>1222</v>
      </c>
    </row>
    <row r="18" spans="1:3">
      <c r="A18" s="59" t="s">
        <v>889</v>
      </c>
      <c r="B18" s="60">
        <v>6</v>
      </c>
      <c r="C18" s="61" t="s">
        <v>1222</v>
      </c>
    </row>
    <row r="19" spans="1:3">
      <c r="A19" s="59" t="s">
        <v>887</v>
      </c>
      <c r="B19" s="60">
        <v>7</v>
      </c>
      <c r="C19" s="61" t="s">
        <v>1222</v>
      </c>
    </row>
    <row r="20" spans="1:3">
      <c r="A20" s="59" t="s">
        <v>1290</v>
      </c>
      <c r="B20" s="60">
        <v>3</v>
      </c>
      <c r="C20" s="61" t="s">
        <v>1222</v>
      </c>
    </row>
    <row r="21" spans="1:3">
      <c r="A21" s="59" t="s">
        <v>1291</v>
      </c>
      <c r="B21" s="60">
        <v>3</v>
      </c>
      <c r="C21" s="61" t="s">
        <v>1222</v>
      </c>
    </row>
    <row r="22" spans="1:3">
      <c r="A22" s="59" t="s">
        <v>723</v>
      </c>
      <c r="B22" s="60">
        <v>5</v>
      </c>
      <c r="C22" s="61" t="s">
        <v>1224</v>
      </c>
    </row>
    <row r="23" spans="1:3">
      <c r="A23" s="59" t="s">
        <v>882</v>
      </c>
      <c r="B23" s="60">
        <v>6</v>
      </c>
      <c r="C23" s="61" t="s">
        <v>1222</v>
      </c>
    </row>
    <row r="24" spans="1:3">
      <c r="A24" s="59" t="s">
        <v>881</v>
      </c>
      <c r="B24" s="60">
        <v>5</v>
      </c>
      <c r="C24" s="61" t="s">
        <v>1222</v>
      </c>
    </row>
    <row r="25" spans="1:3">
      <c r="A25" s="59" t="s">
        <v>877</v>
      </c>
      <c r="B25" s="60">
        <v>1</v>
      </c>
      <c r="C25" s="61" t="s">
        <v>1222</v>
      </c>
    </row>
    <row r="26" spans="1:3">
      <c r="A26" s="59" t="s">
        <v>1294</v>
      </c>
      <c r="B26" s="60">
        <v>1</v>
      </c>
      <c r="C26" s="61" t="s">
        <v>1222</v>
      </c>
    </row>
    <row r="27" spans="1:3">
      <c r="A27" s="59" t="s">
        <v>874</v>
      </c>
      <c r="B27" s="60">
        <v>6</v>
      </c>
      <c r="C27" s="61" t="s">
        <v>1222</v>
      </c>
    </row>
    <row r="28" spans="1:3">
      <c r="A28" s="59" t="s">
        <v>1321</v>
      </c>
      <c r="B28" s="60">
        <v>3</v>
      </c>
      <c r="C28" s="61" t="s">
        <v>1222</v>
      </c>
    </row>
    <row r="29" spans="1:3">
      <c r="A29" s="65" t="s">
        <v>846</v>
      </c>
      <c r="B29" s="63"/>
      <c r="C29" s="64"/>
    </row>
    <row r="30" spans="1:3">
      <c r="A30" s="65" t="s">
        <v>1182</v>
      </c>
      <c r="B30" s="63"/>
      <c r="C30" s="64"/>
    </row>
    <row r="31" spans="1:3">
      <c r="A31" s="65" t="s">
        <v>1183</v>
      </c>
      <c r="B31" s="63"/>
      <c r="C31" s="64"/>
    </row>
    <row r="32" spans="1:3">
      <c r="A32" s="65" t="s">
        <v>1188</v>
      </c>
      <c r="B32" s="63"/>
      <c r="C32" s="64"/>
    </row>
    <row r="33" spans="1:3">
      <c r="A33" s="65" t="s">
        <v>847</v>
      </c>
      <c r="B33" s="63"/>
      <c r="C33" s="64"/>
    </row>
    <row r="34" spans="1:3">
      <c r="A34" s="65" t="s">
        <v>1184</v>
      </c>
      <c r="B34" s="63"/>
      <c r="C34" s="64"/>
    </row>
    <row r="35" spans="1:3">
      <c r="A35" s="65" t="s">
        <v>1189</v>
      </c>
      <c r="B35" s="63"/>
      <c r="C35" s="64"/>
    </row>
    <row r="36" spans="1:3">
      <c r="A36" s="65" t="s">
        <v>848</v>
      </c>
      <c r="B36" s="63"/>
      <c r="C36" s="64"/>
    </row>
    <row r="37" spans="1:3">
      <c r="A37" s="65" t="s">
        <v>1190</v>
      </c>
      <c r="B37" s="63"/>
      <c r="C37" s="64"/>
    </row>
    <row r="38" spans="1:3">
      <c r="A38" s="65" t="s">
        <v>849</v>
      </c>
      <c r="B38" s="63"/>
      <c r="C38" s="64"/>
    </row>
    <row r="39" spans="1:3">
      <c r="A39" s="65" t="s">
        <v>1191</v>
      </c>
      <c r="B39" s="63"/>
      <c r="C39" s="64"/>
    </row>
    <row r="40" spans="1:3">
      <c r="A40" s="65" t="s">
        <v>850</v>
      </c>
      <c r="B40" s="63"/>
      <c r="C40" s="64"/>
    </row>
    <row r="41" spans="1:3">
      <c r="A41" s="65" t="s">
        <v>1192</v>
      </c>
      <c r="B41" s="63"/>
      <c r="C41" s="64"/>
    </row>
    <row r="42" spans="1:3">
      <c r="A42" s="65" t="s">
        <v>1187</v>
      </c>
      <c r="B42" s="63"/>
      <c r="C42" s="64"/>
    </row>
    <row r="43" spans="1:3">
      <c r="A43" s="65" t="s">
        <v>1186</v>
      </c>
      <c r="B43" s="66"/>
      <c r="C43" s="67"/>
    </row>
    <row r="44" spans="1:3">
      <c r="A44" s="65" t="s">
        <v>1185</v>
      </c>
      <c r="B44" s="63"/>
      <c r="C44" s="64"/>
    </row>
    <row r="45" spans="1:3">
      <c r="A45" s="65" t="s">
        <v>1193</v>
      </c>
      <c r="B45" s="63"/>
      <c r="C45" s="64"/>
    </row>
    <row r="46" spans="1:3">
      <c r="A46" s="65" t="s">
        <v>852</v>
      </c>
      <c r="B46" s="63"/>
      <c r="C46" s="64"/>
    </row>
    <row r="47" spans="1:3">
      <c r="A47" s="65" t="s">
        <v>851</v>
      </c>
      <c r="B47" s="63"/>
      <c r="C47" s="64"/>
    </row>
    <row r="48" spans="1:3">
      <c r="A48" s="65" t="s">
        <v>853</v>
      </c>
      <c r="B48" s="63"/>
      <c r="C48" s="64"/>
    </row>
    <row r="49" spans="1:3">
      <c r="A49" s="65" t="s">
        <v>949</v>
      </c>
      <c r="B49" s="63"/>
      <c r="C49" s="64"/>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X41"/>
  <sheetViews>
    <sheetView topLeftCell="L1" workbookViewId="0">
      <selection activeCell="N2" sqref="N2:N28"/>
    </sheetView>
  </sheetViews>
  <sheetFormatPr baseColWidth="10" defaultRowHeight="12.75"/>
  <cols>
    <col min="1" max="1" width="19.7109375" style="17" customWidth="1"/>
    <col min="2" max="2" width="21.28515625" style="17" customWidth="1"/>
    <col min="3" max="3" width="16.42578125" style="17" customWidth="1"/>
    <col min="4" max="4" width="12.140625" style="17" customWidth="1"/>
    <col min="5" max="5" width="22.85546875" style="17" customWidth="1"/>
    <col min="6" max="6" width="24" style="17" customWidth="1"/>
    <col min="7" max="7" width="11.42578125" style="17"/>
    <col min="8" max="8" width="10.5703125" style="17" customWidth="1"/>
    <col min="9" max="10" width="22.140625" style="17" customWidth="1"/>
    <col min="11" max="11" width="29.85546875" style="17" customWidth="1"/>
    <col min="12" max="13" width="26.42578125" style="17" customWidth="1"/>
    <col min="14" max="14" width="37.7109375" style="17" customWidth="1"/>
    <col min="15" max="15" width="15.85546875" style="17" customWidth="1"/>
    <col min="16" max="16" width="16.140625" style="17" customWidth="1"/>
    <col min="17" max="17" width="22" style="17" customWidth="1"/>
    <col min="18" max="18" width="22.7109375" style="17" customWidth="1"/>
    <col min="19" max="19" width="22.85546875" style="17" customWidth="1"/>
    <col min="20" max="20" width="21.5703125" style="17" customWidth="1"/>
    <col min="21" max="21" width="11.42578125" style="17"/>
    <col min="22" max="22" width="21.5703125" style="17" customWidth="1"/>
    <col min="23" max="23" width="15.5703125" style="17" customWidth="1"/>
    <col min="24" max="24" width="12.140625" style="17" customWidth="1"/>
    <col min="25" max="16384" width="11.42578125" style="17"/>
  </cols>
  <sheetData>
    <row r="1" spans="1:24" s="15" customFormat="1" ht="39.950000000000003" customHeight="1">
      <c r="A1" s="14" t="s">
        <v>1205</v>
      </c>
      <c r="B1" s="14" t="s">
        <v>942</v>
      </c>
      <c r="C1" s="14" t="s">
        <v>941</v>
      </c>
      <c r="D1" s="14" t="s">
        <v>943</v>
      </c>
      <c r="E1" s="13" t="s">
        <v>1206</v>
      </c>
      <c r="F1" s="14" t="s">
        <v>944</v>
      </c>
      <c r="G1" s="14" t="s">
        <v>940</v>
      </c>
      <c r="H1" s="14" t="s">
        <v>939</v>
      </c>
      <c r="I1" s="14" t="s">
        <v>1409</v>
      </c>
      <c r="J1" s="14" t="s">
        <v>1046</v>
      </c>
      <c r="K1" s="14" t="s">
        <v>1323</v>
      </c>
      <c r="L1" s="14" t="s">
        <v>1322</v>
      </c>
      <c r="M1" s="14" t="s">
        <v>1459</v>
      </c>
      <c r="N1" s="14" t="s">
        <v>960</v>
      </c>
      <c r="O1" s="14" t="s">
        <v>1324</v>
      </c>
      <c r="P1" s="14" t="s">
        <v>1326</v>
      </c>
      <c r="Q1" s="14" t="s">
        <v>1332</v>
      </c>
      <c r="R1" s="14" t="s">
        <v>1336</v>
      </c>
      <c r="S1" s="14" t="s">
        <v>1342</v>
      </c>
      <c r="T1" s="14" t="s">
        <v>1380</v>
      </c>
      <c r="U1" s="14" t="s">
        <v>1385</v>
      </c>
      <c r="V1" s="14" t="s">
        <v>1387</v>
      </c>
      <c r="W1" s="14" t="s">
        <v>1388</v>
      </c>
      <c r="X1" s="14" t="s">
        <v>1171</v>
      </c>
    </row>
    <row r="2" spans="1:24" ht="39.950000000000003" customHeight="1">
      <c r="A2" s="17" t="s">
        <v>923</v>
      </c>
      <c r="B2" s="17" t="s">
        <v>1019</v>
      </c>
      <c r="C2" s="17" t="s">
        <v>1002</v>
      </c>
      <c r="D2" s="17" t="s">
        <v>924</v>
      </c>
      <c r="E2" s="17" t="s">
        <v>958</v>
      </c>
      <c r="F2" s="17" t="s">
        <v>1060</v>
      </c>
      <c r="G2" s="17" t="s">
        <v>1014</v>
      </c>
      <c r="H2" s="17" t="s">
        <v>1017</v>
      </c>
      <c r="I2" s="17" t="s">
        <v>958</v>
      </c>
      <c r="J2" s="17" t="s">
        <v>922</v>
      </c>
      <c r="K2" s="17" t="s">
        <v>1173</v>
      </c>
      <c r="L2" s="17" t="s">
        <v>1176</v>
      </c>
      <c r="M2" s="17" t="s">
        <v>1198</v>
      </c>
      <c r="N2" s="7"/>
      <c r="O2" s="7" t="s">
        <v>937</v>
      </c>
      <c r="P2" s="7" t="s">
        <v>1331</v>
      </c>
      <c r="Q2" s="17" t="s">
        <v>1331</v>
      </c>
      <c r="R2" s="17" t="s">
        <v>1444</v>
      </c>
      <c r="S2" s="17" t="s">
        <v>1343</v>
      </c>
      <c r="T2" s="17" t="s">
        <v>1381</v>
      </c>
      <c r="U2" s="17" t="s">
        <v>937</v>
      </c>
      <c r="V2" s="17" t="s">
        <v>1090</v>
      </c>
      <c r="W2" s="165">
        <v>45536</v>
      </c>
      <c r="X2" s="17" t="s">
        <v>937</v>
      </c>
    </row>
    <row r="3" spans="1:24" ht="39.950000000000003" customHeight="1">
      <c r="A3" s="17" t="s">
        <v>1018</v>
      </c>
      <c r="B3" s="17" t="s">
        <v>1021</v>
      </c>
      <c r="C3" s="17" t="s">
        <v>1003</v>
      </c>
      <c r="D3" s="17" t="s">
        <v>922</v>
      </c>
      <c r="E3" s="17" t="s">
        <v>959</v>
      </c>
      <c r="F3" s="17" t="s">
        <v>1434</v>
      </c>
      <c r="G3" s="17" t="s">
        <v>1015</v>
      </c>
      <c r="H3" s="17" t="s">
        <v>1016</v>
      </c>
      <c r="I3" s="17" t="s">
        <v>959</v>
      </c>
      <c r="J3" s="17" t="s">
        <v>925</v>
      </c>
      <c r="K3" s="17" t="s">
        <v>1174</v>
      </c>
      <c r="L3" s="17" t="s">
        <v>1177</v>
      </c>
      <c r="M3" s="17" t="s">
        <v>1199</v>
      </c>
      <c r="N3" s="7"/>
      <c r="O3" s="7" t="s">
        <v>938</v>
      </c>
      <c r="P3" s="7" t="s">
        <v>1451</v>
      </c>
      <c r="Q3" s="17" t="s">
        <v>1448</v>
      </c>
      <c r="R3" s="17" t="s">
        <v>1445</v>
      </c>
      <c r="S3" s="17" t="s">
        <v>1344</v>
      </c>
      <c r="T3" s="17" t="s">
        <v>1382</v>
      </c>
      <c r="U3" s="17" t="s">
        <v>938</v>
      </c>
      <c r="V3" s="17" t="s">
        <v>1104</v>
      </c>
      <c r="X3" s="17" t="s">
        <v>938</v>
      </c>
    </row>
    <row r="4" spans="1:24" ht="53.25" customHeight="1">
      <c r="A4" s="17" t="s">
        <v>1019</v>
      </c>
      <c r="B4" s="17" t="s">
        <v>1026</v>
      </c>
      <c r="C4" s="17" t="s">
        <v>1004</v>
      </c>
      <c r="D4" s="17" t="s">
        <v>925</v>
      </c>
      <c r="E4" s="17" t="s">
        <v>956</v>
      </c>
      <c r="F4" s="17" t="s">
        <v>1059</v>
      </c>
      <c r="I4" s="17" t="s">
        <v>1045</v>
      </c>
      <c r="J4" s="17" t="s">
        <v>924</v>
      </c>
      <c r="K4" s="17" t="s">
        <v>1175</v>
      </c>
      <c r="L4" s="17" t="s">
        <v>1178</v>
      </c>
      <c r="N4" s="7"/>
      <c r="O4" s="7"/>
      <c r="P4" s="7" t="s">
        <v>1452</v>
      </c>
      <c r="Q4" s="17" t="s">
        <v>1450</v>
      </c>
      <c r="R4" s="17" t="s">
        <v>1446</v>
      </c>
      <c r="S4" s="17" t="s">
        <v>1345</v>
      </c>
      <c r="T4" s="17" t="s">
        <v>1383</v>
      </c>
      <c r="V4" s="17" t="s">
        <v>1086</v>
      </c>
    </row>
    <row r="5" spans="1:24" ht="39.950000000000003" customHeight="1">
      <c r="A5" s="17" t="s">
        <v>1020</v>
      </c>
      <c r="B5" s="17" t="s">
        <v>1022</v>
      </c>
      <c r="C5" s="17" t="s">
        <v>1005</v>
      </c>
      <c r="D5" s="17" t="s">
        <v>936</v>
      </c>
      <c r="E5" s="17" t="s">
        <v>1001</v>
      </c>
      <c r="F5" s="17" t="s">
        <v>935</v>
      </c>
      <c r="I5" s="17" t="s">
        <v>1431</v>
      </c>
      <c r="J5" s="17" t="s">
        <v>935</v>
      </c>
      <c r="K5" s="17" t="s">
        <v>1048</v>
      </c>
      <c r="L5" s="17" t="s">
        <v>1180</v>
      </c>
      <c r="N5" s="7"/>
      <c r="O5" s="7"/>
      <c r="P5" s="7" t="s">
        <v>1453</v>
      </c>
      <c r="Q5" s="7" t="s">
        <v>1449</v>
      </c>
      <c r="R5" s="17" t="s">
        <v>1447</v>
      </c>
      <c r="S5" s="172" t="s">
        <v>1461</v>
      </c>
      <c r="T5" s="17" t="s">
        <v>1384</v>
      </c>
      <c r="V5" s="17" t="s">
        <v>1095</v>
      </c>
    </row>
    <row r="6" spans="1:24" ht="39.950000000000003" customHeight="1">
      <c r="A6" s="17" t="s">
        <v>1021</v>
      </c>
      <c r="B6" s="17" t="s">
        <v>1029</v>
      </c>
      <c r="D6" s="17" t="s">
        <v>935</v>
      </c>
      <c r="E6" s="17" t="s">
        <v>957</v>
      </c>
      <c r="I6" s="17" t="s">
        <v>1410</v>
      </c>
      <c r="J6" s="17" t="s">
        <v>1041</v>
      </c>
      <c r="L6" s="17" t="s">
        <v>1044</v>
      </c>
      <c r="N6" s="7"/>
      <c r="O6" s="7"/>
      <c r="P6" s="7"/>
      <c r="T6" s="17" t="s">
        <v>1454</v>
      </c>
      <c r="V6" s="17" t="s">
        <v>1099</v>
      </c>
    </row>
    <row r="7" spans="1:24" ht="39.950000000000003" customHeight="1">
      <c r="A7" s="17" t="s">
        <v>1027</v>
      </c>
      <c r="B7" s="17" t="s">
        <v>1028</v>
      </c>
      <c r="E7" s="17" t="s">
        <v>954</v>
      </c>
      <c r="J7" s="17" t="s">
        <v>1042</v>
      </c>
      <c r="N7" s="7"/>
      <c r="O7" s="7"/>
      <c r="P7" s="7"/>
      <c r="T7" s="17" t="s">
        <v>1443</v>
      </c>
      <c r="V7" s="17" t="s">
        <v>1088</v>
      </c>
    </row>
    <row r="8" spans="1:24" ht="39.950000000000003" customHeight="1">
      <c r="A8" s="17" t="s">
        <v>1026</v>
      </c>
      <c r="B8" s="17" t="s">
        <v>1025</v>
      </c>
      <c r="E8" s="17" t="s">
        <v>1048</v>
      </c>
      <c r="J8" s="17" t="s">
        <v>1046</v>
      </c>
      <c r="N8" s="7"/>
      <c r="O8" s="7"/>
      <c r="P8" s="7"/>
      <c r="V8" s="17" t="s">
        <v>1389</v>
      </c>
    </row>
    <row r="9" spans="1:24" ht="39.950000000000003" customHeight="1">
      <c r="A9" s="17" t="s">
        <v>1023</v>
      </c>
      <c r="B9" s="17" t="s">
        <v>1024</v>
      </c>
      <c r="N9" s="7"/>
      <c r="O9" s="7"/>
      <c r="P9" s="7"/>
      <c r="V9" s="17" t="s">
        <v>1390</v>
      </c>
    </row>
    <row r="10" spans="1:24" ht="49.5" customHeight="1">
      <c r="A10" s="17" t="s">
        <v>1022</v>
      </c>
      <c r="N10" s="7"/>
      <c r="O10" s="7"/>
      <c r="P10" s="7"/>
      <c r="V10" s="17" t="s">
        <v>1391</v>
      </c>
    </row>
    <row r="11" spans="1:24" ht="50.25" customHeight="1">
      <c r="A11" s="17" t="s">
        <v>933</v>
      </c>
      <c r="N11" s="7"/>
      <c r="O11" s="7"/>
      <c r="P11" s="7"/>
      <c r="V11" s="17" t="s">
        <v>1392</v>
      </c>
    </row>
    <row r="12" spans="1:24" ht="39.950000000000003" customHeight="1">
      <c r="A12" s="17" t="s">
        <v>1032</v>
      </c>
      <c r="N12" s="7"/>
      <c r="O12" s="7"/>
      <c r="P12" s="7"/>
      <c r="V12" s="17" t="s">
        <v>1393</v>
      </c>
    </row>
    <row r="13" spans="1:24" ht="30.75" customHeight="1">
      <c r="A13" s="17" t="s">
        <v>953</v>
      </c>
      <c r="N13" s="7"/>
      <c r="O13" s="7"/>
      <c r="P13" s="7"/>
      <c r="V13" s="17" t="s">
        <v>1110</v>
      </c>
    </row>
    <row r="14" spans="1:24" ht="39.950000000000003" customHeight="1">
      <c r="A14" s="17" t="s">
        <v>954</v>
      </c>
      <c r="N14" s="7"/>
      <c r="O14" s="7"/>
      <c r="P14" s="7"/>
      <c r="V14" s="17" t="s">
        <v>1394</v>
      </c>
    </row>
    <row r="15" spans="1:24" ht="39.950000000000003" customHeight="1">
      <c r="A15" s="17" t="s">
        <v>935</v>
      </c>
      <c r="N15" s="7"/>
      <c r="O15" s="7"/>
      <c r="P15" s="7"/>
      <c r="V15" s="17" t="s">
        <v>1395</v>
      </c>
    </row>
    <row r="16" spans="1:24" ht="39.950000000000003" customHeight="1">
      <c r="N16" s="7"/>
      <c r="O16" s="7"/>
      <c r="P16" s="7"/>
      <c r="V16" s="17" t="s">
        <v>1396</v>
      </c>
    </row>
    <row r="17" spans="14:22" ht="39.950000000000003" customHeight="1">
      <c r="N17" s="7"/>
      <c r="O17" s="7"/>
      <c r="P17" s="7"/>
      <c r="V17" s="17" t="s">
        <v>1109</v>
      </c>
    </row>
    <row r="18" spans="14:22" ht="39.950000000000003" customHeight="1">
      <c r="N18" s="7"/>
      <c r="O18" s="7"/>
      <c r="P18" s="7"/>
      <c r="V18" s="17" t="s">
        <v>1397</v>
      </c>
    </row>
    <row r="19" spans="14:22" ht="39.950000000000003" customHeight="1">
      <c r="N19" s="7"/>
      <c r="O19" s="7"/>
      <c r="P19" s="7"/>
      <c r="V19" s="17" t="s">
        <v>1398</v>
      </c>
    </row>
    <row r="20" spans="14:22" ht="39.950000000000003" customHeight="1">
      <c r="N20" s="7"/>
      <c r="O20" s="7"/>
      <c r="P20" s="7"/>
      <c r="V20" s="17" t="s">
        <v>1399</v>
      </c>
    </row>
    <row r="21" spans="14:22" ht="39.950000000000003" customHeight="1">
      <c r="N21" s="7"/>
      <c r="O21" s="7"/>
      <c r="P21" s="7"/>
      <c r="V21" s="17" t="s">
        <v>1101</v>
      </c>
    </row>
    <row r="22" spans="14:22" ht="39.950000000000003" customHeight="1">
      <c r="N22" s="7"/>
      <c r="O22" s="7"/>
      <c r="P22" s="7"/>
      <c r="V22" s="17" t="s">
        <v>1400</v>
      </c>
    </row>
    <row r="23" spans="14:22" ht="39.950000000000003" customHeight="1">
      <c r="N23" s="7"/>
      <c r="O23" s="7"/>
      <c r="P23" s="7"/>
      <c r="V23" s="17" t="s">
        <v>1401</v>
      </c>
    </row>
    <row r="24" spans="14:22" ht="39.950000000000003" customHeight="1">
      <c r="N24" s="7"/>
      <c r="O24" s="7"/>
      <c r="P24" s="7"/>
      <c r="V24" s="17" t="s">
        <v>1402</v>
      </c>
    </row>
    <row r="25" spans="14:22" ht="39.950000000000003" customHeight="1">
      <c r="N25" s="7"/>
      <c r="O25" s="7"/>
      <c r="P25" s="7"/>
      <c r="V25" s="17" t="s">
        <v>1403</v>
      </c>
    </row>
    <row r="26" spans="14:22" ht="39.950000000000003" customHeight="1">
      <c r="N26" s="7"/>
      <c r="O26" s="7"/>
      <c r="P26" s="7"/>
      <c r="V26" s="17" t="s">
        <v>1404</v>
      </c>
    </row>
    <row r="27" spans="14:22" ht="39.950000000000003" customHeight="1">
      <c r="N27" s="7"/>
      <c r="V27" s="17" t="s">
        <v>1405</v>
      </c>
    </row>
    <row r="28" spans="14:22" ht="39.950000000000003" customHeight="1">
      <c r="N28" s="7"/>
      <c r="V28" s="17" t="s">
        <v>1406</v>
      </c>
    </row>
    <row r="29" spans="14:22" ht="39.950000000000003" customHeight="1">
      <c r="N29" s="7"/>
      <c r="V29" s="17" t="s">
        <v>1407</v>
      </c>
    </row>
    <row r="30" spans="14:22" ht="39.950000000000003" customHeight="1">
      <c r="N30" s="7"/>
      <c r="V30" s="17" t="s">
        <v>1408</v>
      </c>
    </row>
    <row r="31" spans="14:22" ht="39.950000000000003" customHeight="1">
      <c r="N31" s="7"/>
    </row>
    <row r="32" spans="14:22" ht="39.950000000000003" customHeight="1"/>
    <row r="33" ht="39.950000000000003" customHeight="1"/>
    <row r="34" ht="39.950000000000003" customHeight="1"/>
    <row r="35" ht="39.950000000000003" customHeight="1"/>
    <row r="36" ht="39.950000000000003" customHeight="1"/>
    <row r="37" ht="39.950000000000003" customHeight="1"/>
    <row r="38" ht="39.950000000000003" customHeight="1"/>
    <row r="39" ht="39.950000000000003" customHeight="1"/>
    <row r="40" ht="39.950000000000003" customHeight="1"/>
    <row r="41" ht="39.950000000000003" customHeight="1"/>
  </sheetData>
  <dataValidations count="4">
    <dataValidation type="list" allowBlank="1" showInputMessage="1" showErrorMessage="1" sqref="N2:N31">
      <formula1>$N$2:$N$30</formula1>
    </dataValidation>
    <dataValidation type="list" allowBlank="1" showInputMessage="1" showErrorMessage="1" sqref="N32:N37">
      <formula1>$N$2:$N$37</formula1>
    </dataValidation>
    <dataValidation type="list" allowBlank="1" showInputMessage="1" showErrorMessage="1" sqref="N1 N38:N1048576">
      <formula1>$N$2:$N$27</formula1>
    </dataValidation>
    <dataValidation type="list" allowBlank="1" showInputMessage="1" showErrorMessage="1" sqref="B3">
      <formula1>$H$2:$H$3</formula1>
    </dataValidation>
  </dataValidations>
  <pageMargins left="0.7" right="0.7" top="0.75" bottom="0.75" header="0.3" footer="0.3"/>
  <pageSetup paperSize="9" orientation="portrait" horizontalDpi="300" verticalDpi="300" r:id="rId1"/>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A52"/>
  <sheetViews>
    <sheetView workbookViewId="0">
      <selection activeCell="A2" sqref="A2:A52"/>
    </sheetView>
  </sheetViews>
  <sheetFormatPr baseColWidth="10" defaultRowHeight="15"/>
  <cols>
    <col min="1" max="1" width="114.7109375" style="21" customWidth="1"/>
    <col min="2" max="16384" width="11.42578125" style="21"/>
  </cols>
  <sheetData>
    <row r="1" spans="1:1">
      <c r="A1" s="21" t="s">
        <v>1420</v>
      </c>
    </row>
    <row r="2" spans="1:1">
      <c r="A2" s="21" t="s">
        <v>1411</v>
      </c>
    </row>
    <row r="3" spans="1:1" ht="30">
      <c r="A3" s="21" t="s">
        <v>1103</v>
      </c>
    </row>
    <row r="4" spans="1:1">
      <c r="A4" s="21" t="s">
        <v>1424</v>
      </c>
    </row>
    <row r="5" spans="1:1">
      <c r="A5" s="21" t="s">
        <v>1107</v>
      </c>
    </row>
    <row r="6" spans="1:1">
      <c r="A6" s="21" t="s">
        <v>1112</v>
      </c>
    </row>
    <row r="7" spans="1:1">
      <c r="A7" s="21" t="s">
        <v>1115</v>
      </c>
    </row>
    <row r="8" spans="1:1" ht="30">
      <c r="A8" s="21" t="s">
        <v>1425</v>
      </c>
    </row>
    <row r="9" spans="1:1">
      <c r="A9" s="21" t="s">
        <v>1116</v>
      </c>
    </row>
    <row r="10" spans="1:1" ht="45">
      <c r="A10" s="21" t="s">
        <v>1121</v>
      </c>
    </row>
    <row r="11" spans="1:1" ht="30">
      <c r="A11" s="21" t="s">
        <v>1421</v>
      </c>
    </row>
    <row r="12" spans="1:1">
      <c r="A12" s="21" t="s">
        <v>1412</v>
      </c>
    </row>
    <row r="13" spans="1:1">
      <c r="A13" s="21" t="s">
        <v>1413</v>
      </c>
    </row>
    <row r="14" spans="1:1" ht="30">
      <c r="A14" s="21" t="s">
        <v>1422</v>
      </c>
    </row>
    <row r="15" spans="1:1">
      <c r="A15" s="21" t="s">
        <v>1423</v>
      </c>
    </row>
    <row r="16" spans="1:1" ht="30">
      <c r="A16" s="21" t="s">
        <v>1125</v>
      </c>
    </row>
    <row r="17" spans="1:1" ht="30">
      <c r="A17" s="21" t="s">
        <v>1126</v>
      </c>
    </row>
    <row r="18" spans="1:1">
      <c r="A18" s="21" t="s">
        <v>1127</v>
      </c>
    </row>
    <row r="19" spans="1:1" ht="30">
      <c r="A19" s="21" t="s">
        <v>1129</v>
      </c>
    </row>
    <row r="20" spans="1:1">
      <c r="A20" s="21" t="s">
        <v>1429</v>
      </c>
    </row>
    <row r="21" spans="1:1" ht="30">
      <c r="A21" s="21" t="s">
        <v>1131</v>
      </c>
    </row>
    <row r="22" spans="1:1">
      <c r="A22" s="21" t="s">
        <v>1414</v>
      </c>
    </row>
    <row r="23" spans="1:1">
      <c r="A23" s="21" t="s">
        <v>1132</v>
      </c>
    </row>
    <row r="24" spans="1:1" ht="30">
      <c r="A24" s="21" t="s">
        <v>1133</v>
      </c>
    </row>
    <row r="25" spans="1:1" ht="30">
      <c r="A25" s="21" t="s">
        <v>1415</v>
      </c>
    </row>
    <row r="26" spans="1:1" ht="30">
      <c r="A26" s="21" t="s">
        <v>1430</v>
      </c>
    </row>
    <row r="27" spans="1:1" ht="30">
      <c r="A27" s="21" t="s">
        <v>1428</v>
      </c>
    </row>
    <row r="28" spans="1:1">
      <c r="A28" s="21" t="s">
        <v>1416</v>
      </c>
    </row>
    <row r="29" spans="1:1" ht="30">
      <c r="A29" s="21" t="s">
        <v>1417</v>
      </c>
    </row>
    <row r="30" spans="1:1" ht="30">
      <c r="A30" s="21" t="s">
        <v>1138</v>
      </c>
    </row>
    <row r="31" spans="1:1">
      <c r="A31" s="21" t="s">
        <v>1139</v>
      </c>
    </row>
    <row r="32" spans="1:1">
      <c r="A32" s="21" t="s">
        <v>1141</v>
      </c>
    </row>
    <row r="33" spans="1:1" ht="30">
      <c r="A33" s="21" t="s">
        <v>1142</v>
      </c>
    </row>
    <row r="34" spans="1:1" ht="30">
      <c r="A34" s="21" t="s">
        <v>1144</v>
      </c>
    </row>
    <row r="35" spans="1:1" ht="30">
      <c r="A35" s="21" t="s">
        <v>1146</v>
      </c>
    </row>
    <row r="36" spans="1:1">
      <c r="A36" s="21" t="s">
        <v>1148</v>
      </c>
    </row>
    <row r="37" spans="1:1">
      <c r="A37" s="21" t="s">
        <v>1149</v>
      </c>
    </row>
    <row r="38" spans="1:1">
      <c r="A38" s="21" t="s">
        <v>1426</v>
      </c>
    </row>
    <row r="39" spans="1:1" ht="30">
      <c r="A39" s="21" t="s">
        <v>1151</v>
      </c>
    </row>
    <row r="40" spans="1:1" ht="30">
      <c r="A40" s="21" t="s">
        <v>1155</v>
      </c>
    </row>
    <row r="41" spans="1:1">
      <c r="A41" s="21" t="s">
        <v>1418</v>
      </c>
    </row>
    <row r="42" spans="1:1" ht="30">
      <c r="A42" s="21" t="s">
        <v>1160</v>
      </c>
    </row>
    <row r="43" spans="1:1">
      <c r="A43" s="21" t="s">
        <v>1427</v>
      </c>
    </row>
    <row r="44" spans="1:1">
      <c r="A44" s="21" t="s">
        <v>1091</v>
      </c>
    </row>
    <row r="45" spans="1:1">
      <c r="A45" s="21" t="s">
        <v>1162</v>
      </c>
    </row>
    <row r="46" spans="1:1">
      <c r="A46" s="21" t="s">
        <v>1163</v>
      </c>
    </row>
    <row r="47" spans="1:1" ht="30">
      <c r="A47" s="21" t="s">
        <v>1165</v>
      </c>
    </row>
    <row r="48" spans="1:1" ht="30">
      <c r="A48" s="21" t="s">
        <v>1419</v>
      </c>
    </row>
    <row r="49" spans="1:1">
      <c r="A49" s="21" t="s">
        <v>1166</v>
      </c>
    </row>
    <row r="50" spans="1:1" ht="30">
      <c r="A50" s="21" t="s">
        <v>1167</v>
      </c>
    </row>
    <row r="51" spans="1:1" ht="30">
      <c r="A51" s="21" t="s">
        <v>1168</v>
      </c>
    </row>
    <row r="52" spans="1:1" ht="30">
      <c r="A52" s="21" t="s">
        <v>1169</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215"/>
  <sheetViews>
    <sheetView workbookViewId="0">
      <selection sqref="A1:A215"/>
    </sheetView>
  </sheetViews>
  <sheetFormatPr baseColWidth="10" defaultRowHeight="15"/>
  <cols>
    <col min="1" max="1" width="14.85546875" style="16" customWidth="1"/>
    <col min="2" max="2" width="15.140625" style="16" customWidth="1"/>
    <col min="3" max="16384" width="11.42578125" style="16"/>
  </cols>
  <sheetData>
    <row r="1" spans="1:2">
      <c r="A1" s="72" t="s">
        <v>919</v>
      </c>
      <c r="B1" s="69" t="s">
        <v>1349</v>
      </c>
    </row>
    <row r="2" spans="1:2">
      <c r="A2" s="73" t="s">
        <v>149</v>
      </c>
      <c r="B2" s="61">
        <v>44170</v>
      </c>
    </row>
    <row r="3" spans="1:2">
      <c r="A3" s="73" t="s">
        <v>1350</v>
      </c>
      <c r="B3" s="61">
        <v>44140</v>
      </c>
    </row>
    <row r="4" spans="1:2">
      <c r="A4" s="73" t="s">
        <v>918</v>
      </c>
      <c r="B4" s="61">
        <v>44150</v>
      </c>
    </row>
    <row r="5" spans="1:2">
      <c r="A5" s="73" t="s">
        <v>1351</v>
      </c>
      <c r="B5" s="61">
        <v>44150</v>
      </c>
    </row>
    <row r="6" spans="1:2">
      <c r="A6" s="73" t="s">
        <v>96</v>
      </c>
      <c r="B6" s="61">
        <v>44410</v>
      </c>
    </row>
    <row r="7" spans="1:2">
      <c r="A7" s="73" t="s">
        <v>84</v>
      </c>
      <c r="B7" s="61">
        <v>44460</v>
      </c>
    </row>
    <row r="8" spans="1:2">
      <c r="A8" s="73" t="s">
        <v>166</v>
      </c>
      <c r="B8" s="61">
        <v>44115</v>
      </c>
    </row>
    <row r="9" spans="1:2">
      <c r="A9" s="73" t="s">
        <v>1352</v>
      </c>
      <c r="B9" s="61">
        <v>44740</v>
      </c>
    </row>
    <row r="10" spans="1:2">
      <c r="A10" s="73" t="s">
        <v>45</v>
      </c>
      <c r="B10" s="61">
        <v>44160</v>
      </c>
    </row>
    <row r="11" spans="1:2">
      <c r="A11" s="73" t="s">
        <v>66</v>
      </c>
      <c r="B11" s="61">
        <v>44130</v>
      </c>
    </row>
    <row r="12" spans="1:2">
      <c r="A12" s="73" t="s">
        <v>1353</v>
      </c>
      <c r="B12" s="61">
        <v>85710</v>
      </c>
    </row>
    <row r="13" spans="1:2">
      <c r="A13" s="73" t="s">
        <v>35</v>
      </c>
      <c r="B13" s="61">
        <v>44830</v>
      </c>
    </row>
    <row r="14" spans="1:2">
      <c r="A14" s="73" t="s">
        <v>147</v>
      </c>
      <c r="B14" s="61">
        <v>44260</v>
      </c>
    </row>
    <row r="15" spans="1:2">
      <c r="A15" s="73" t="s">
        <v>25</v>
      </c>
      <c r="B15" s="61">
        <v>44340</v>
      </c>
    </row>
    <row r="16" spans="1:2">
      <c r="A16" s="73" t="s">
        <v>71</v>
      </c>
      <c r="B16" s="61">
        <v>44190</v>
      </c>
    </row>
    <row r="17" spans="1:2">
      <c r="A17" s="73" t="s">
        <v>142</v>
      </c>
      <c r="B17" s="61">
        <v>44130</v>
      </c>
    </row>
    <row r="18" spans="1:2">
      <c r="A18" s="73" t="s">
        <v>823</v>
      </c>
      <c r="B18" s="61">
        <v>44830</v>
      </c>
    </row>
    <row r="19" spans="1:2">
      <c r="A19" s="73" t="s">
        <v>64</v>
      </c>
      <c r="B19" s="61">
        <v>44750</v>
      </c>
    </row>
    <row r="20" spans="1:2">
      <c r="A20" s="73" t="s">
        <v>107</v>
      </c>
      <c r="B20" s="61">
        <v>44470</v>
      </c>
    </row>
    <row r="21" spans="1:2">
      <c r="A21" s="73" t="s">
        <v>92</v>
      </c>
      <c r="B21" s="61">
        <v>44390</v>
      </c>
    </row>
    <row r="22" spans="1:2">
      <c r="A22" s="73" t="s">
        <v>859</v>
      </c>
      <c r="B22" s="61">
        <v>44140</v>
      </c>
    </row>
    <row r="23" spans="1:2">
      <c r="A23" s="73" t="s">
        <v>26</v>
      </c>
      <c r="B23" s="61">
        <v>44110</v>
      </c>
    </row>
    <row r="24" spans="1:2">
      <c r="A24" s="73" t="s">
        <v>167</v>
      </c>
      <c r="B24" s="61">
        <v>44320</v>
      </c>
    </row>
    <row r="25" spans="1:2">
      <c r="A25" s="73" t="s">
        <v>79</v>
      </c>
      <c r="B25" s="61">
        <v>44320</v>
      </c>
    </row>
    <row r="26" spans="1:2">
      <c r="A26" s="73" t="s">
        <v>161</v>
      </c>
      <c r="B26" s="61">
        <v>44640</v>
      </c>
    </row>
    <row r="27" spans="1:2">
      <c r="A27" s="73" t="s">
        <v>60</v>
      </c>
      <c r="B27" s="61">
        <v>44190</v>
      </c>
    </row>
    <row r="28" spans="1:2">
      <c r="A28" s="73" t="s">
        <v>121</v>
      </c>
      <c r="B28" s="61">
        <v>44290</v>
      </c>
    </row>
    <row r="29" spans="1:2">
      <c r="A29" s="73" t="s">
        <v>1135</v>
      </c>
      <c r="B29" s="61">
        <v>44650</v>
      </c>
    </row>
    <row r="30" spans="1:2">
      <c r="A30" s="73" t="s">
        <v>27</v>
      </c>
      <c r="B30" s="61">
        <v>44360</v>
      </c>
    </row>
    <row r="31" spans="1:2">
      <c r="A31" s="73" t="s">
        <v>56</v>
      </c>
      <c r="B31" s="61">
        <v>44560</v>
      </c>
    </row>
    <row r="32" spans="1:2">
      <c r="A32" s="73" t="s">
        <v>50</v>
      </c>
      <c r="B32" s="61">
        <v>44220</v>
      </c>
    </row>
    <row r="33" spans="1:2">
      <c r="A33" s="73" t="s">
        <v>81</v>
      </c>
      <c r="B33" s="61">
        <v>44521</v>
      </c>
    </row>
    <row r="34" spans="1:2">
      <c r="A34" s="73" t="s">
        <v>136</v>
      </c>
      <c r="B34" s="61">
        <v>44160</v>
      </c>
    </row>
    <row r="35" spans="1:2">
      <c r="A35" s="73" t="s">
        <v>110</v>
      </c>
      <c r="B35" s="61">
        <v>44590</v>
      </c>
    </row>
    <row r="36" spans="1:2">
      <c r="A36" s="73" t="s">
        <v>1136</v>
      </c>
      <c r="B36" s="61">
        <v>44450</v>
      </c>
    </row>
    <row r="37" spans="1:2">
      <c r="A37" s="73" t="s">
        <v>46</v>
      </c>
      <c r="B37" s="61">
        <v>44480</v>
      </c>
    </row>
    <row r="38" spans="1:2">
      <c r="A38" s="73" t="s">
        <v>120</v>
      </c>
      <c r="B38" s="61">
        <v>44530</v>
      </c>
    </row>
    <row r="39" spans="1:2">
      <c r="A39" s="73" t="s">
        <v>94</v>
      </c>
      <c r="B39" s="61">
        <v>44110</v>
      </c>
    </row>
    <row r="40" spans="1:2">
      <c r="A40" s="73" t="s">
        <v>153</v>
      </c>
      <c r="B40" s="61">
        <v>44130</v>
      </c>
    </row>
    <row r="41" spans="1:2">
      <c r="A41" s="73" t="s">
        <v>1354</v>
      </c>
      <c r="B41" s="61">
        <v>56130</v>
      </c>
    </row>
    <row r="42" spans="1:2">
      <c r="A42" s="73" t="s">
        <v>824</v>
      </c>
      <c r="B42" s="61">
        <v>44460</v>
      </c>
    </row>
    <row r="43" spans="1:2">
      <c r="A43" s="73" t="s">
        <v>68</v>
      </c>
      <c r="B43" s="61">
        <v>44660</v>
      </c>
    </row>
    <row r="44" spans="1:2">
      <c r="A44" s="73" t="s">
        <v>38</v>
      </c>
      <c r="B44" s="61">
        <v>44320</v>
      </c>
    </row>
    <row r="45" spans="1:2">
      <c r="A45" s="73" t="s">
        <v>112</v>
      </c>
      <c r="B45" s="61">
        <v>44140</v>
      </c>
    </row>
    <row r="46" spans="1:2">
      <c r="A46" s="73" t="s">
        <v>86</v>
      </c>
      <c r="B46" s="61">
        <v>44190</v>
      </c>
    </row>
    <row r="47" spans="1:2">
      <c r="A47" s="73" t="s">
        <v>82</v>
      </c>
      <c r="B47" s="61">
        <v>44190</v>
      </c>
    </row>
    <row r="48" spans="1:2">
      <c r="A48" s="73" t="s">
        <v>825</v>
      </c>
      <c r="B48" s="61">
        <v>44520</v>
      </c>
    </row>
    <row r="49" spans="1:2">
      <c r="A49" s="73" t="s">
        <v>860</v>
      </c>
      <c r="B49" s="61">
        <v>44119</v>
      </c>
    </row>
    <row r="50" spans="1:2">
      <c r="A50" s="73" t="s">
        <v>168</v>
      </c>
      <c r="B50" s="61">
        <v>44290</v>
      </c>
    </row>
    <row r="51" spans="1:2">
      <c r="A51" s="73" t="s">
        <v>29</v>
      </c>
      <c r="B51" s="61">
        <v>44530</v>
      </c>
    </row>
    <row r="52" spans="1:2">
      <c r="A52" s="73" t="s">
        <v>42</v>
      </c>
      <c r="B52" s="61">
        <v>44350</v>
      </c>
    </row>
    <row r="53" spans="1:2">
      <c r="A53" s="73" t="s">
        <v>171</v>
      </c>
      <c r="B53" s="61">
        <v>44115</v>
      </c>
    </row>
    <row r="54" spans="1:2">
      <c r="A54" s="73" t="s">
        <v>77</v>
      </c>
      <c r="B54" s="61">
        <v>44410</v>
      </c>
    </row>
    <row r="55" spans="1:2">
      <c r="A55" s="73" t="s">
        <v>74</v>
      </c>
      <c r="B55" s="61">
        <v>44810</v>
      </c>
    </row>
    <row r="56" spans="1:2">
      <c r="A56" s="73" t="s">
        <v>58</v>
      </c>
      <c r="B56" s="61">
        <v>44610</v>
      </c>
    </row>
    <row r="57" spans="1:2">
      <c r="A57" s="73" t="s">
        <v>76</v>
      </c>
      <c r="B57" s="61">
        <v>44520</v>
      </c>
    </row>
    <row r="58" spans="1:2">
      <c r="A58" s="73" t="s">
        <v>144</v>
      </c>
      <c r="B58" s="61">
        <v>44170</v>
      </c>
    </row>
    <row r="59" spans="1:2">
      <c r="A59" s="73" t="s">
        <v>1355</v>
      </c>
      <c r="B59" s="61">
        <v>35150</v>
      </c>
    </row>
    <row r="60" spans="1:2">
      <c r="A60" s="73" t="s">
        <v>1158</v>
      </c>
      <c r="B60" s="61">
        <v>44440</v>
      </c>
    </row>
    <row r="61" spans="1:2">
      <c r="A61" s="73" t="s">
        <v>826</v>
      </c>
      <c r="B61" s="61">
        <v>44670</v>
      </c>
    </row>
    <row r="62" spans="1:2">
      <c r="A62" s="73" t="s">
        <v>169</v>
      </c>
      <c r="B62" s="61">
        <v>44500</v>
      </c>
    </row>
    <row r="63" spans="1:2">
      <c r="A63" s="73" t="s">
        <v>170</v>
      </c>
      <c r="B63" s="61">
        <v>44760</v>
      </c>
    </row>
    <row r="64" spans="1:2">
      <c r="A64" s="73" t="s">
        <v>154</v>
      </c>
      <c r="B64" s="61">
        <v>44430</v>
      </c>
    </row>
    <row r="65" spans="1:2">
      <c r="A65" s="73" t="s">
        <v>126</v>
      </c>
      <c r="B65" s="61">
        <v>44410</v>
      </c>
    </row>
    <row r="66" spans="1:2">
      <c r="A66" s="73" t="s">
        <v>827</v>
      </c>
      <c r="B66" s="61">
        <v>44670</v>
      </c>
    </row>
    <row r="67" spans="1:2">
      <c r="A67" s="73" t="s">
        <v>61</v>
      </c>
      <c r="B67" s="61">
        <v>44330</v>
      </c>
    </row>
    <row r="68" spans="1:2">
      <c r="A68" s="73" t="s">
        <v>130</v>
      </c>
      <c r="B68" s="61">
        <v>44260</v>
      </c>
    </row>
    <row r="69" spans="1:2">
      <c r="A69" s="73" t="s">
        <v>1356</v>
      </c>
      <c r="B69" s="61">
        <v>44240</v>
      </c>
    </row>
    <row r="70" spans="1:2">
      <c r="A70" s="73" t="s">
        <v>828</v>
      </c>
      <c r="B70" s="61">
        <v>44810</v>
      </c>
    </row>
    <row r="71" spans="1:2">
      <c r="A71" s="73" t="s">
        <v>34</v>
      </c>
      <c r="B71" s="61">
        <v>44118</v>
      </c>
    </row>
    <row r="72" spans="1:2">
      <c r="A72" s="73" t="s">
        <v>111</v>
      </c>
      <c r="B72" s="61">
        <v>44170</v>
      </c>
    </row>
    <row r="73" spans="1:2">
      <c r="A73" s="73" t="s">
        <v>164</v>
      </c>
      <c r="B73" s="61">
        <v>44690</v>
      </c>
    </row>
    <row r="74" spans="1:2">
      <c r="A74" s="73" t="s">
        <v>123</v>
      </c>
      <c r="B74" s="61">
        <v>44310</v>
      </c>
    </row>
    <row r="75" spans="1:2">
      <c r="A75" s="73" t="s">
        <v>85</v>
      </c>
      <c r="B75" s="61">
        <v>44270</v>
      </c>
    </row>
    <row r="76" spans="1:2">
      <c r="A76" s="73" t="s">
        <v>172</v>
      </c>
      <c r="B76" s="61">
        <v>44520</v>
      </c>
    </row>
    <row r="77" spans="1:2">
      <c r="A77" s="73" t="s">
        <v>28</v>
      </c>
      <c r="B77" s="61">
        <v>44620</v>
      </c>
    </row>
    <row r="78" spans="1:2">
      <c r="A78" s="73" t="s">
        <v>1147</v>
      </c>
      <c r="B78" s="61">
        <v>44770</v>
      </c>
    </row>
    <row r="79" spans="1:2">
      <c r="A79" s="73" t="s">
        <v>152</v>
      </c>
      <c r="B79" s="61">
        <v>44140</v>
      </c>
    </row>
    <row r="80" spans="1:2">
      <c r="A80" s="73" t="s">
        <v>150</v>
      </c>
      <c r="B80" s="61">
        <v>44330</v>
      </c>
    </row>
    <row r="81" spans="1:2">
      <c r="A81" s="73" t="s">
        <v>127</v>
      </c>
      <c r="B81" s="61">
        <v>44430</v>
      </c>
    </row>
    <row r="82" spans="1:2">
      <c r="A82" s="73" t="s">
        <v>156</v>
      </c>
      <c r="B82" s="61">
        <v>44522</v>
      </c>
    </row>
    <row r="83" spans="1:2">
      <c r="A83" s="73" t="s">
        <v>78</v>
      </c>
      <c r="B83" s="61">
        <v>44420</v>
      </c>
    </row>
    <row r="84" spans="1:2">
      <c r="A84" s="73" t="s">
        <v>1357</v>
      </c>
      <c r="B84" s="61">
        <v>44260</v>
      </c>
    </row>
    <row r="85" spans="1:2">
      <c r="A85" s="73" t="s">
        <v>133</v>
      </c>
      <c r="B85" s="61">
        <v>44140</v>
      </c>
    </row>
    <row r="86" spans="1:2">
      <c r="A86" s="73" t="s">
        <v>80</v>
      </c>
      <c r="B86" s="61">
        <v>44850</v>
      </c>
    </row>
    <row r="87" spans="1:2">
      <c r="A87" s="73" t="s">
        <v>83</v>
      </c>
      <c r="B87" s="61">
        <v>44490</v>
      </c>
    </row>
    <row r="88" spans="1:2">
      <c r="A88" s="73" t="s">
        <v>119</v>
      </c>
      <c r="B88" s="61">
        <v>44130</v>
      </c>
    </row>
    <row r="89" spans="1:2">
      <c r="A89" s="73" t="s">
        <v>89</v>
      </c>
      <c r="B89" s="61">
        <v>44430</v>
      </c>
    </row>
    <row r="90" spans="1:2">
      <c r="A90" s="73" t="s">
        <v>139</v>
      </c>
      <c r="B90" s="61">
        <v>44430</v>
      </c>
    </row>
    <row r="91" spans="1:2">
      <c r="A91" s="73" t="s">
        <v>87</v>
      </c>
      <c r="B91" s="61">
        <v>44330</v>
      </c>
    </row>
    <row r="92" spans="1:2">
      <c r="A92" s="73" t="s">
        <v>49</v>
      </c>
      <c r="B92" s="61">
        <v>44640</v>
      </c>
    </row>
    <row r="93" spans="1:2">
      <c r="A93" s="73" t="s">
        <v>829</v>
      </c>
      <c r="B93" s="61">
        <v>44540</v>
      </c>
    </row>
    <row r="94" spans="1:2">
      <c r="A94" s="73" t="s">
        <v>102</v>
      </c>
      <c r="B94" s="61">
        <v>44510</v>
      </c>
    </row>
    <row r="95" spans="1:2">
      <c r="A95" s="73" t="s">
        <v>830</v>
      </c>
      <c r="B95" s="61">
        <v>44360</v>
      </c>
    </row>
    <row r="96" spans="1:2">
      <c r="A96" s="73" t="s">
        <v>75</v>
      </c>
      <c r="B96" s="61">
        <v>44650</v>
      </c>
    </row>
    <row r="97" spans="1:2">
      <c r="A97" s="73" t="s">
        <v>97</v>
      </c>
      <c r="B97" s="61">
        <v>44840</v>
      </c>
    </row>
    <row r="98" spans="1:2">
      <c r="A98" s="73" t="s">
        <v>143</v>
      </c>
      <c r="B98" s="61">
        <v>44390</v>
      </c>
    </row>
    <row r="99" spans="1:2">
      <c r="A99" s="73" t="s">
        <v>91</v>
      </c>
      <c r="B99" s="61">
        <v>44850</v>
      </c>
    </row>
    <row r="100" spans="1:2">
      <c r="A100" s="73" t="s">
        <v>41</v>
      </c>
      <c r="B100" s="61">
        <v>44370</v>
      </c>
    </row>
    <row r="101" spans="1:2">
      <c r="A101" s="73" t="s">
        <v>831</v>
      </c>
      <c r="B101" s="61">
        <v>44110</v>
      </c>
    </row>
    <row r="102" spans="1:2">
      <c r="A102" s="73" t="s">
        <v>98</v>
      </c>
      <c r="B102" s="61">
        <v>44590</v>
      </c>
    </row>
    <row r="103" spans="1:2">
      <c r="A103" s="73" t="s">
        <v>1106</v>
      </c>
      <c r="B103" s="61">
        <v>44270</v>
      </c>
    </row>
    <row r="104" spans="1:2">
      <c r="A104" s="73" t="s">
        <v>1123</v>
      </c>
      <c r="B104" s="61">
        <v>44690</v>
      </c>
    </row>
    <row r="105" spans="1:2">
      <c r="A105" s="73" t="s">
        <v>128</v>
      </c>
      <c r="B105" s="61">
        <v>44260</v>
      </c>
    </row>
    <row r="106" spans="1:2">
      <c r="A106" s="73" t="s">
        <v>1358</v>
      </c>
      <c r="B106" s="61">
        <v>44170</v>
      </c>
    </row>
    <row r="107" spans="1:2">
      <c r="A107" s="73" t="s">
        <v>832</v>
      </c>
      <c r="B107" s="61">
        <v>44290</v>
      </c>
    </row>
    <row r="108" spans="1:2">
      <c r="A108" s="73" t="s">
        <v>1359</v>
      </c>
      <c r="B108" s="61">
        <v>44470</v>
      </c>
    </row>
    <row r="109" spans="1:2">
      <c r="A109" s="73" t="s">
        <v>134</v>
      </c>
      <c r="B109" s="61">
        <v>44522</v>
      </c>
    </row>
    <row r="110" spans="1:2">
      <c r="A110" s="73" t="s">
        <v>833</v>
      </c>
      <c r="B110" s="61">
        <v>44420</v>
      </c>
    </row>
    <row r="111" spans="1:2">
      <c r="A111" s="73" t="s">
        <v>113</v>
      </c>
      <c r="B111" s="61">
        <v>44780</v>
      </c>
    </row>
    <row r="112" spans="1:2">
      <c r="A112" s="73" t="s">
        <v>155</v>
      </c>
      <c r="B112" s="61">
        <v>44520</v>
      </c>
    </row>
    <row r="113" spans="1:2">
      <c r="A113" s="73" t="s">
        <v>88</v>
      </c>
      <c r="B113" s="61">
        <v>44690</v>
      </c>
    </row>
    <row r="114" spans="1:2">
      <c r="A114" s="73" t="s">
        <v>93</v>
      </c>
      <c r="B114" s="61">
        <v>44140</v>
      </c>
    </row>
    <row r="115" spans="1:2">
      <c r="A115" s="73" t="s">
        <v>124</v>
      </c>
      <c r="B115" s="61">
        <v>44550</v>
      </c>
    </row>
    <row r="116" spans="1:2">
      <c r="A116" s="73" t="s">
        <v>104</v>
      </c>
      <c r="B116" s="61">
        <v>44370</v>
      </c>
    </row>
    <row r="117" spans="1:2">
      <c r="A117" s="73" t="s">
        <v>157</v>
      </c>
      <c r="B117" s="61">
        <v>44590</v>
      </c>
    </row>
    <row r="118" spans="1:2">
      <c r="A118" s="73" t="s">
        <v>109</v>
      </c>
      <c r="B118" s="61">
        <v>44850</v>
      </c>
    </row>
    <row r="119" spans="1:2">
      <c r="A119" s="73" t="s">
        <v>52</v>
      </c>
      <c r="B119" s="61">
        <v>44330</v>
      </c>
    </row>
    <row r="120" spans="1:2">
      <c r="A120" s="73" t="s">
        <v>23</v>
      </c>
      <c r="B120" s="61">
        <v>44000</v>
      </c>
    </row>
    <row r="121" spans="1:2">
      <c r="A121" s="73" t="s">
        <v>23</v>
      </c>
      <c r="B121" s="61">
        <v>44100</v>
      </c>
    </row>
    <row r="122" spans="1:2">
      <c r="A122" s="73" t="s">
        <v>23</v>
      </c>
      <c r="B122" s="61">
        <v>44200</v>
      </c>
    </row>
    <row r="123" spans="1:2">
      <c r="A123" s="73" t="s">
        <v>23</v>
      </c>
      <c r="B123" s="61">
        <v>44300</v>
      </c>
    </row>
    <row r="124" spans="1:2">
      <c r="A124" s="73" t="s">
        <v>1153</v>
      </c>
      <c r="B124" s="61">
        <v>44390</v>
      </c>
    </row>
    <row r="125" spans="1:2">
      <c r="A125" s="73" t="s">
        <v>59</v>
      </c>
      <c r="B125" s="61">
        <v>44130</v>
      </c>
    </row>
    <row r="126" spans="1:2">
      <c r="A126" s="73" t="s">
        <v>1360</v>
      </c>
      <c r="B126" s="61">
        <v>44110</v>
      </c>
    </row>
    <row r="127" spans="1:2">
      <c r="A127" s="73" t="s">
        <v>122</v>
      </c>
      <c r="B127" s="61">
        <v>44170</v>
      </c>
    </row>
    <row r="128" spans="1:2">
      <c r="A128" s="73" t="s">
        <v>53</v>
      </c>
      <c r="B128" s="61">
        <v>44700</v>
      </c>
    </row>
    <row r="129" spans="1:2">
      <c r="A129" s="73" t="s">
        <v>158</v>
      </c>
      <c r="B129" s="61">
        <v>44521</v>
      </c>
    </row>
    <row r="130" spans="1:2">
      <c r="A130" s="73" t="s">
        <v>47</v>
      </c>
      <c r="B130" s="61">
        <v>44560</v>
      </c>
    </row>
    <row r="131" spans="1:2">
      <c r="A131" s="73" t="s">
        <v>48</v>
      </c>
      <c r="B131" s="61">
        <v>44440</v>
      </c>
    </row>
    <row r="132" spans="1:2">
      <c r="A132" s="73" t="s">
        <v>151</v>
      </c>
      <c r="B132" s="61">
        <v>44270</v>
      </c>
    </row>
    <row r="133" spans="1:2">
      <c r="A133" s="73" t="s">
        <v>834</v>
      </c>
      <c r="B133" s="61">
        <v>44670</v>
      </c>
    </row>
    <row r="134" spans="1:2">
      <c r="A134" s="73" t="s">
        <v>165</v>
      </c>
      <c r="B134" s="61">
        <v>44390</v>
      </c>
    </row>
    <row r="135" spans="1:2">
      <c r="A135" s="73" t="s">
        <v>835</v>
      </c>
      <c r="B135" s="61">
        <v>44290</v>
      </c>
    </row>
    <row r="136" spans="1:2">
      <c r="A136" s="73" t="s">
        <v>1130</v>
      </c>
      <c r="B136" s="61">
        <v>44420</v>
      </c>
    </row>
    <row r="137" spans="1:2">
      <c r="A137" s="73" t="s">
        <v>39</v>
      </c>
      <c r="B137" s="61">
        <v>44630</v>
      </c>
    </row>
    <row r="138" spans="1:2">
      <c r="A138" s="73" t="s">
        <v>1124</v>
      </c>
      <c r="B138" s="61">
        <v>44860</v>
      </c>
    </row>
    <row r="139" spans="1:2">
      <c r="A139" s="73" t="s">
        <v>54</v>
      </c>
      <c r="B139" s="61">
        <v>44160</v>
      </c>
    </row>
    <row r="140" spans="1:2">
      <c r="A140" s="73" t="s">
        <v>55</v>
      </c>
      <c r="B140" s="61">
        <v>44210</v>
      </c>
    </row>
    <row r="141" spans="1:2">
      <c r="A141" s="73" t="s">
        <v>67</v>
      </c>
      <c r="B141" s="61">
        <v>44380</v>
      </c>
    </row>
    <row r="142" spans="1:2">
      <c r="A142" s="73" t="s">
        <v>1361</v>
      </c>
      <c r="B142" s="61">
        <v>44710</v>
      </c>
    </row>
    <row r="143" spans="1:2">
      <c r="A143" s="73" t="s">
        <v>173</v>
      </c>
      <c r="B143" s="61">
        <v>44522</v>
      </c>
    </row>
    <row r="144" spans="1:2">
      <c r="A144" s="73" t="s">
        <v>836</v>
      </c>
      <c r="B144" s="61">
        <v>44770</v>
      </c>
    </row>
    <row r="145" spans="1:2">
      <c r="A145" s="73" t="s">
        <v>36</v>
      </c>
      <c r="B145" s="61">
        <v>44260</v>
      </c>
    </row>
    <row r="146" spans="1:2">
      <c r="A146" s="73" t="s">
        <v>837</v>
      </c>
      <c r="B146" s="61">
        <v>44390</v>
      </c>
    </row>
    <row r="147" spans="1:2">
      <c r="A147" s="73" t="s">
        <v>90</v>
      </c>
      <c r="B147" s="61">
        <v>44750</v>
      </c>
    </row>
    <row r="148" spans="1:2">
      <c r="A148" s="73" t="s">
        <v>838</v>
      </c>
      <c r="B148" s="61">
        <v>44140</v>
      </c>
    </row>
    <row r="149" spans="1:2">
      <c r="A149" s="73" t="s">
        <v>30</v>
      </c>
      <c r="B149" s="61">
        <v>44400</v>
      </c>
    </row>
    <row r="150" spans="1:2">
      <c r="A150" s="73" t="s">
        <v>69</v>
      </c>
      <c r="B150" s="61">
        <v>44440</v>
      </c>
    </row>
    <row r="151" spans="1:2">
      <c r="A151" s="73" t="s">
        <v>163</v>
      </c>
      <c r="B151" s="61">
        <v>44640</v>
      </c>
    </row>
    <row r="152" spans="1:2">
      <c r="A152" s="73" t="s">
        <v>105</v>
      </c>
      <c r="B152" s="61">
        <v>44660</v>
      </c>
    </row>
    <row r="153" spans="1:2">
      <c r="A153" s="73" t="s">
        <v>839</v>
      </c>
      <c r="B153" s="61">
        <v>44660</v>
      </c>
    </row>
    <row r="154" spans="1:2">
      <c r="A154" s="73" t="s">
        <v>51</v>
      </c>
      <c r="B154" s="61">
        <v>44390</v>
      </c>
    </row>
    <row r="155" spans="1:2">
      <c r="A155" s="73" t="s">
        <v>840</v>
      </c>
      <c r="B155" s="61">
        <v>44880</v>
      </c>
    </row>
    <row r="156" spans="1:2">
      <c r="A156" s="73" t="s">
        <v>70</v>
      </c>
      <c r="B156" s="61">
        <v>44260</v>
      </c>
    </row>
    <row r="157" spans="1:2">
      <c r="A157" s="73" t="s">
        <v>72</v>
      </c>
      <c r="B157" s="61">
        <v>44530</v>
      </c>
    </row>
    <row r="158" spans="1:2">
      <c r="A158" s="73" t="s">
        <v>95</v>
      </c>
      <c r="B158" s="61">
        <v>44590</v>
      </c>
    </row>
    <row r="159" spans="1:2">
      <c r="A159" s="73" t="s">
        <v>62</v>
      </c>
      <c r="B159" s="61">
        <v>44110</v>
      </c>
    </row>
    <row r="160" spans="1:2">
      <c r="A160" s="73" t="s">
        <v>841</v>
      </c>
      <c r="B160" s="61">
        <v>44660</v>
      </c>
    </row>
    <row r="161" spans="1:2">
      <c r="A161" s="73" t="s">
        <v>1362</v>
      </c>
      <c r="B161" s="61">
        <v>44860</v>
      </c>
    </row>
    <row r="162" spans="1:2">
      <c r="A162" s="73" t="s">
        <v>43</v>
      </c>
      <c r="B162" s="61">
        <v>44117</v>
      </c>
    </row>
    <row r="163" spans="1:2">
      <c r="A163" s="73" t="s">
        <v>31</v>
      </c>
      <c r="B163" s="61">
        <v>44110</v>
      </c>
    </row>
    <row r="164" spans="1:2">
      <c r="A164" s="73" t="s">
        <v>100</v>
      </c>
      <c r="B164" s="61">
        <v>44250</v>
      </c>
    </row>
    <row r="165" spans="1:2">
      <c r="A165" s="73" t="s">
        <v>116</v>
      </c>
      <c r="B165" s="61">
        <v>44310</v>
      </c>
    </row>
    <row r="166" spans="1:2">
      <c r="A166" s="73" t="s">
        <v>138</v>
      </c>
      <c r="B166" s="61">
        <v>44270</v>
      </c>
    </row>
    <row r="167" spans="1:2">
      <c r="A167" s="73" t="s">
        <v>73</v>
      </c>
      <c r="B167" s="61">
        <v>44360</v>
      </c>
    </row>
    <row r="168" spans="1:2">
      <c r="A168" s="73" t="s">
        <v>1363</v>
      </c>
      <c r="B168" s="61">
        <v>44690</v>
      </c>
    </row>
    <row r="169" spans="1:2">
      <c r="A169" s="73" t="s">
        <v>117</v>
      </c>
      <c r="B169" s="61">
        <v>44530</v>
      </c>
    </row>
    <row r="170" spans="1:2">
      <c r="A170" s="73" t="s">
        <v>32</v>
      </c>
      <c r="B170" s="61">
        <v>44800</v>
      </c>
    </row>
    <row r="171" spans="1:2">
      <c r="A171" s="73" t="s">
        <v>1364</v>
      </c>
      <c r="B171" s="61">
        <v>44150</v>
      </c>
    </row>
    <row r="172" spans="1:2">
      <c r="A172" s="73" t="s">
        <v>141</v>
      </c>
      <c r="B172" s="61">
        <v>44680</v>
      </c>
    </row>
    <row r="173" spans="1:2">
      <c r="A173" s="73" t="s">
        <v>842</v>
      </c>
      <c r="B173" s="61">
        <v>44190</v>
      </c>
    </row>
    <row r="174" spans="1:2">
      <c r="A174" s="73" t="s">
        <v>148</v>
      </c>
      <c r="B174" s="61">
        <v>44640</v>
      </c>
    </row>
    <row r="175" spans="1:2">
      <c r="A175" s="73" t="s">
        <v>137</v>
      </c>
      <c r="B175" s="61">
        <v>44720</v>
      </c>
    </row>
    <row r="176" spans="1:2">
      <c r="A176" s="73" t="s">
        <v>114</v>
      </c>
      <c r="B176" s="61">
        <v>44450</v>
      </c>
    </row>
    <row r="177" spans="1:2">
      <c r="A177" s="73" t="s">
        <v>159</v>
      </c>
      <c r="B177" s="61">
        <v>44670</v>
      </c>
    </row>
    <row r="178" spans="1:2">
      <c r="A178" s="73" t="s">
        <v>160</v>
      </c>
      <c r="B178" s="61">
        <v>44710</v>
      </c>
    </row>
    <row r="179" spans="1:2">
      <c r="A179" s="73" t="s">
        <v>176</v>
      </c>
      <c r="B179" s="61">
        <v>44190</v>
      </c>
    </row>
    <row r="180" spans="1:2">
      <c r="A180" s="73" t="s">
        <v>146</v>
      </c>
      <c r="B180" s="61">
        <v>44310</v>
      </c>
    </row>
    <row r="181" spans="1:2">
      <c r="A181" s="73" t="s">
        <v>131</v>
      </c>
      <c r="B181" s="61">
        <v>44410</v>
      </c>
    </row>
    <row r="182" spans="1:2">
      <c r="A182" s="73" t="s">
        <v>101</v>
      </c>
      <c r="B182" s="61">
        <v>44550</v>
      </c>
    </row>
    <row r="183" spans="1:2">
      <c r="A183" s="73" t="s">
        <v>843</v>
      </c>
      <c r="B183" s="61">
        <v>44680</v>
      </c>
    </row>
    <row r="184" spans="1:2">
      <c r="A184" s="73" t="s">
        <v>175</v>
      </c>
      <c r="B184" s="61">
        <v>44850</v>
      </c>
    </row>
    <row r="185" spans="1:2">
      <c r="A185" s="73" t="s">
        <v>37</v>
      </c>
      <c r="B185" s="61">
        <v>44730</v>
      </c>
    </row>
    <row r="186" spans="1:2">
      <c r="A186" s="73" t="s">
        <v>106</v>
      </c>
      <c r="B186" s="61">
        <v>44350</v>
      </c>
    </row>
    <row r="187" spans="1:2">
      <c r="A187" s="73" t="s">
        <v>24</v>
      </c>
      <c r="B187" s="61">
        <v>44600</v>
      </c>
    </row>
    <row r="188" spans="1:2">
      <c r="A188" s="73" t="s">
        <v>140</v>
      </c>
      <c r="B188" s="61">
        <v>44460</v>
      </c>
    </row>
    <row r="189" spans="1:2">
      <c r="A189" s="73" t="s">
        <v>844</v>
      </c>
      <c r="B189" s="61">
        <v>44320</v>
      </c>
    </row>
    <row r="190" spans="1:2">
      <c r="A190" s="73" t="s">
        <v>115</v>
      </c>
      <c r="B190" s="61">
        <v>44310</v>
      </c>
    </row>
    <row r="191" spans="1:2">
      <c r="A191" s="73" t="s">
        <v>1113</v>
      </c>
      <c r="B191" s="61">
        <v>44230</v>
      </c>
    </row>
    <row r="192" spans="1:2">
      <c r="A192" s="73" t="s">
        <v>132</v>
      </c>
      <c r="B192" s="61">
        <v>44320</v>
      </c>
    </row>
    <row r="193" spans="1:2">
      <c r="A193" s="73" t="s">
        <v>108</v>
      </c>
      <c r="B193" s="61">
        <v>44590</v>
      </c>
    </row>
    <row r="194" spans="1:2">
      <c r="A194" s="73" t="s">
        <v>1365</v>
      </c>
      <c r="B194" s="61">
        <v>44160</v>
      </c>
    </row>
    <row r="195" spans="1:2">
      <c r="A195" s="73" t="s">
        <v>1097</v>
      </c>
      <c r="B195" s="61">
        <v>44980</v>
      </c>
    </row>
    <row r="196" spans="1:2">
      <c r="A196" s="73" t="s">
        <v>40</v>
      </c>
      <c r="B196" s="61">
        <v>44680</v>
      </c>
    </row>
    <row r="197" spans="1:2">
      <c r="A197" s="73" t="s">
        <v>125</v>
      </c>
      <c r="B197" s="61">
        <v>44160</v>
      </c>
    </row>
    <row r="198" spans="1:2">
      <c r="A198" s="73" t="s">
        <v>1366</v>
      </c>
      <c r="B198" s="61">
        <v>44240</v>
      </c>
    </row>
    <row r="199" spans="1:2">
      <c r="A199" s="73" t="s">
        <v>845</v>
      </c>
      <c r="B199" s="61">
        <v>44440</v>
      </c>
    </row>
    <row r="200" spans="1:2">
      <c r="A200" s="73" t="s">
        <v>1367</v>
      </c>
      <c r="B200" s="61">
        <v>44470</v>
      </c>
    </row>
    <row r="201" spans="1:2">
      <c r="A201" s="73" t="s">
        <v>118</v>
      </c>
      <c r="B201" s="61">
        <v>44650</v>
      </c>
    </row>
    <row r="202" spans="1:2">
      <c r="A202" s="73" t="s">
        <v>1368</v>
      </c>
      <c r="B202" s="61">
        <v>44440</v>
      </c>
    </row>
    <row r="203" spans="1:2">
      <c r="A203" s="73" t="s">
        <v>33</v>
      </c>
      <c r="B203" s="61">
        <v>44170</v>
      </c>
    </row>
    <row r="204" spans="1:2">
      <c r="A204" s="73" t="s">
        <v>65</v>
      </c>
      <c r="B204" s="61">
        <v>44119</v>
      </c>
    </row>
    <row r="205" spans="1:2">
      <c r="A205" s="73" t="s">
        <v>44</v>
      </c>
      <c r="B205" s="61">
        <v>44570</v>
      </c>
    </row>
    <row r="206" spans="1:2">
      <c r="A206" s="73" t="s">
        <v>1143</v>
      </c>
      <c r="B206" s="61">
        <v>44150</v>
      </c>
    </row>
    <row r="207" spans="1:2">
      <c r="A207" s="73" t="s">
        <v>135</v>
      </c>
      <c r="B207" s="61">
        <v>44330</v>
      </c>
    </row>
    <row r="208" spans="1:2">
      <c r="A208" s="73" t="s">
        <v>63</v>
      </c>
      <c r="B208" s="61">
        <v>44180</v>
      </c>
    </row>
    <row r="209" spans="1:2">
      <c r="A209" s="73" t="s">
        <v>99</v>
      </c>
      <c r="B209" s="61">
        <v>44170</v>
      </c>
    </row>
    <row r="210" spans="1:2">
      <c r="A210" s="73" t="s">
        <v>57</v>
      </c>
      <c r="B210" s="61">
        <v>44120</v>
      </c>
    </row>
    <row r="211" spans="1:2">
      <c r="A211" s="73" t="s">
        <v>103</v>
      </c>
      <c r="B211" s="61">
        <v>44116</v>
      </c>
    </row>
    <row r="212" spans="1:2">
      <c r="A212" s="73" t="s">
        <v>174</v>
      </c>
      <c r="B212" s="61">
        <v>44360</v>
      </c>
    </row>
    <row r="213" spans="1:2">
      <c r="A213" s="73" t="s">
        <v>162</v>
      </c>
      <c r="B213" s="61">
        <v>44580</v>
      </c>
    </row>
    <row r="214" spans="1:2">
      <c r="A214" s="73" t="s">
        <v>129</v>
      </c>
      <c r="B214" s="61">
        <v>44110</v>
      </c>
    </row>
    <row r="215" spans="1:2">
      <c r="A215" s="74" t="s">
        <v>145</v>
      </c>
      <c r="B215" s="71">
        <v>44640</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H30"/>
  <sheetViews>
    <sheetView workbookViewId="0">
      <selection activeCell="B2" sqref="B2:F27"/>
    </sheetView>
  </sheetViews>
  <sheetFormatPr baseColWidth="10" defaultRowHeight="15"/>
  <cols>
    <col min="1" max="1" width="31.5703125" style="16" customWidth="1"/>
    <col min="2" max="2" width="30" style="16" customWidth="1"/>
    <col min="3" max="3" width="15.7109375" style="16" bestFit="1" customWidth="1"/>
    <col min="4" max="4" width="30" style="16" bestFit="1" customWidth="1"/>
    <col min="5" max="5" width="32" style="16" bestFit="1" customWidth="1"/>
    <col min="6" max="6" width="40.85546875" style="16" bestFit="1" customWidth="1"/>
    <col min="7" max="16384" width="11.42578125" style="16"/>
  </cols>
  <sheetData>
    <row r="1" spans="1:7" ht="24" thickBot="1">
      <c r="A1" s="75" t="s">
        <v>1369</v>
      </c>
      <c r="B1" s="75" t="s">
        <v>1370</v>
      </c>
      <c r="C1" s="75" t="s">
        <v>1371</v>
      </c>
      <c r="D1" s="75" t="s">
        <v>1372</v>
      </c>
      <c r="E1" s="75" t="s">
        <v>1373</v>
      </c>
      <c r="F1" s="75" t="s">
        <v>1374</v>
      </c>
    </row>
    <row r="2" spans="1:7" ht="16.5" thickBot="1">
      <c r="A2" s="76" t="s">
        <v>1375</v>
      </c>
      <c r="B2" s="77"/>
      <c r="C2" s="78"/>
      <c r="D2" s="79"/>
      <c r="E2" s="77"/>
      <c r="F2" s="80"/>
    </row>
    <row r="3" spans="1:7" ht="16.5" thickBot="1">
      <c r="A3" s="81" t="s">
        <v>1376</v>
      </c>
      <c r="B3" s="82"/>
      <c r="C3" s="83"/>
      <c r="D3" s="84"/>
      <c r="E3" s="82"/>
      <c r="F3" s="85"/>
    </row>
    <row r="4" spans="1:7" ht="16.5" thickBot="1">
      <c r="A4" s="76" t="s">
        <v>1111</v>
      </c>
      <c r="B4" s="77"/>
      <c r="C4" s="78"/>
      <c r="D4" s="86"/>
      <c r="E4" s="77"/>
      <c r="F4" s="80"/>
    </row>
    <row r="5" spans="1:7" ht="16.5" thickBot="1">
      <c r="A5" s="81" t="s">
        <v>1119</v>
      </c>
      <c r="B5" s="87"/>
      <c r="C5" s="83"/>
      <c r="D5" s="84"/>
      <c r="E5" s="82"/>
      <c r="F5" s="88"/>
    </row>
    <row r="6" spans="1:7" ht="16.5" thickBot="1">
      <c r="A6" s="76" t="s">
        <v>1085</v>
      </c>
      <c r="B6" s="77"/>
      <c r="C6" s="78"/>
      <c r="D6" s="79"/>
      <c r="E6" s="77"/>
      <c r="F6" s="89"/>
    </row>
    <row r="7" spans="1:7" ht="16.5" thickBot="1">
      <c r="A7" s="81" t="s">
        <v>1098</v>
      </c>
      <c r="B7" s="82"/>
      <c r="C7" s="83"/>
      <c r="D7" s="84"/>
      <c r="E7" s="82"/>
      <c r="F7" s="88"/>
    </row>
    <row r="8" spans="1:7" ht="16.5" thickBot="1">
      <c r="A8" s="76" t="s">
        <v>26</v>
      </c>
      <c r="B8" s="77"/>
      <c r="C8" s="78"/>
      <c r="D8" s="86"/>
      <c r="E8" s="77"/>
      <c r="F8" s="80"/>
    </row>
    <row r="9" spans="1:7" ht="16.5" thickBot="1">
      <c r="A9" s="81" t="s">
        <v>1108</v>
      </c>
      <c r="B9" s="82"/>
      <c r="C9" s="83"/>
      <c r="D9" s="84"/>
      <c r="E9" s="82"/>
      <c r="F9" s="85"/>
    </row>
    <row r="10" spans="1:7" ht="16.5" thickBot="1">
      <c r="A10" s="76" t="s">
        <v>1117</v>
      </c>
      <c r="B10" s="77"/>
      <c r="C10" s="78"/>
      <c r="D10" s="86"/>
      <c r="E10" s="77"/>
      <c r="F10" s="89"/>
    </row>
    <row r="11" spans="1:7" ht="16.5" thickBot="1">
      <c r="A11" s="81" t="s">
        <v>1092</v>
      </c>
      <c r="B11" s="82"/>
      <c r="C11" s="83"/>
      <c r="D11" s="90"/>
      <c r="E11" s="82"/>
      <c r="F11" s="85"/>
    </row>
    <row r="12" spans="1:7" ht="16.5" thickBot="1">
      <c r="A12" s="76" t="s">
        <v>1087</v>
      </c>
      <c r="B12" s="77"/>
      <c r="C12" s="78"/>
      <c r="D12" s="79"/>
      <c r="E12" s="77"/>
      <c r="F12" s="80"/>
    </row>
    <row r="13" spans="1:7" ht="16.5" thickBot="1">
      <c r="A13" s="76" t="s">
        <v>1087</v>
      </c>
      <c r="B13" s="77"/>
      <c r="C13" s="78"/>
      <c r="D13" s="79"/>
      <c r="E13" s="77"/>
      <c r="F13" s="80"/>
    </row>
    <row r="14" spans="1:7" ht="16.5" thickBot="1">
      <c r="A14" s="81" t="s">
        <v>1120</v>
      </c>
      <c r="B14" s="91"/>
      <c r="C14" s="83"/>
      <c r="D14" s="90"/>
      <c r="E14" s="82"/>
      <c r="F14" s="92"/>
    </row>
    <row r="15" spans="1:7" ht="16.5" thickBot="1">
      <c r="A15" s="76" t="s">
        <v>1083</v>
      </c>
      <c r="B15" s="77"/>
      <c r="C15" s="78"/>
      <c r="D15" s="79"/>
      <c r="E15" s="77"/>
      <c r="F15" s="93"/>
      <c r="G15" s="16" t="s">
        <v>1377</v>
      </c>
    </row>
    <row r="16" spans="1:7" ht="16.5" thickBot="1">
      <c r="A16" s="94" t="s">
        <v>1102</v>
      </c>
      <c r="B16" s="91"/>
      <c r="C16" s="95"/>
      <c r="D16" s="96"/>
      <c r="E16" s="91"/>
      <c r="F16" s="97"/>
    </row>
    <row r="17" spans="1:8" ht="16.5" thickBot="1">
      <c r="A17" s="76" t="s">
        <v>54</v>
      </c>
      <c r="B17" s="77"/>
      <c r="C17" s="78"/>
      <c r="D17" s="79"/>
      <c r="E17" s="77"/>
      <c r="F17" s="93"/>
    </row>
    <row r="18" spans="1:8" ht="16.5" thickBot="1">
      <c r="A18" s="94" t="s">
        <v>1084</v>
      </c>
      <c r="B18" s="98"/>
      <c r="C18" s="95"/>
      <c r="D18" s="96"/>
      <c r="E18" s="91"/>
      <c r="F18" s="99"/>
      <c r="H18" s="100"/>
    </row>
    <row r="19" spans="1:8" ht="16.5" thickBot="1">
      <c r="A19" s="101" t="s">
        <v>100</v>
      </c>
      <c r="B19" s="82"/>
      <c r="C19" s="102"/>
      <c r="D19" s="103"/>
      <c r="E19" s="104"/>
      <c r="F19" s="105"/>
    </row>
    <row r="20" spans="1:8" ht="16.5" thickBot="1">
      <c r="A20" s="76" t="s">
        <v>1105</v>
      </c>
      <c r="B20" s="77"/>
      <c r="C20" s="78"/>
      <c r="D20" s="79"/>
      <c r="E20" s="77"/>
      <c r="F20" s="89"/>
    </row>
    <row r="21" spans="1:8" ht="16.5" thickBot="1">
      <c r="A21" s="94" t="s">
        <v>1094</v>
      </c>
      <c r="B21" s="91"/>
      <c r="C21" s="95"/>
      <c r="D21" s="96"/>
      <c r="E21" s="91"/>
      <c r="F21" s="97"/>
    </row>
    <row r="22" spans="1:8" ht="16.5" thickBot="1">
      <c r="A22" s="76" t="s">
        <v>1089</v>
      </c>
      <c r="B22" s="77"/>
      <c r="C22" s="78"/>
      <c r="D22" s="79"/>
      <c r="E22" s="77"/>
      <c r="F22" s="106"/>
    </row>
    <row r="23" spans="1:8" ht="16.5" thickBot="1">
      <c r="A23" s="94" t="s">
        <v>115</v>
      </c>
      <c r="B23" s="98"/>
      <c r="C23" s="95"/>
      <c r="D23" s="96"/>
      <c r="E23" s="98"/>
      <c r="F23" s="107"/>
    </row>
    <row r="24" spans="1:8" ht="16.5" thickBot="1">
      <c r="A24" s="76" t="s">
        <v>40</v>
      </c>
      <c r="B24" s="108"/>
      <c r="C24" s="109"/>
      <c r="D24" s="110"/>
      <c r="E24" s="111"/>
      <c r="F24" s="112"/>
    </row>
    <row r="25" spans="1:8" ht="16.5" thickBot="1">
      <c r="A25" s="113" t="s">
        <v>1113</v>
      </c>
      <c r="B25" s="114"/>
      <c r="C25" s="115"/>
      <c r="D25" s="116"/>
      <c r="E25" s="117"/>
      <c r="F25" s="118"/>
    </row>
    <row r="26" spans="1:8" ht="16.5" thickBot="1">
      <c r="A26" s="119" t="s">
        <v>135</v>
      </c>
      <c r="B26" s="120"/>
      <c r="C26" s="121"/>
      <c r="D26" s="122"/>
      <c r="E26" s="123"/>
      <c r="F26" s="124"/>
    </row>
    <row r="27" spans="1:8" ht="16.5" thickBot="1">
      <c r="A27" s="125" t="s">
        <v>1378</v>
      </c>
      <c r="B27" s="126"/>
      <c r="C27" s="187"/>
      <c r="D27" s="188"/>
      <c r="E27" s="127"/>
      <c r="F27" s="128"/>
    </row>
    <row r="28" spans="1:8" ht="16.5" thickBot="1">
      <c r="A28" s="129" t="s">
        <v>1379</v>
      </c>
      <c r="B28" s="126"/>
      <c r="C28" s="187"/>
      <c r="D28" s="188"/>
      <c r="E28" s="127"/>
      <c r="F28" s="128"/>
    </row>
    <row r="30" spans="1:8">
      <c r="F30" s="130"/>
    </row>
  </sheetData>
  <mergeCells count="2">
    <mergeCell ref="C27:D27"/>
    <mergeCell ref="C28:D28"/>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8ABD82-933E-4FDD-9D73-7128AC34479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vt:i4>
      </vt:variant>
    </vt:vector>
  </HeadingPairs>
  <TitlesOfParts>
    <vt:vector size="12" baseType="lpstr">
      <vt:lpstr>Tableau de Bord</vt:lpstr>
      <vt:lpstr>Base CDO</vt:lpstr>
      <vt:lpstr>ETABL et SECT</vt:lpstr>
      <vt:lpstr>COMMUNES</vt:lpstr>
      <vt:lpstr>Divers</vt:lpstr>
      <vt:lpstr>Liste SEGPA</vt:lpstr>
      <vt:lpstr>SEGPA</vt:lpstr>
      <vt:lpstr>DIVERS VBA</vt:lpstr>
      <vt:lpstr>REFUS CDO</vt:lpstr>
      <vt:lpstr>COMMUNE VBA</vt:lpstr>
      <vt:lpstr>CIRCO VBA</vt:lpstr>
      <vt:lpstr>SEGPA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msaidou-rivalin</dc:creator>
  <cp:lastModifiedBy>Nadège</cp:lastModifiedBy>
  <cp:lastPrinted>2024-06-06T15:12:32Z</cp:lastPrinted>
  <dcterms:created xsi:type="dcterms:W3CDTF">2019-10-03T07:42:31Z</dcterms:created>
  <dcterms:modified xsi:type="dcterms:W3CDTF">2024-08-26T17:02:33Z</dcterms:modified>
</cp:coreProperties>
</file>