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willig\Documents\01-In Arbeit\Wasserstoff_IK\"/>
    </mc:Choice>
  </mc:AlternateContent>
  <bookViews>
    <workbookView xWindow="0" yWindow="0" windowWidth="28800" windowHeight="13035"/>
  </bookViews>
  <sheets>
    <sheet name="Tabelle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11" i="1" l="1"/>
  <c r="B12" i="1" s="1"/>
  <c r="B13" i="1" s="1"/>
  <c r="B14" i="1" s="1"/>
  <c r="B26" i="1"/>
  <c r="B17" i="1" l="1"/>
  <c r="B19" i="1" s="1"/>
  <c r="B20" i="1"/>
  <c r="B15" i="1"/>
  <c r="B16" i="1" s="1"/>
  <c r="B18" i="1" l="1"/>
  <c r="B21" i="1" s="1"/>
</calcChain>
</file>

<file path=xl/sharedStrings.xml><?xml version="1.0" encoding="utf-8"?>
<sst xmlns="http://schemas.openxmlformats.org/spreadsheetml/2006/main" count="29" uniqueCount="25">
  <si>
    <t>mm</t>
  </si>
  <si>
    <t>F1</t>
  </si>
  <si>
    <r>
      <t>F</t>
    </r>
    <r>
      <rPr>
        <vertAlign val="subscript"/>
        <sz val="11"/>
        <color theme="1"/>
        <rFont val="Calibri"/>
        <family val="2"/>
        <scheme val="minor"/>
      </rPr>
      <t>max</t>
    </r>
  </si>
  <si>
    <t>Mpa</t>
  </si>
  <si>
    <t>da/dN</t>
  </si>
  <si>
    <t>da</t>
  </si>
  <si>
    <t>a</t>
  </si>
  <si>
    <t>Freal</t>
  </si>
  <si>
    <r>
      <t>t</t>
    </r>
    <r>
      <rPr>
        <vertAlign val="subscript"/>
        <sz val="11"/>
        <color theme="1"/>
        <rFont val="Calibri"/>
        <family val="2"/>
        <scheme val="minor"/>
      </rPr>
      <t>rem</t>
    </r>
  </si>
  <si>
    <t>t</t>
  </si>
  <si>
    <t>tmin</t>
  </si>
  <si>
    <t>σmax</t>
  </si>
  <si>
    <t>N before Freal&gt;F</t>
  </si>
  <si>
    <t>N before trem&lt;tmin</t>
  </si>
  <si>
    <r>
      <t>a</t>
    </r>
    <r>
      <rPr>
        <vertAlign val="subscript"/>
        <sz val="11"/>
        <color theme="1"/>
        <rFont val="Calibri"/>
        <family val="2"/>
        <scheme val="minor"/>
      </rPr>
      <t>0</t>
    </r>
  </si>
  <si>
    <t>R</t>
  </si>
  <si>
    <t>F</t>
  </si>
  <si>
    <t>ac</t>
  </si>
  <si>
    <t>MPa</t>
  </si>
  <si>
    <t>Q</t>
  </si>
  <si>
    <t>ΔQ</t>
  </si>
  <si>
    <t>N before Q&gt;QI</t>
  </si>
  <si>
    <t>IS Freal&lt;F?</t>
  </si>
  <si>
    <t>IS Q&lt;QI?</t>
  </si>
  <si>
    <t>Is trem&gt;tmin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</si>
</sst>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7"/>
  <sheetViews>
    <sheetView tabSelected="1" workbookViewId="0">
      <selection activeCell="E13" sqref="E13"/>
    </sheetView>
  </sheetViews>
  <sheetFormatPr baseColWidth="10" defaultRowHeight="15" x14ac:dyDescent="0.25"/>
  <cols>
    <col min="1" max="1" width="18.28515625" bestFit="1" customWidth="1"/>
    <col min="2" max="2" width="11.5703125" bestFit="1" customWidth="1"/>
  </cols>
  <sheetData>
    <row r="2" spans="1:3" x14ac:dyDescent="0.25">
      <c r="A2" s="10" t="s">
        <v>9</v>
      </c>
      <c r="B2" s="2">
        <v>3.95</v>
      </c>
      <c r="C2" s="10" t="s">
        <v>0</v>
      </c>
    </row>
    <row r="3" spans="1:3" x14ac:dyDescent="0.25">
      <c r="A3" s="10" t="s">
        <v>10</v>
      </c>
      <c r="B3" s="2">
        <v>1.38</v>
      </c>
      <c r="C3" s="10" t="s">
        <v>0</v>
      </c>
    </row>
    <row r="4" spans="1:3" x14ac:dyDescent="0.25">
      <c r="A4" s="10" t="s">
        <v>11</v>
      </c>
      <c r="B4" s="2">
        <v>44.8</v>
      </c>
      <c r="C4" s="10" t="s">
        <v>3</v>
      </c>
    </row>
    <row r="5" spans="1:3" x14ac:dyDescent="0.25">
      <c r="A5" s="10" t="s">
        <v>15</v>
      </c>
      <c r="B5" s="2">
        <v>0.4</v>
      </c>
      <c r="C5" s="10"/>
    </row>
    <row r="6" spans="1:3" x14ac:dyDescent="0.25">
      <c r="A6" s="10" t="s">
        <v>16</v>
      </c>
      <c r="B6" s="2">
        <v>0.45</v>
      </c>
      <c r="C6" s="10"/>
    </row>
    <row r="7" spans="1:3" x14ac:dyDescent="0.25">
      <c r="A7" s="10" t="s">
        <v>17</v>
      </c>
      <c r="B7" s="2">
        <v>300</v>
      </c>
      <c r="C7" s="10" t="s">
        <v>0</v>
      </c>
    </row>
    <row r="8" spans="1:3" x14ac:dyDescent="0.25">
      <c r="A8" s="1" t="s">
        <v>19</v>
      </c>
      <c r="B8" s="2">
        <v>54.94</v>
      </c>
      <c r="C8" s="1" t="s">
        <v>18</v>
      </c>
    </row>
    <row r="9" spans="1:3" ht="18" x14ac:dyDescent="0.25">
      <c r="A9" s="1" t="s">
        <v>14</v>
      </c>
      <c r="B9" s="2">
        <v>2</v>
      </c>
      <c r="C9" s="1" t="s">
        <v>0</v>
      </c>
    </row>
    <row r="10" spans="1:3" x14ac:dyDescent="0.25">
      <c r="A10" s="4" t="s">
        <v>1</v>
      </c>
      <c r="B10" s="3">
        <f>0.25+0.5*(B9/B2)+0.75*(B9/B2)^2-1.25*(B9/B2)^3</f>
        <v>0.53318246629576971</v>
      </c>
      <c r="C10" s="5"/>
    </row>
    <row r="11" spans="1:3" ht="18" x14ac:dyDescent="0.25">
      <c r="A11" s="1" t="s">
        <v>2</v>
      </c>
      <c r="B11" s="3">
        <f>B4*B10</f>
        <v>23.886574490050482</v>
      </c>
      <c r="C11" s="1"/>
    </row>
    <row r="12" spans="1:3" ht="18" x14ac:dyDescent="0.25">
      <c r="A12" s="4" t="s">
        <v>19</v>
      </c>
      <c r="B12" s="3">
        <f>B11*SQRT(PI()*B9/1000)</f>
        <v>1.8934062544543291</v>
      </c>
      <c r="C12" s="4"/>
    </row>
    <row r="13" spans="1:3" x14ac:dyDescent="0.25">
      <c r="A13" s="4" t="s">
        <v>20</v>
      </c>
      <c r="B13" s="3">
        <f>B12*(1-B5)</f>
        <v>1.1360437526725975</v>
      </c>
      <c r="C13" s="4"/>
    </row>
    <row r="14" spans="1:3" x14ac:dyDescent="0.25">
      <c r="A14" s="6" t="s">
        <v>4</v>
      </c>
      <c r="B14" s="7">
        <f>0.000000006*(B13)^3+(((0.00000000005*(B13)^6)^(-1))+((0.00000004881*(B13)^3)^(-1)))^(-1)</f>
        <v>8.904359055371343E-9</v>
      </c>
      <c r="C14" s="6"/>
    </row>
    <row r="15" spans="1:3" x14ac:dyDescent="0.25">
      <c r="A15" s="4" t="s">
        <v>5</v>
      </c>
      <c r="B15" s="8">
        <f>B14*1</f>
        <v>8.904359055371343E-9</v>
      </c>
      <c r="C15" s="4"/>
    </row>
    <row r="16" spans="1:3" x14ac:dyDescent="0.25">
      <c r="A16" s="1" t="s">
        <v>6</v>
      </c>
      <c r="B16" s="3">
        <f>B9+B15</f>
        <v>2.000000008904359</v>
      </c>
      <c r="C16" s="1"/>
    </row>
    <row r="17" spans="1:3" x14ac:dyDescent="0.25">
      <c r="A17" s="1" t="s">
        <v>7</v>
      </c>
      <c r="B17" s="7">
        <f>B12/B8</f>
        <v>3.4463164442197471E-2</v>
      </c>
      <c r="C17" s="1"/>
    </row>
    <row r="18" spans="1:3" ht="18" x14ac:dyDescent="0.25">
      <c r="A18" s="1" t="s">
        <v>8</v>
      </c>
      <c r="B18" s="7">
        <f>B2-B16</f>
        <v>1.9499999910956411</v>
      </c>
      <c r="C18" s="1"/>
    </row>
    <row r="19" spans="1:3" x14ac:dyDescent="0.25">
      <c r="A19" s="1" t="s">
        <v>22</v>
      </c>
      <c r="B19" s="1" t="str">
        <f>IF(B17&lt;B6,"OK","NOT OK")</f>
        <v>OK</v>
      </c>
      <c r="C19" s="1"/>
    </row>
    <row r="20" spans="1:3" x14ac:dyDescent="0.25">
      <c r="A20" s="1" t="s">
        <v>23</v>
      </c>
      <c r="B20" s="1" t="str">
        <f>IF(B12&lt;B8,"OK","NOT OK")</f>
        <v>OK</v>
      </c>
      <c r="C20" s="1"/>
    </row>
    <row r="21" spans="1:3" x14ac:dyDescent="0.25">
      <c r="A21" s="1" t="s">
        <v>24</v>
      </c>
      <c r="B21" s="1" t="str">
        <f>IF(B18&gt;B3,"OK","NOT OK")</f>
        <v>OK</v>
      </c>
      <c r="C21" s="1"/>
    </row>
    <row r="22" spans="1:3" x14ac:dyDescent="0.25">
      <c r="A22" s="1"/>
      <c r="B22" s="1"/>
      <c r="C22" s="1"/>
    </row>
    <row r="23" spans="1:3" x14ac:dyDescent="0.25">
      <c r="A23" s="1" t="s">
        <v>12</v>
      </c>
      <c r="B23" s="7"/>
      <c r="C23" s="1"/>
    </row>
    <row r="24" spans="1:3" x14ac:dyDescent="0.25">
      <c r="A24" s="1" t="s">
        <v>21</v>
      </c>
      <c r="B24" s="7"/>
      <c r="C24" s="1"/>
    </row>
    <row r="25" spans="1:3" x14ac:dyDescent="0.25">
      <c r="A25" s="1" t="s">
        <v>13</v>
      </c>
      <c r="B25" s="7"/>
      <c r="C25" s="1"/>
    </row>
    <row r="26" spans="1:3" x14ac:dyDescent="0.25">
      <c r="A26" s="1"/>
      <c r="B26" s="7">
        <f>MIN(B23:B25)</f>
        <v>0</v>
      </c>
      <c r="C26" s="1"/>
    </row>
    <row r="27" spans="1:3" ht="15.75" thickBot="1" x14ac:dyDescent="0.3">
      <c r="A27" s="9"/>
      <c r="B27" s="9"/>
      <c r="C27" s="9"/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>rma-world.org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Willig, Loïc</dc:creator>
  <cp:lastModifiedBy>Willig, Loïc</cp:lastModifiedBy>
  <dcterms:created xsi:type="dcterms:W3CDTF">2023-12-11T12:09:29Z</dcterms:created>
  <dcterms:modified xsi:type="dcterms:W3CDTF">2023-12-11T14:01:48Z</dcterms:modified>
</cp:coreProperties>
</file>