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BSNTP\Downloads\"/>
    </mc:Choice>
  </mc:AlternateContent>
  <xr:revisionPtr revIDLastSave="0" documentId="8_{787FF979-4581-4FE6-9CD5-DA41C4010C93}" xr6:coauthVersionLast="47" xr6:coauthVersionMax="47" xr10:uidLastSave="{00000000-0000-0000-0000-000000000000}"/>
  <bookViews>
    <workbookView xWindow="28680" yWindow="-120" windowWidth="29040" windowHeight="16440" xr2:uid="{0A42EE2B-C24E-4810-A7D5-472FE961CCC2}"/>
  </bookViews>
  <sheets>
    <sheet name="Calendrier Heur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V4" i="1" l="1"/>
  <c r="AR4" i="1"/>
  <c r="AN4" i="1"/>
  <c r="AJ4" i="1"/>
  <c r="AF4" i="1"/>
  <c r="AB4" i="1"/>
  <c r="X4" i="1"/>
  <c r="T4" i="1"/>
  <c r="P4" i="1"/>
  <c r="L4" i="1"/>
  <c r="H4" i="1"/>
  <c r="AV38" i="1"/>
  <c r="AN38" i="1"/>
  <c r="AJ38" i="1"/>
  <c r="AB38" i="1"/>
  <c r="X38" i="1"/>
  <c r="P38" i="1"/>
  <c r="L38" i="1"/>
  <c r="F38" i="1"/>
  <c r="G38" i="1"/>
  <c r="E38" i="1" s="1"/>
  <c r="H38" i="1"/>
  <c r="D38" i="1"/>
  <c r="A31" i="1"/>
  <c r="C38" i="1"/>
  <c r="A38" i="1" s="1"/>
  <c r="B38" i="1"/>
  <c r="AN10" i="1"/>
  <c r="AF8" i="1"/>
  <c r="AB11" i="1"/>
  <c r="T9" i="1"/>
  <c r="P11" i="1"/>
  <c r="AV33" i="1"/>
  <c r="AV26" i="1"/>
  <c r="AV19" i="1"/>
  <c r="AV12" i="1"/>
  <c r="AR35" i="1"/>
  <c r="AR28" i="1"/>
  <c r="AR21" i="1"/>
  <c r="AR14" i="1"/>
  <c r="AN31" i="1"/>
  <c r="AN24" i="1"/>
  <c r="AN17" i="1"/>
  <c r="AJ33" i="1"/>
  <c r="AJ26" i="1"/>
  <c r="AJ19" i="1"/>
  <c r="AJ12" i="1"/>
  <c r="AF36" i="1"/>
  <c r="AF29" i="1"/>
  <c r="AF22" i="1"/>
  <c r="AF15" i="1"/>
  <c r="AB32" i="1"/>
  <c r="AB25" i="1"/>
  <c r="AB18" i="1"/>
  <c r="X34" i="1"/>
  <c r="X27" i="1"/>
  <c r="X20" i="1"/>
  <c r="X13" i="1"/>
  <c r="T37" i="1"/>
  <c r="T30" i="1"/>
  <c r="T23" i="1"/>
  <c r="T16" i="1"/>
  <c r="P32" i="1"/>
  <c r="P25" i="1"/>
  <c r="P18" i="1"/>
  <c r="L35" i="1"/>
  <c r="L28" i="1"/>
  <c r="L21" i="1"/>
  <c r="L14" i="1"/>
  <c r="D31" i="1"/>
  <c r="D24" i="1"/>
  <c r="H28" i="1"/>
  <c r="H21" i="1"/>
  <c r="H14" i="1"/>
  <c r="D17" i="1"/>
  <c r="D10" i="1"/>
  <c r="E41" i="1"/>
  <c r="E40" i="1"/>
  <c r="E39" i="1"/>
  <c r="F7" i="1"/>
  <c r="G7" i="1" s="1"/>
  <c r="AT7" i="1"/>
  <c r="AU7" i="1" s="1"/>
  <c r="AS7" i="1" s="1"/>
  <c r="AP7" i="1"/>
  <c r="AQ7" i="1" s="1"/>
  <c r="AO7" i="1" s="1"/>
  <c r="AL7" i="1"/>
  <c r="AM7" i="1" s="1"/>
  <c r="AK7" i="1" s="1"/>
  <c r="AH7" i="1"/>
  <c r="AI7" i="1" s="1"/>
  <c r="AG7" i="1" s="1"/>
  <c r="AD7" i="1"/>
  <c r="AE7" i="1" s="1"/>
  <c r="AC7" i="1" s="1"/>
  <c r="Z7" i="1"/>
  <c r="Z8" i="1" s="1"/>
  <c r="Z9" i="1" s="1"/>
  <c r="V7" i="1"/>
  <c r="W7" i="1" s="1"/>
  <c r="U7" i="1" s="1"/>
  <c r="R7" i="1"/>
  <c r="R8" i="1" s="1"/>
  <c r="R9" i="1" s="1"/>
  <c r="N7" i="1"/>
  <c r="N8" i="1" s="1"/>
  <c r="N9" i="1" s="1"/>
  <c r="O9" i="1" s="1"/>
  <c r="M9" i="1" s="1"/>
  <c r="J7" i="1"/>
  <c r="J8" i="1" s="1"/>
  <c r="B7" i="1"/>
  <c r="C7" i="1" s="1"/>
  <c r="D4" i="1" l="1"/>
  <c r="E5" i="1"/>
  <c r="F4" i="1" s="1"/>
  <c r="Q5" i="1"/>
  <c r="R4" i="1" s="1"/>
  <c r="A7" i="1"/>
  <c r="A5" i="1"/>
  <c r="B4" i="1" s="1"/>
  <c r="I5" i="1"/>
  <c r="J4" i="1" s="1"/>
  <c r="M5" i="1"/>
  <c r="N4" i="1" s="1"/>
  <c r="Y5" i="1"/>
  <c r="Z4" i="1" s="1"/>
  <c r="AC5" i="1"/>
  <c r="AD4" i="1" s="1"/>
  <c r="AG5" i="1"/>
  <c r="AH4" i="1" s="1"/>
  <c r="AK5" i="1"/>
  <c r="AL4" i="1" s="1"/>
  <c r="E7" i="1"/>
  <c r="U5" i="1"/>
  <c r="V4" i="1" s="1"/>
  <c r="AO5" i="1"/>
  <c r="AP4" i="1" s="1"/>
  <c r="AS5" i="1"/>
  <c r="AT4" i="1" s="1"/>
  <c r="AT8" i="1"/>
  <c r="AU8" i="1" s="1"/>
  <c r="S7" i="1"/>
  <c r="AA7" i="1"/>
  <c r="O7" i="1"/>
  <c r="M7" i="1" s="1"/>
  <c r="AL8" i="1"/>
  <c r="AM8" i="1" s="1"/>
  <c r="AP8" i="1"/>
  <c r="AQ8" i="1" s="1"/>
  <c r="F8" i="1"/>
  <c r="V8" i="1"/>
  <c r="V9" i="1" s="1"/>
  <c r="V10" i="1" s="1"/>
  <c r="J9" i="1"/>
  <c r="K8" i="1"/>
  <c r="I8" i="1" s="1"/>
  <c r="R10" i="1"/>
  <c r="S9" i="1"/>
  <c r="Q9" i="1" s="1"/>
  <c r="AA9" i="1"/>
  <c r="Y9" i="1" s="1"/>
  <c r="Z10" i="1"/>
  <c r="AA8" i="1"/>
  <c r="Y8" i="1" s="1"/>
  <c r="N10" i="1"/>
  <c r="AD8" i="1"/>
  <c r="AH8" i="1"/>
  <c r="S8" i="1"/>
  <c r="Q8" i="1" s="1"/>
  <c r="K7" i="1"/>
  <c r="O8" i="1"/>
  <c r="M8" i="1" s="1"/>
  <c r="B8" i="1"/>
  <c r="W9" i="1" l="1"/>
  <c r="U9" i="1" s="1"/>
  <c r="AO8" i="1"/>
  <c r="Y7" i="1"/>
  <c r="AS8" i="1"/>
  <c r="I7" i="1"/>
  <c r="Q7" i="1"/>
  <c r="AP9" i="1"/>
  <c r="AP10" i="1" s="1"/>
  <c r="AK8" i="1"/>
  <c r="AL9" i="1"/>
  <c r="AL10" i="1" s="1"/>
  <c r="AT9" i="1"/>
  <c r="W8" i="1"/>
  <c r="AQ9" i="1"/>
  <c r="AO9" i="1" s="1"/>
  <c r="AM9" i="1"/>
  <c r="AK9" i="1" s="1"/>
  <c r="F9" i="1"/>
  <c r="G8" i="1"/>
  <c r="AU9" i="1"/>
  <c r="AS9" i="1" s="1"/>
  <c r="AT10" i="1"/>
  <c r="O10" i="1"/>
  <c r="M10" i="1" s="1"/>
  <c r="N11" i="1"/>
  <c r="W10" i="1"/>
  <c r="U10" i="1" s="1"/>
  <c r="V11" i="1"/>
  <c r="S10" i="1"/>
  <c r="Q10" i="1" s="1"/>
  <c r="R11" i="1"/>
  <c r="AE8" i="1"/>
  <c r="AD9" i="1"/>
  <c r="AI8" i="1"/>
  <c r="AH9" i="1"/>
  <c r="Z11" i="1"/>
  <c r="AA10" i="1"/>
  <c r="Y10" i="1" s="1"/>
  <c r="K9" i="1"/>
  <c r="I9" i="1" s="1"/>
  <c r="J10" i="1"/>
  <c r="B9" i="1"/>
  <c r="C8" i="1"/>
  <c r="U8" i="1" l="1"/>
  <c r="AQ10" i="1"/>
  <c r="AO10" i="1" s="1"/>
  <c r="AP11" i="1"/>
  <c r="E8" i="1"/>
  <c r="AC8" i="1"/>
  <c r="A8" i="1"/>
  <c r="AG8" i="1"/>
  <c r="AM10" i="1"/>
  <c r="AK10" i="1" s="1"/>
  <c r="AL11" i="1"/>
  <c r="G9" i="1"/>
  <c r="E9" i="1" s="1"/>
  <c r="F10" i="1"/>
  <c r="AT11" i="1"/>
  <c r="AU10" i="1"/>
  <c r="AS10" i="1" s="1"/>
  <c r="AD10" i="1"/>
  <c r="AE9" i="1"/>
  <c r="AC9" i="1" s="1"/>
  <c r="AA11" i="1"/>
  <c r="Y11" i="1" s="1"/>
  <c r="Z12" i="1"/>
  <c r="W11" i="1"/>
  <c r="U11" i="1" s="1"/>
  <c r="V12" i="1"/>
  <c r="AH10" i="1"/>
  <c r="AI9" i="1"/>
  <c r="AG9" i="1" s="1"/>
  <c r="N12" i="1"/>
  <c r="O11" i="1"/>
  <c r="M11" i="1" s="1"/>
  <c r="K10" i="1"/>
  <c r="I10" i="1" s="1"/>
  <c r="J11" i="1"/>
  <c r="R12" i="1"/>
  <c r="S11" i="1"/>
  <c r="C9" i="1"/>
  <c r="A9" i="1" s="1"/>
  <c r="B10" i="1"/>
  <c r="Q11" i="1" l="1"/>
  <c r="AL12" i="1"/>
  <c r="AM11" i="1"/>
  <c r="AK11" i="1" s="1"/>
  <c r="AQ11" i="1"/>
  <c r="AP12" i="1"/>
  <c r="G10" i="1"/>
  <c r="E10" i="1" s="1"/>
  <c r="F11" i="1"/>
  <c r="AU11" i="1"/>
  <c r="AS11" i="1" s="1"/>
  <c r="AT12" i="1"/>
  <c r="S12" i="1"/>
  <c r="Q12" i="1" s="1"/>
  <c r="R13" i="1"/>
  <c r="J12" i="1"/>
  <c r="K11" i="1"/>
  <c r="AI10" i="1"/>
  <c r="AH11" i="1"/>
  <c r="V13" i="1"/>
  <c r="W12" i="1"/>
  <c r="U12" i="1" s="1"/>
  <c r="O12" i="1"/>
  <c r="M12" i="1" s="1"/>
  <c r="N13" i="1"/>
  <c r="Z13" i="1"/>
  <c r="AA12" i="1"/>
  <c r="AD11" i="1"/>
  <c r="AE10" i="1"/>
  <c r="C10" i="1"/>
  <c r="A10" i="1" s="1"/>
  <c r="B11" i="1"/>
  <c r="I11" i="1" l="1"/>
  <c r="AG10" i="1"/>
  <c r="Y12" i="1"/>
  <c r="AM12" i="1"/>
  <c r="AL13" i="1"/>
  <c r="AC10" i="1"/>
  <c r="AO11" i="1"/>
  <c r="AP13" i="1"/>
  <c r="AQ12" i="1"/>
  <c r="AO12" i="1" s="1"/>
  <c r="F12" i="1"/>
  <c r="G11" i="1"/>
  <c r="E11" i="1" s="1"/>
  <c r="AT13" i="1"/>
  <c r="AU12" i="1"/>
  <c r="AS12" i="1" s="1"/>
  <c r="AE11" i="1"/>
  <c r="AC11" i="1" s="1"/>
  <c r="AD12" i="1"/>
  <c r="AA13" i="1"/>
  <c r="Y13" i="1" s="1"/>
  <c r="Z14" i="1"/>
  <c r="O13" i="1"/>
  <c r="M13" i="1" s="1"/>
  <c r="N14" i="1"/>
  <c r="S13" i="1"/>
  <c r="Q13" i="1" s="1"/>
  <c r="R14" i="1"/>
  <c r="W13" i="1"/>
  <c r="V14" i="1"/>
  <c r="AH12" i="1"/>
  <c r="AI11" i="1"/>
  <c r="AG11" i="1" s="1"/>
  <c r="K12" i="1"/>
  <c r="I12" i="1" s="1"/>
  <c r="J13" i="1"/>
  <c r="C11" i="1"/>
  <c r="A11" i="1" s="1"/>
  <c r="B12" i="1"/>
  <c r="AK12" i="1" l="1"/>
  <c r="U13" i="1"/>
  <c r="AP14" i="1"/>
  <c r="AQ13" i="1"/>
  <c r="AO13" i="1" s="1"/>
  <c r="AM13" i="1"/>
  <c r="AK13" i="1" s="1"/>
  <c r="AL14" i="1"/>
  <c r="F13" i="1"/>
  <c r="G12" i="1"/>
  <c r="E12" i="1" s="1"/>
  <c r="AU13" i="1"/>
  <c r="AT14" i="1"/>
  <c r="R15" i="1"/>
  <c r="S14" i="1"/>
  <c r="K13" i="1"/>
  <c r="I13" i="1" s="1"/>
  <c r="J14" i="1"/>
  <c r="N15" i="1"/>
  <c r="O14" i="1"/>
  <c r="M14" i="1" s="1"/>
  <c r="Z15" i="1"/>
  <c r="AA14" i="1"/>
  <c r="AD13" i="1"/>
  <c r="AE12" i="1"/>
  <c r="AC12" i="1" s="1"/>
  <c r="AI12" i="1"/>
  <c r="AG12" i="1" s="1"/>
  <c r="AH13" i="1"/>
  <c r="W14" i="1"/>
  <c r="U14" i="1" s="1"/>
  <c r="V15" i="1"/>
  <c r="C12" i="1"/>
  <c r="A12" i="1" s="1"/>
  <c r="B13" i="1"/>
  <c r="Q14" i="1" l="1"/>
  <c r="AM14" i="1"/>
  <c r="AK14" i="1" s="1"/>
  <c r="AL15" i="1"/>
  <c r="AQ14" i="1"/>
  <c r="AO14" i="1" s="1"/>
  <c r="AP15" i="1"/>
  <c r="AS13" i="1"/>
  <c r="Y14" i="1"/>
  <c r="G13" i="1"/>
  <c r="E13" i="1" s="1"/>
  <c r="F14" i="1"/>
  <c r="AU14" i="1"/>
  <c r="AS14" i="1" s="1"/>
  <c r="AT15" i="1"/>
  <c r="V16" i="1"/>
  <c r="W15" i="1"/>
  <c r="U15" i="1" s="1"/>
  <c r="O15" i="1"/>
  <c r="M15" i="1" s="1"/>
  <c r="N16" i="1"/>
  <c r="AI13" i="1"/>
  <c r="AH14" i="1"/>
  <c r="Z16" i="1"/>
  <c r="AA15" i="1"/>
  <c r="Y15" i="1" s="1"/>
  <c r="AE13" i="1"/>
  <c r="AD14" i="1"/>
  <c r="J15" i="1"/>
  <c r="K14" i="1"/>
  <c r="I14" i="1" s="1"/>
  <c r="R16" i="1"/>
  <c r="S15" i="1"/>
  <c r="Q15" i="1" s="1"/>
  <c r="B14" i="1"/>
  <c r="C13" i="1"/>
  <c r="A13" i="1" s="1"/>
  <c r="AG13" i="1" l="1"/>
  <c r="AP16" i="1"/>
  <c r="AQ15" i="1"/>
  <c r="AO15" i="1" s="1"/>
  <c r="AM15" i="1"/>
  <c r="AK15" i="1" s="1"/>
  <c r="AL16" i="1"/>
  <c r="AC13" i="1"/>
  <c r="G14" i="1"/>
  <c r="E14" i="1" s="1"/>
  <c r="F15" i="1"/>
  <c r="AT16" i="1"/>
  <c r="AU15" i="1"/>
  <c r="AS15" i="1" s="1"/>
  <c r="K15" i="1"/>
  <c r="I15" i="1" s="1"/>
  <c r="J16" i="1"/>
  <c r="AI14" i="1"/>
  <c r="AG14" i="1" s="1"/>
  <c r="AH15" i="1"/>
  <c r="S16" i="1"/>
  <c r="Q16" i="1" s="1"/>
  <c r="R17" i="1"/>
  <c r="AE14" i="1"/>
  <c r="AC14" i="1" s="1"/>
  <c r="AD15" i="1"/>
  <c r="Z17" i="1"/>
  <c r="AA16" i="1"/>
  <c r="O16" i="1"/>
  <c r="M16" i="1" s="1"/>
  <c r="N17" i="1"/>
  <c r="W16" i="1"/>
  <c r="U16" i="1" s="1"/>
  <c r="V17" i="1"/>
  <c r="B15" i="1"/>
  <c r="C14" i="1"/>
  <c r="A14" i="1" s="1"/>
  <c r="AL17" i="1" l="1"/>
  <c r="AM16" i="1"/>
  <c r="AK16" i="1" s="1"/>
  <c r="AQ16" i="1"/>
  <c r="AO16" i="1" s="1"/>
  <c r="AP17" i="1"/>
  <c r="Y16" i="1"/>
  <c r="G15" i="1"/>
  <c r="E15" i="1" s="1"/>
  <c r="F16" i="1"/>
  <c r="AT17" i="1"/>
  <c r="AU16" i="1"/>
  <c r="AS16" i="1" s="1"/>
  <c r="V18" i="1"/>
  <c r="W17" i="1"/>
  <c r="U17" i="1" s="1"/>
  <c r="AH16" i="1"/>
  <c r="AI15" i="1"/>
  <c r="AG15" i="1" s="1"/>
  <c r="O17" i="1"/>
  <c r="M17" i="1" s="1"/>
  <c r="N18" i="1"/>
  <c r="AA17" i="1"/>
  <c r="Y17" i="1" s="1"/>
  <c r="Z18" i="1"/>
  <c r="AE15" i="1"/>
  <c r="AC15" i="1" s="1"/>
  <c r="AD16" i="1"/>
  <c r="R18" i="1"/>
  <c r="S17" i="1"/>
  <c r="Q17" i="1" s="1"/>
  <c r="J17" i="1"/>
  <c r="K16" i="1"/>
  <c r="I16" i="1" s="1"/>
  <c r="C15" i="1"/>
  <c r="A15" i="1" s="1"/>
  <c r="B16" i="1"/>
  <c r="AQ17" i="1" l="1"/>
  <c r="AO17" i="1" s="1"/>
  <c r="AP18" i="1"/>
  <c r="AM17" i="1"/>
  <c r="AK17" i="1" s="1"/>
  <c r="AL18" i="1"/>
  <c r="F17" i="1"/>
  <c r="G16" i="1"/>
  <c r="E16" i="1" s="1"/>
  <c r="AT18" i="1"/>
  <c r="AU17" i="1"/>
  <c r="AS17" i="1" s="1"/>
  <c r="N19" i="1"/>
  <c r="O18" i="1"/>
  <c r="M18" i="1" s="1"/>
  <c r="R19" i="1"/>
  <c r="S18" i="1"/>
  <c r="Q18" i="1" s="1"/>
  <c r="Z19" i="1"/>
  <c r="AA18" i="1"/>
  <c r="Y18" i="1" s="1"/>
  <c r="AI16" i="1"/>
  <c r="AG16" i="1" s="1"/>
  <c r="AH17" i="1"/>
  <c r="J18" i="1"/>
  <c r="K17" i="1"/>
  <c r="I17" i="1" s="1"/>
  <c r="AD17" i="1"/>
  <c r="AE16" i="1"/>
  <c r="AC16" i="1" s="1"/>
  <c r="V19" i="1"/>
  <c r="W18" i="1"/>
  <c r="U18" i="1" s="1"/>
  <c r="B17" i="1"/>
  <c r="C16" i="1"/>
  <c r="A16" i="1" s="1"/>
  <c r="AM18" i="1" l="1"/>
  <c r="AK18" i="1" s="1"/>
  <c r="AL19" i="1"/>
  <c r="AQ18" i="1"/>
  <c r="AO18" i="1" s="1"/>
  <c r="AP19" i="1"/>
  <c r="F18" i="1"/>
  <c r="G17" i="1"/>
  <c r="E17" i="1" s="1"/>
  <c r="AT19" i="1"/>
  <c r="AU18" i="1"/>
  <c r="AS18" i="1" s="1"/>
  <c r="AE17" i="1"/>
  <c r="AC17" i="1" s="1"/>
  <c r="AD18" i="1"/>
  <c r="K18" i="1"/>
  <c r="I18" i="1" s="1"/>
  <c r="J19" i="1"/>
  <c r="AH18" i="1"/>
  <c r="AI17" i="1"/>
  <c r="AG17" i="1" s="1"/>
  <c r="AA19" i="1"/>
  <c r="Y19" i="1" s="1"/>
  <c r="Z20" i="1"/>
  <c r="W19" i="1"/>
  <c r="U19" i="1" s="1"/>
  <c r="V20" i="1"/>
  <c r="S19" i="1"/>
  <c r="Q19" i="1" s="1"/>
  <c r="R20" i="1"/>
  <c r="O19" i="1"/>
  <c r="M19" i="1" s="1"/>
  <c r="N20" i="1"/>
  <c r="B18" i="1"/>
  <c r="C17" i="1"/>
  <c r="A17" i="1" s="1"/>
  <c r="AQ19" i="1" l="1"/>
  <c r="AO19" i="1" s="1"/>
  <c r="AP20" i="1"/>
  <c r="AM19" i="1"/>
  <c r="AK19" i="1" s="1"/>
  <c r="AL20" i="1"/>
  <c r="F19" i="1"/>
  <c r="G18" i="1"/>
  <c r="E18" i="1" s="1"/>
  <c r="AU19" i="1"/>
  <c r="AS19" i="1" s="1"/>
  <c r="AT20" i="1"/>
  <c r="N21" i="1"/>
  <c r="O20" i="1"/>
  <c r="M20" i="1" s="1"/>
  <c r="W20" i="1"/>
  <c r="U20" i="1" s="1"/>
  <c r="V21" i="1"/>
  <c r="Z21" i="1"/>
  <c r="AA20" i="1"/>
  <c r="Y20" i="1" s="1"/>
  <c r="S20" i="1"/>
  <c r="Q20" i="1" s="1"/>
  <c r="R21" i="1"/>
  <c r="AI18" i="1"/>
  <c r="AG18" i="1" s="1"/>
  <c r="AH19" i="1"/>
  <c r="AE18" i="1"/>
  <c r="AC18" i="1" s="1"/>
  <c r="AD19" i="1"/>
  <c r="K19" i="1"/>
  <c r="I19" i="1" s="1"/>
  <c r="J20" i="1"/>
  <c r="B19" i="1"/>
  <c r="C18" i="1"/>
  <c r="A18" i="1" s="1"/>
  <c r="AM20" i="1" l="1"/>
  <c r="AK20" i="1" s="1"/>
  <c r="AL21" i="1"/>
  <c r="AP21" i="1"/>
  <c r="AQ20" i="1"/>
  <c r="AO20" i="1" s="1"/>
  <c r="G19" i="1"/>
  <c r="E19" i="1" s="1"/>
  <c r="F20" i="1"/>
  <c r="AU20" i="1"/>
  <c r="AS20" i="1" s="1"/>
  <c r="AT21" i="1"/>
  <c r="R22" i="1"/>
  <c r="S21" i="1"/>
  <c r="Q21" i="1" s="1"/>
  <c r="AD20" i="1"/>
  <c r="AE19" i="1"/>
  <c r="AC19" i="1" s="1"/>
  <c r="AH20" i="1"/>
  <c r="AI19" i="1"/>
  <c r="AG19" i="1" s="1"/>
  <c r="AA21" i="1"/>
  <c r="Y21" i="1" s="1"/>
  <c r="Z22" i="1"/>
  <c r="V22" i="1"/>
  <c r="W21" i="1"/>
  <c r="U21" i="1" s="1"/>
  <c r="J21" i="1"/>
  <c r="K20" i="1"/>
  <c r="I20" i="1" s="1"/>
  <c r="O21" i="1"/>
  <c r="M21" i="1" s="1"/>
  <c r="N22" i="1"/>
  <c r="C19" i="1"/>
  <c r="A19" i="1" s="1"/>
  <c r="B20" i="1"/>
  <c r="AP22" i="1" l="1"/>
  <c r="AQ21" i="1"/>
  <c r="AO21" i="1" s="1"/>
  <c r="AM21" i="1"/>
  <c r="AK21" i="1" s="1"/>
  <c r="AL22" i="1"/>
  <c r="G20" i="1"/>
  <c r="E20" i="1" s="1"/>
  <c r="F21" i="1"/>
  <c r="AT22" i="1"/>
  <c r="AU21" i="1"/>
  <c r="AS21" i="1" s="1"/>
  <c r="K21" i="1"/>
  <c r="I21" i="1" s="1"/>
  <c r="J22" i="1"/>
  <c r="Z23" i="1"/>
  <c r="AA22" i="1"/>
  <c r="Y22" i="1" s="1"/>
  <c r="AI20" i="1"/>
  <c r="AG20" i="1" s="1"/>
  <c r="AH21" i="1"/>
  <c r="W22" i="1"/>
  <c r="U22" i="1" s="1"/>
  <c r="V23" i="1"/>
  <c r="AE20" i="1"/>
  <c r="AC20" i="1" s="1"/>
  <c r="AD21" i="1"/>
  <c r="O22" i="1"/>
  <c r="M22" i="1" s="1"/>
  <c r="N23" i="1"/>
  <c r="S22" i="1"/>
  <c r="Q22" i="1" s="1"/>
  <c r="R23" i="1"/>
  <c r="B21" i="1"/>
  <c r="C20" i="1"/>
  <c r="A20" i="1" s="1"/>
  <c r="AL23" i="1" l="1"/>
  <c r="AM22" i="1"/>
  <c r="AK22" i="1" s="1"/>
  <c r="AQ22" i="1"/>
  <c r="AO22" i="1" s="1"/>
  <c r="AP23" i="1"/>
  <c r="F22" i="1"/>
  <c r="G21" i="1"/>
  <c r="E21" i="1" s="1"/>
  <c r="AT23" i="1"/>
  <c r="AU22" i="1"/>
  <c r="AS22" i="1" s="1"/>
  <c r="S23" i="1"/>
  <c r="Q23" i="1" s="1"/>
  <c r="R24" i="1"/>
  <c r="W23" i="1"/>
  <c r="U23" i="1" s="1"/>
  <c r="V24" i="1"/>
  <c r="AH22" i="1"/>
  <c r="AI21" i="1"/>
  <c r="AG21" i="1" s="1"/>
  <c r="O23" i="1"/>
  <c r="M23" i="1" s="1"/>
  <c r="N24" i="1"/>
  <c r="AD22" i="1"/>
  <c r="AE21" i="1"/>
  <c r="AC21" i="1" s="1"/>
  <c r="K22" i="1"/>
  <c r="I22" i="1" s="1"/>
  <c r="J23" i="1"/>
  <c r="AA23" i="1"/>
  <c r="Y23" i="1" s="1"/>
  <c r="Z24" i="1"/>
  <c r="C21" i="1"/>
  <c r="A21" i="1" s="1"/>
  <c r="B22" i="1"/>
  <c r="AP24" i="1" l="1"/>
  <c r="AQ23" i="1"/>
  <c r="AO23" i="1" s="1"/>
  <c r="AL24" i="1"/>
  <c r="AM23" i="1"/>
  <c r="AK23" i="1" s="1"/>
  <c r="G22" i="1"/>
  <c r="E22" i="1" s="1"/>
  <c r="F23" i="1"/>
  <c r="AT24" i="1"/>
  <c r="AU23" i="1"/>
  <c r="AS23" i="1" s="1"/>
  <c r="Z25" i="1"/>
  <c r="AA24" i="1"/>
  <c r="Y24" i="1" s="1"/>
  <c r="J24" i="1"/>
  <c r="K23" i="1"/>
  <c r="I23" i="1" s="1"/>
  <c r="AH23" i="1"/>
  <c r="AI22" i="1"/>
  <c r="AG22" i="1" s="1"/>
  <c r="V25" i="1"/>
  <c r="W24" i="1"/>
  <c r="U24" i="1" s="1"/>
  <c r="R25" i="1"/>
  <c r="S24" i="1"/>
  <c r="Q24" i="1" s="1"/>
  <c r="AD23" i="1"/>
  <c r="AE22" i="1"/>
  <c r="AC22" i="1" s="1"/>
  <c r="N25" i="1"/>
  <c r="O24" i="1"/>
  <c r="M24" i="1" s="1"/>
  <c r="C22" i="1"/>
  <c r="A22" i="1" s="1"/>
  <c r="B23" i="1"/>
  <c r="AL25" i="1" l="1"/>
  <c r="AM24" i="1"/>
  <c r="AK24" i="1" s="1"/>
  <c r="AP25" i="1"/>
  <c r="AQ24" i="1"/>
  <c r="AO24" i="1" s="1"/>
  <c r="G23" i="1"/>
  <c r="E23" i="1" s="1"/>
  <c r="F24" i="1"/>
  <c r="AT25" i="1"/>
  <c r="AU24" i="1"/>
  <c r="AS24" i="1" s="1"/>
  <c r="AE23" i="1"/>
  <c r="AC23" i="1" s="1"/>
  <c r="AD24" i="1"/>
  <c r="O25" i="1"/>
  <c r="M25" i="1" s="1"/>
  <c r="N26" i="1"/>
  <c r="S25" i="1"/>
  <c r="Q25" i="1" s="1"/>
  <c r="R26" i="1"/>
  <c r="W25" i="1"/>
  <c r="U25" i="1" s="1"/>
  <c r="V26" i="1"/>
  <c r="AH24" i="1"/>
  <c r="AI23" i="1"/>
  <c r="AG23" i="1" s="1"/>
  <c r="J25" i="1"/>
  <c r="K24" i="1"/>
  <c r="I24" i="1" s="1"/>
  <c r="AA25" i="1"/>
  <c r="Y25" i="1" s="1"/>
  <c r="Z26" i="1"/>
  <c r="B24" i="1"/>
  <c r="C23" i="1"/>
  <c r="A23" i="1" s="1"/>
  <c r="AQ25" i="1" l="1"/>
  <c r="AO25" i="1" s="1"/>
  <c r="AP26" i="1"/>
  <c r="AL26" i="1"/>
  <c r="AM25" i="1"/>
  <c r="AK25" i="1" s="1"/>
  <c r="F25" i="1"/>
  <c r="G24" i="1"/>
  <c r="E24" i="1" s="1"/>
  <c r="AU25" i="1"/>
  <c r="AS25" i="1" s="1"/>
  <c r="AT26" i="1"/>
  <c r="Z27" i="1"/>
  <c r="AA26" i="1"/>
  <c r="Y26" i="1" s="1"/>
  <c r="AI24" i="1"/>
  <c r="AG24" i="1" s="1"/>
  <c r="AH25" i="1"/>
  <c r="V27" i="1"/>
  <c r="W26" i="1"/>
  <c r="U26" i="1" s="1"/>
  <c r="S26" i="1"/>
  <c r="Q26" i="1" s="1"/>
  <c r="R27" i="1"/>
  <c r="N27" i="1"/>
  <c r="O26" i="1"/>
  <c r="M26" i="1" s="1"/>
  <c r="AE24" i="1"/>
  <c r="AC24" i="1" s="1"/>
  <c r="AD25" i="1"/>
  <c r="K25" i="1"/>
  <c r="I25" i="1" s="1"/>
  <c r="J26" i="1"/>
  <c r="C24" i="1"/>
  <c r="A24" i="1" s="1"/>
  <c r="B25" i="1"/>
  <c r="AL27" i="1" l="1"/>
  <c r="AM26" i="1"/>
  <c r="AK26" i="1" s="1"/>
  <c r="AQ26" i="1"/>
  <c r="AO26" i="1" s="1"/>
  <c r="AP27" i="1"/>
  <c r="G25" i="1"/>
  <c r="E25" i="1" s="1"/>
  <c r="F26" i="1"/>
  <c r="AT27" i="1"/>
  <c r="AU26" i="1"/>
  <c r="AS26" i="1" s="1"/>
  <c r="J27" i="1"/>
  <c r="K26" i="1"/>
  <c r="I26" i="1" s="1"/>
  <c r="AD26" i="1"/>
  <c r="AE25" i="1"/>
  <c r="AC25" i="1" s="1"/>
  <c r="R28" i="1"/>
  <c r="S27" i="1"/>
  <c r="Q27" i="1" s="1"/>
  <c r="O27" i="1"/>
  <c r="M27" i="1" s="1"/>
  <c r="N28" i="1"/>
  <c r="V28" i="1"/>
  <c r="W27" i="1"/>
  <c r="U27" i="1" s="1"/>
  <c r="AH26" i="1"/>
  <c r="AI25" i="1"/>
  <c r="AG25" i="1" s="1"/>
  <c r="Z28" i="1"/>
  <c r="AA27" i="1"/>
  <c r="Y27" i="1" s="1"/>
  <c r="B26" i="1"/>
  <c r="C25" i="1"/>
  <c r="A25" i="1" s="1"/>
  <c r="AQ27" i="1" l="1"/>
  <c r="AO27" i="1" s="1"/>
  <c r="AP28" i="1"/>
  <c r="AL28" i="1"/>
  <c r="AM27" i="1"/>
  <c r="AK27" i="1" s="1"/>
  <c r="F27" i="1"/>
  <c r="G26" i="1"/>
  <c r="E26" i="1" s="1"/>
  <c r="AU27" i="1"/>
  <c r="AS27" i="1" s="1"/>
  <c r="AT28" i="1"/>
  <c r="S28" i="1"/>
  <c r="Q28" i="1" s="1"/>
  <c r="R29" i="1"/>
  <c r="AI26" i="1"/>
  <c r="AG26" i="1" s="1"/>
  <c r="AH27" i="1"/>
  <c r="K27" i="1"/>
  <c r="I27" i="1" s="1"/>
  <c r="J28" i="1"/>
  <c r="Z29" i="1"/>
  <c r="AA28" i="1"/>
  <c r="Y28" i="1" s="1"/>
  <c r="W28" i="1"/>
  <c r="U28" i="1" s="1"/>
  <c r="V29" i="1"/>
  <c r="O28" i="1"/>
  <c r="M28" i="1" s="1"/>
  <c r="N29" i="1"/>
  <c r="AE26" i="1"/>
  <c r="AC26" i="1" s="1"/>
  <c r="AD27" i="1"/>
  <c r="C26" i="1"/>
  <c r="A26" i="1" s="1"/>
  <c r="B27" i="1"/>
  <c r="AL29" i="1" l="1"/>
  <c r="AM28" i="1"/>
  <c r="AK28" i="1" s="1"/>
  <c r="AP29" i="1"/>
  <c r="AQ28" i="1"/>
  <c r="AO28" i="1" s="1"/>
  <c r="F28" i="1"/>
  <c r="G27" i="1"/>
  <c r="E27" i="1" s="1"/>
  <c r="AU28" i="1"/>
  <c r="AS28" i="1" s="1"/>
  <c r="AT29" i="1"/>
  <c r="AD28" i="1"/>
  <c r="AE27" i="1"/>
  <c r="AC27" i="1" s="1"/>
  <c r="AA29" i="1"/>
  <c r="Y29" i="1" s="1"/>
  <c r="Z30" i="1"/>
  <c r="K28" i="1"/>
  <c r="I28" i="1" s="1"/>
  <c r="J29" i="1"/>
  <c r="O29" i="1"/>
  <c r="M29" i="1" s="1"/>
  <c r="N30" i="1"/>
  <c r="AH28" i="1"/>
  <c r="AI27" i="1"/>
  <c r="AG27" i="1" s="1"/>
  <c r="S29" i="1"/>
  <c r="Q29" i="1" s="1"/>
  <c r="R30" i="1"/>
  <c r="W29" i="1"/>
  <c r="U29" i="1" s="1"/>
  <c r="V30" i="1"/>
  <c r="B28" i="1"/>
  <c r="C27" i="1"/>
  <c r="A27" i="1" s="1"/>
  <c r="AQ29" i="1" l="1"/>
  <c r="AO29" i="1" s="1"/>
  <c r="AP30" i="1"/>
  <c r="AL30" i="1"/>
  <c r="AM29" i="1"/>
  <c r="AK29" i="1" s="1"/>
  <c r="G28" i="1"/>
  <c r="E28" i="1" s="1"/>
  <c r="F29" i="1"/>
  <c r="AU29" i="1"/>
  <c r="AS29" i="1" s="1"/>
  <c r="AT30" i="1"/>
  <c r="V31" i="1"/>
  <c r="W30" i="1"/>
  <c r="U30" i="1" s="1"/>
  <c r="J30" i="1"/>
  <c r="K29" i="1"/>
  <c r="I29" i="1" s="1"/>
  <c r="Z31" i="1"/>
  <c r="AA30" i="1"/>
  <c r="Y30" i="1" s="1"/>
  <c r="R31" i="1"/>
  <c r="S30" i="1"/>
  <c r="Q30" i="1" s="1"/>
  <c r="AD29" i="1"/>
  <c r="AE28" i="1"/>
  <c r="AC28" i="1" s="1"/>
  <c r="AH29" i="1"/>
  <c r="AI28" i="1"/>
  <c r="AG28" i="1" s="1"/>
  <c r="O30" i="1"/>
  <c r="M30" i="1" s="1"/>
  <c r="N31" i="1"/>
  <c r="B29" i="1"/>
  <c r="C28" i="1"/>
  <c r="A28" i="1" s="1"/>
  <c r="AM30" i="1" l="1"/>
  <c r="AK30" i="1" s="1"/>
  <c r="AL31" i="1"/>
  <c r="AP31" i="1"/>
  <c r="AQ30" i="1"/>
  <c r="AO30" i="1" s="1"/>
  <c r="F30" i="1"/>
  <c r="G29" i="1"/>
  <c r="E29" i="1" s="1"/>
  <c r="AT31" i="1"/>
  <c r="AU30" i="1"/>
  <c r="AS30" i="1" s="1"/>
  <c r="O31" i="1"/>
  <c r="M31" i="1" s="1"/>
  <c r="N32" i="1"/>
  <c r="S31" i="1"/>
  <c r="Q31" i="1" s="1"/>
  <c r="R32" i="1"/>
  <c r="AH30" i="1"/>
  <c r="AI29" i="1"/>
  <c r="AG29" i="1" s="1"/>
  <c r="K30" i="1"/>
  <c r="I30" i="1" s="1"/>
  <c r="J31" i="1"/>
  <c r="AE29" i="1"/>
  <c r="AC29" i="1" s="1"/>
  <c r="AD30" i="1"/>
  <c r="AA31" i="1"/>
  <c r="Y31" i="1" s="1"/>
  <c r="Z32" i="1"/>
  <c r="W31" i="1"/>
  <c r="U31" i="1" s="1"/>
  <c r="V32" i="1"/>
  <c r="C29" i="1"/>
  <c r="A29" i="1" s="1"/>
  <c r="B30" i="1"/>
  <c r="AQ31" i="1" l="1"/>
  <c r="AO31" i="1" s="1"/>
  <c r="AP32" i="1"/>
  <c r="AL32" i="1"/>
  <c r="AM31" i="1"/>
  <c r="AK31" i="1" s="1"/>
  <c r="F31" i="1"/>
  <c r="G30" i="1"/>
  <c r="E30" i="1" s="1"/>
  <c r="AU31" i="1"/>
  <c r="AS31" i="1" s="1"/>
  <c r="AT32" i="1"/>
  <c r="W32" i="1"/>
  <c r="U32" i="1" s="1"/>
  <c r="V33" i="1"/>
  <c r="AE30" i="1"/>
  <c r="AC30" i="1" s="1"/>
  <c r="AD31" i="1"/>
  <c r="Z33" i="1"/>
  <c r="AA32" i="1"/>
  <c r="Y32" i="1" s="1"/>
  <c r="N33" i="1"/>
  <c r="O32" i="1"/>
  <c r="M32" i="1" s="1"/>
  <c r="K31" i="1"/>
  <c r="I31" i="1" s="1"/>
  <c r="J32" i="1"/>
  <c r="AI30" i="1"/>
  <c r="AG30" i="1" s="1"/>
  <c r="AH31" i="1"/>
  <c r="R33" i="1"/>
  <c r="S32" i="1"/>
  <c r="Q32" i="1" s="1"/>
  <c r="C30" i="1"/>
  <c r="A30" i="1" s="1"/>
  <c r="B31" i="1"/>
  <c r="AM32" i="1" l="1"/>
  <c r="AK32" i="1" s="1"/>
  <c r="AL33" i="1"/>
  <c r="AQ32" i="1"/>
  <c r="AO32" i="1" s="1"/>
  <c r="AP33" i="1"/>
  <c r="G31" i="1"/>
  <c r="E31" i="1" s="1"/>
  <c r="F32" i="1"/>
  <c r="AT33" i="1"/>
  <c r="AU32" i="1"/>
  <c r="AS32" i="1" s="1"/>
  <c r="R34" i="1"/>
  <c r="S33" i="1"/>
  <c r="Q33" i="1" s="1"/>
  <c r="AH32" i="1"/>
  <c r="AI31" i="1"/>
  <c r="AG31" i="1" s="1"/>
  <c r="Z34" i="1"/>
  <c r="AA33" i="1"/>
  <c r="Y33" i="1" s="1"/>
  <c r="AD32" i="1"/>
  <c r="AE31" i="1"/>
  <c r="AC31" i="1" s="1"/>
  <c r="V34" i="1"/>
  <c r="W33" i="1"/>
  <c r="U33" i="1" s="1"/>
  <c r="J33" i="1"/>
  <c r="K32" i="1"/>
  <c r="I32" i="1" s="1"/>
  <c r="O33" i="1"/>
  <c r="M33" i="1" s="1"/>
  <c r="N34" i="1"/>
  <c r="C31" i="1"/>
  <c r="B32" i="1"/>
  <c r="AQ33" i="1" l="1"/>
  <c r="AO33" i="1" s="1"/>
  <c r="AP34" i="1"/>
  <c r="AM33" i="1"/>
  <c r="AK33" i="1" s="1"/>
  <c r="AL34" i="1"/>
  <c r="G32" i="1"/>
  <c r="E32" i="1" s="1"/>
  <c r="F33" i="1"/>
  <c r="AT34" i="1"/>
  <c r="AU33" i="1"/>
  <c r="AS33" i="1" s="1"/>
  <c r="O34" i="1"/>
  <c r="M34" i="1" s="1"/>
  <c r="N35" i="1"/>
  <c r="AE32" i="1"/>
  <c r="AC32" i="1" s="1"/>
  <c r="AD33" i="1"/>
  <c r="K33" i="1"/>
  <c r="I33" i="1" s="1"/>
  <c r="J34" i="1"/>
  <c r="Z35" i="1"/>
  <c r="AA34" i="1"/>
  <c r="Y34" i="1" s="1"/>
  <c r="W34" i="1"/>
  <c r="U34" i="1" s="1"/>
  <c r="V35" i="1"/>
  <c r="AI32" i="1"/>
  <c r="AG32" i="1" s="1"/>
  <c r="AH33" i="1"/>
  <c r="S34" i="1"/>
  <c r="Q34" i="1" s="1"/>
  <c r="R35" i="1"/>
  <c r="B33" i="1"/>
  <c r="C32" i="1"/>
  <c r="A32" i="1" s="1"/>
  <c r="AP35" i="1" l="1"/>
  <c r="AQ34" i="1"/>
  <c r="AO34" i="1" s="1"/>
  <c r="AL35" i="1"/>
  <c r="AM34" i="1"/>
  <c r="AK34" i="1" s="1"/>
  <c r="G33" i="1"/>
  <c r="E33" i="1" s="1"/>
  <c r="F34" i="1"/>
  <c r="AT35" i="1"/>
  <c r="AU34" i="1"/>
  <c r="AS34" i="1" s="1"/>
  <c r="AH34" i="1"/>
  <c r="AI33" i="1"/>
  <c r="AG33" i="1" s="1"/>
  <c r="W35" i="1"/>
  <c r="U35" i="1" s="1"/>
  <c r="V36" i="1"/>
  <c r="AA35" i="1"/>
  <c r="Y35" i="1" s="1"/>
  <c r="Z36" i="1"/>
  <c r="AD34" i="1"/>
  <c r="AE33" i="1"/>
  <c r="AC33" i="1" s="1"/>
  <c r="N36" i="1"/>
  <c r="O35" i="1"/>
  <c r="M35" i="1" s="1"/>
  <c r="R36" i="1"/>
  <c r="S35" i="1"/>
  <c r="Q35" i="1" s="1"/>
  <c r="K34" i="1"/>
  <c r="I34" i="1" s="1"/>
  <c r="J35" i="1"/>
  <c r="B34" i="1"/>
  <c r="C33" i="1"/>
  <c r="A33" i="1" s="1"/>
  <c r="AL36" i="1" l="1"/>
  <c r="AM35" i="1"/>
  <c r="AK35" i="1" s="1"/>
  <c r="AQ35" i="1"/>
  <c r="AO35" i="1" s="1"/>
  <c r="AP36" i="1"/>
  <c r="G34" i="1"/>
  <c r="E34" i="1" s="1"/>
  <c r="F35" i="1"/>
  <c r="AU35" i="1"/>
  <c r="AS35" i="1" s="1"/>
  <c r="AT36" i="1"/>
  <c r="N37" i="1"/>
  <c r="O36" i="1"/>
  <c r="M36" i="1" s="1"/>
  <c r="Z37" i="1"/>
  <c r="AA37" i="1" s="1"/>
  <c r="AA36" i="1"/>
  <c r="Y36" i="1" s="1"/>
  <c r="J36" i="1"/>
  <c r="K35" i="1"/>
  <c r="I35" i="1" s="1"/>
  <c r="R37" i="1"/>
  <c r="S37" i="1" s="1"/>
  <c r="S36" i="1"/>
  <c r="Q36" i="1" s="1"/>
  <c r="AD35" i="1"/>
  <c r="AE34" i="1"/>
  <c r="AC34" i="1" s="1"/>
  <c r="V37" i="1"/>
  <c r="W37" i="1" s="1"/>
  <c r="W36" i="1"/>
  <c r="U36" i="1" s="1"/>
  <c r="AI34" i="1"/>
  <c r="AG34" i="1" s="1"/>
  <c r="AH35" i="1"/>
  <c r="C34" i="1"/>
  <c r="A34" i="1" s="1"/>
  <c r="B35" i="1"/>
  <c r="U37" i="1" l="1"/>
  <c r="Y37" i="1"/>
  <c r="AQ36" i="1"/>
  <c r="AO36" i="1" s="1"/>
  <c r="AP37" i="1"/>
  <c r="AQ37" i="1" s="1"/>
  <c r="Q37" i="1"/>
  <c r="O37" i="1"/>
  <c r="M37" i="1" s="1"/>
  <c r="AL37" i="1"/>
  <c r="AM37" i="1" s="1"/>
  <c r="AM36" i="1"/>
  <c r="AK36" i="1" s="1"/>
  <c r="G35" i="1"/>
  <c r="E35" i="1" s="1"/>
  <c r="F36" i="1"/>
  <c r="AT37" i="1"/>
  <c r="AU37" i="1" s="1"/>
  <c r="AU36" i="1"/>
  <c r="AS36" i="1" s="1"/>
  <c r="K36" i="1"/>
  <c r="I36" i="1" s="1"/>
  <c r="J37" i="1"/>
  <c r="K37" i="1" s="1"/>
  <c r="AH36" i="1"/>
  <c r="AI35" i="1"/>
  <c r="AG35" i="1" s="1"/>
  <c r="AE35" i="1"/>
  <c r="AC35" i="1" s="1"/>
  <c r="AD36" i="1"/>
  <c r="C35" i="1"/>
  <c r="A35" i="1" s="1"/>
  <c r="B36" i="1"/>
  <c r="I37" i="1" l="1"/>
  <c r="AK37" i="1"/>
  <c r="AS37" i="1"/>
  <c r="AO37" i="1"/>
  <c r="G36" i="1"/>
  <c r="E36" i="1" s="1"/>
  <c r="F37" i="1"/>
  <c r="G37" i="1" s="1"/>
  <c r="AE36" i="1"/>
  <c r="AC36" i="1" s="1"/>
  <c r="AD37" i="1"/>
  <c r="AE37" i="1" s="1"/>
  <c r="AI36" i="1"/>
  <c r="AG36" i="1" s="1"/>
  <c r="AH37" i="1"/>
  <c r="AI37" i="1" s="1"/>
  <c r="B37" i="1"/>
  <c r="C37" i="1" s="1"/>
  <c r="C36" i="1"/>
  <c r="A36" i="1" s="1"/>
  <c r="AG37" i="1" l="1"/>
  <c r="E37" i="1"/>
  <c r="AC37" i="1"/>
  <c r="A37" i="1"/>
</calcChain>
</file>

<file path=xl/sharedStrings.xml><?xml version="1.0" encoding="utf-8"?>
<sst xmlns="http://schemas.openxmlformats.org/spreadsheetml/2006/main" count="33" uniqueCount="5">
  <si>
    <t>ANNEE</t>
  </si>
  <si>
    <t>Heure/Jour</t>
  </si>
  <si>
    <t>Nb Heures/Mois:</t>
  </si>
  <si>
    <t>Nb heures/Semaine</t>
  </si>
  <si>
    <t>Je ne remplis que les cellules blanches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</si>
</sst>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
  </numFmts>
  <fonts count="12" x14ac:knownFonts="1">
    <font>
      <sz val="11"/>
      <color theme="1"/>
      <name val="Calibri"/>
      <family val="2"/>
      <scheme val="minor"/>
    </font>
    <font>
      <sz val="20"/>
      <color theme="1"/>
      <name val="Calibri"/>
      <family val="2"/>
      <scheme val="minor"/>
    </font>
    <font>
      <sz val="18"/>
      <color theme="1"/>
      <name val="Calibri"/>
      <family val="2"/>
      <scheme val="minor"/>
    </font>
    <font>
      <b/>
      <i/>
      <sz val="18"/>
      <color rgb="FFFF0000"/>
      <name val="Calibri"/>
      <family val="2"/>
      <scheme val="minor"/>
    </font>
    <font>
      <i/>
      <sz val="11"/>
      <color theme="1"/>
      <name val="Calibri"/>
      <family val="2"/>
      <scheme val="minor"/>
    </font>
    <font>
      <sz val="8"/>
      <name val="Calibri"/>
      <family val="2"/>
      <scheme val="minor"/>
    </font>
    <font>
      <i/>
      <sz val="28"/>
      <color rgb="FFFF0000"/>
      <name val="Calibri"/>
      <family val="2"/>
      <scheme val="minor"/>
    </font>
    <font>
      <sz val="36"/>
      <color theme="1"/>
      <name val="Calibri"/>
      <family val="2"/>
      <scheme val="minor"/>
    </font>
    <font>
      <b/>
      <i/>
      <sz val="36"/>
      <color rgb="FFFF0000"/>
      <name val="Calibri"/>
      <family val="2"/>
      <scheme val="minor"/>
    </font>
    <font>
      <sz val="14"/>
      <color theme="1"/>
      <name val="Calibri"/>
      <family val="2"/>
      <scheme val="minor"/>
    </font>
    <font>
      <sz val="14"/>
      <color theme="0" tint="-0.14999847407452621"/>
      <name val="Calibri"/>
      <family val="2"/>
      <scheme val="minor"/>
    </font>
    <font>
      <sz val="11"/>
      <color theme="0" tint="-0.1499984740745262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0" tint="-0.14999847407452621"/>
        <bgColor indexed="64"/>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bottom style="hair">
        <color auto="1"/>
      </bottom>
      <diagonal/>
    </border>
    <border>
      <left style="medium">
        <color indexed="64"/>
      </left>
      <right/>
      <top/>
      <bottom/>
      <diagonal/>
    </border>
    <border>
      <left/>
      <right style="medium">
        <color indexed="64"/>
      </right>
      <top/>
      <bottom/>
      <diagonal/>
    </border>
    <border>
      <left style="medium">
        <color indexed="64"/>
      </left>
      <right style="thin">
        <color auto="1"/>
      </right>
      <top/>
      <bottom style="hair">
        <color auto="1"/>
      </bottom>
      <diagonal/>
    </border>
    <border>
      <left style="thin">
        <color auto="1"/>
      </left>
      <right style="medium">
        <color indexed="64"/>
      </right>
      <top style="dashed">
        <color auto="1"/>
      </top>
      <bottom style="dashed">
        <color auto="1"/>
      </bottom>
      <diagonal/>
    </border>
    <border>
      <left style="medium">
        <color indexed="64"/>
      </left>
      <right style="thin">
        <color auto="1"/>
      </right>
      <top style="hair">
        <color auto="1"/>
      </top>
      <bottom style="hair">
        <color auto="1"/>
      </bottom>
      <diagonal/>
    </border>
    <border>
      <left style="medium">
        <color indexed="64"/>
      </left>
      <right style="thin">
        <color auto="1"/>
      </right>
      <top style="hair">
        <color auto="1"/>
      </top>
      <bottom style="medium">
        <color indexed="64"/>
      </bottom>
      <diagonal/>
    </border>
    <border>
      <left style="thin">
        <color auto="1"/>
      </left>
      <right style="medium">
        <color indexed="64"/>
      </right>
      <top style="dashed">
        <color auto="1"/>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hair">
        <color auto="1"/>
      </top>
      <bottom/>
      <diagonal/>
    </border>
    <border>
      <left style="thin">
        <color auto="1"/>
      </left>
      <right style="thin">
        <color auto="1"/>
      </right>
      <top/>
      <bottom/>
      <diagonal/>
    </border>
    <border>
      <left style="thin">
        <color auto="1"/>
      </left>
      <right style="medium">
        <color indexed="64"/>
      </right>
      <top style="dashed">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86">
    <xf numFmtId="0" fontId="0" fillId="0" borderId="0" xfId="0"/>
    <xf numFmtId="164" fontId="1" fillId="2" borderId="0" xfId="0" applyNumberFormat="1" applyFont="1" applyFill="1"/>
    <xf numFmtId="0" fontId="3" fillId="2" borderId="0" xfId="0" applyFont="1" applyFill="1"/>
    <xf numFmtId="0" fontId="0" fillId="2" borderId="0" xfId="0" applyFill="1"/>
    <xf numFmtId="164" fontId="0" fillId="2" borderId="0" xfId="0" applyNumberFormat="1" applyFill="1"/>
    <xf numFmtId="164" fontId="4" fillId="2" borderId="0" xfId="0" applyNumberFormat="1" applyFont="1" applyFill="1"/>
    <xf numFmtId="0" fontId="4" fillId="2" borderId="0" xfId="0" applyFont="1" applyFill="1"/>
    <xf numFmtId="0" fontId="4" fillId="2" borderId="0" xfId="0" applyFont="1" applyFill="1" applyAlignment="1">
      <alignment horizontal="center" vertical="center"/>
    </xf>
    <xf numFmtId="0" fontId="0" fillId="2" borderId="0" xfId="0" applyFill="1" applyAlignment="1">
      <alignment horizontal="center"/>
    </xf>
    <xf numFmtId="0" fontId="4" fillId="3" borderId="0" xfId="0" applyFont="1" applyFill="1" applyAlignment="1">
      <alignment horizontal="center" vertical="center"/>
    </xf>
    <xf numFmtId="0" fontId="0" fillId="3" borderId="13" xfId="0" applyFill="1" applyBorder="1"/>
    <xf numFmtId="164" fontId="0" fillId="2" borderId="0" xfId="0" applyNumberFormat="1" applyFill="1" applyAlignment="1">
      <alignment vertical="center"/>
    </xf>
    <xf numFmtId="0" fontId="0" fillId="2" borderId="0" xfId="0" applyFill="1" applyAlignment="1">
      <alignment vertical="center"/>
    </xf>
    <xf numFmtId="0" fontId="2" fillId="2" borderId="0" xfId="0" applyFont="1" applyFill="1" applyAlignment="1">
      <alignment horizontal="center"/>
    </xf>
    <xf numFmtId="0" fontId="0" fillId="2" borderId="4" xfId="0" applyFill="1" applyBorder="1"/>
    <xf numFmtId="0" fontId="0" fillId="2" borderId="8" xfId="0" applyFill="1" applyBorder="1" applyAlignment="1">
      <alignment horizontal="center"/>
    </xf>
    <xf numFmtId="0" fontId="0" fillId="2" borderId="11" xfId="0" applyFill="1" applyBorder="1" applyAlignment="1">
      <alignment horizontal="center"/>
    </xf>
    <xf numFmtId="164" fontId="4" fillId="4" borderId="13" xfId="0" applyNumberFormat="1" applyFont="1" applyFill="1" applyBorder="1" applyAlignment="1">
      <alignment horizontal="right" vertical="center"/>
    </xf>
    <xf numFmtId="0" fontId="6" fillId="4" borderId="15" xfId="0" applyFont="1" applyFill="1" applyBorder="1" applyAlignment="1">
      <alignment horizontal="center" vertical="center"/>
    </xf>
    <xf numFmtId="164" fontId="0" fillId="4" borderId="1" xfId="0" applyNumberFormat="1" applyFill="1" applyBorder="1" applyAlignment="1">
      <alignment horizontal="right" vertical="center"/>
    </xf>
    <xf numFmtId="0" fontId="6" fillId="4" borderId="14" xfId="0" applyFont="1" applyFill="1" applyBorder="1" applyAlignment="1">
      <alignment horizontal="center" vertical="center"/>
    </xf>
    <xf numFmtId="164" fontId="0" fillId="5" borderId="1" xfId="0" applyNumberFormat="1" applyFill="1" applyBorder="1" applyAlignment="1">
      <alignment horizontal="right" vertical="center"/>
    </xf>
    <xf numFmtId="0" fontId="6" fillId="5" borderId="14" xfId="0" applyFont="1" applyFill="1" applyBorder="1" applyAlignment="1">
      <alignment horizontal="center" vertical="center"/>
    </xf>
    <xf numFmtId="0" fontId="6" fillId="5" borderId="15" xfId="0" applyFont="1" applyFill="1" applyBorder="1" applyAlignment="1">
      <alignment horizontal="center" vertical="center"/>
    </xf>
    <xf numFmtId="164" fontId="0" fillId="5" borderId="2" xfId="0" applyNumberFormat="1" applyFill="1" applyBorder="1" applyAlignment="1">
      <alignment horizontal="right" vertical="center"/>
    </xf>
    <xf numFmtId="164" fontId="0" fillId="3" borderId="13" xfId="0" applyNumberFormat="1" applyFill="1" applyBorder="1"/>
    <xf numFmtId="0" fontId="0" fillId="3" borderId="16" xfId="0" applyFill="1" applyBorder="1"/>
    <xf numFmtId="0" fontId="4" fillId="3" borderId="5" xfId="0" applyFont="1" applyFill="1" applyBorder="1" applyAlignment="1">
      <alignment horizontal="center" vertical="center"/>
    </xf>
    <xf numFmtId="164" fontId="0" fillId="3" borderId="0" xfId="0" applyNumberFormat="1" applyFill="1" applyBorder="1"/>
    <xf numFmtId="0" fontId="0" fillId="3" borderId="0" xfId="0" applyFill="1" applyBorder="1"/>
    <xf numFmtId="164" fontId="0" fillId="3" borderId="0" xfId="0" applyNumberFormat="1" applyFill="1"/>
    <xf numFmtId="0" fontId="0" fillId="3" borderId="0" xfId="0" applyFill="1"/>
    <xf numFmtId="0" fontId="4" fillId="6" borderId="6" xfId="0" applyFont="1" applyFill="1" applyBorder="1" applyAlignment="1">
      <alignment horizontal="center" vertical="center"/>
    </xf>
    <xf numFmtId="0" fontId="4" fillId="7" borderId="6" xfId="0" applyFont="1" applyFill="1" applyBorder="1" applyAlignment="1">
      <alignment horizontal="center" vertical="center"/>
    </xf>
    <xf numFmtId="0" fontId="4" fillId="7" borderId="0" xfId="0" applyFont="1" applyFill="1" applyAlignment="1">
      <alignment horizontal="center" vertical="center"/>
    </xf>
    <xf numFmtId="0" fontId="4" fillId="7" borderId="14" xfId="0" applyFont="1" applyFill="1" applyBorder="1" applyAlignment="1">
      <alignment horizontal="center" vertical="center"/>
    </xf>
    <xf numFmtId="0" fontId="8" fillId="5" borderId="18" xfId="0" applyFont="1" applyFill="1" applyBorder="1"/>
    <xf numFmtId="0" fontId="7" fillId="8" borderId="5" xfId="0" applyFont="1" applyFill="1" applyBorder="1" applyAlignment="1">
      <alignment horizontal="center"/>
    </xf>
    <xf numFmtId="0" fontId="7" fillId="8" borderId="0" xfId="0" applyFont="1" applyFill="1" applyBorder="1" applyAlignment="1">
      <alignment horizontal="center"/>
    </xf>
    <xf numFmtId="0" fontId="7" fillId="8" borderId="6" xfId="0" applyFont="1" applyFill="1" applyBorder="1" applyAlignment="1">
      <alignment horizontal="center"/>
    </xf>
    <xf numFmtId="0" fontId="4" fillId="4" borderId="1" xfId="0" applyFont="1" applyFill="1" applyBorder="1" applyAlignment="1">
      <alignment horizontal="center" vertical="center"/>
    </xf>
    <xf numFmtId="0" fontId="4" fillId="4" borderId="3" xfId="0" applyFont="1" applyFill="1" applyBorder="1" applyAlignment="1">
      <alignment horizontal="center" vertical="center"/>
    </xf>
    <xf numFmtId="164" fontId="4" fillId="5" borderId="1" xfId="0" applyNumberFormat="1" applyFont="1" applyFill="1" applyBorder="1" applyAlignment="1">
      <alignment horizontal="center" vertical="center"/>
    </xf>
    <xf numFmtId="164" fontId="4" fillId="5" borderId="3" xfId="0" applyNumberFormat="1" applyFont="1" applyFill="1" applyBorder="1" applyAlignment="1">
      <alignment horizontal="center" vertical="center"/>
    </xf>
    <xf numFmtId="164" fontId="4" fillId="5" borderId="2" xfId="0" applyNumberFormat="1" applyFont="1" applyFill="1" applyBorder="1" applyAlignment="1">
      <alignment horizontal="center" vertical="center"/>
    </xf>
    <xf numFmtId="0" fontId="2" fillId="5" borderId="1" xfId="0" applyFont="1" applyFill="1" applyBorder="1" applyAlignment="1">
      <alignment horizontal="center"/>
    </xf>
    <xf numFmtId="0" fontId="2" fillId="5" borderId="12" xfId="0" applyFont="1" applyFill="1" applyBorder="1" applyAlignment="1">
      <alignment horizontal="center"/>
    </xf>
    <xf numFmtId="0" fontId="2" fillId="5" borderId="3" xfId="0" applyFont="1" applyFill="1" applyBorder="1" applyAlignment="1">
      <alignment horizontal="center"/>
    </xf>
    <xf numFmtId="164" fontId="4" fillId="4" borderId="1" xfId="0" applyNumberFormat="1" applyFont="1" applyFill="1" applyBorder="1" applyAlignment="1">
      <alignment horizontal="center" vertical="center"/>
    </xf>
    <xf numFmtId="164" fontId="4" fillId="4" borderId="3" xfId="0" applyNumberFormat="1" applyFont="1" applyFill="1" applyBorder="1" applyAlignment="1">
      <alignment horizontal="center" vertical="center"/>
    </xf>
    <xf numFmtId="0" fontId="2" fillId="2" borderId="0" xfId="0" applyFont="1" applyFill="1" applyAlignment="1">
      <alignment horizontal="center"/>
    </xf>
    <xf numFmtId="164" fontId="4" fillId="4" borderId="2" xfId="0" applyNumberFormat="1" applyFont="1" applyFill="1" applyBorder="1" applyAlignment="1">
      <alignment horizontal="center" vertical="center"/>
    </xf>
    <xf numFmtId="0" fontId="2" fillId="4" borderId="1" xfId="0" applyFont="1" applyFill="1" applyBorder="1" applyAlignment="1">
      <alignment horizontal="center"/>
    </xf>
    <xf numFmtId="0" fontId="2" fillId="4" borderId="2" xfId="0" applyFont="1" applyFill="1" applyBorder="1" applyAlignment="1">
      <alignment horizontal="center"/>
    </xf>
    <xf numFmtId="0" fontId="2" fillId="4" borderId="3" xfId="0" applyFont="1" applyFill="1" applyBorder="1" applyAlignment="1">
      <alignment horizontal="center"/>
    </xf>
    <xf numFmtId="0" fontId="2" fillId="4" borderId="12" xfId="0" applyFont="1" applyFill="1" applyBorder="1" applyAlignment="1">
      <alignment horizontal="center"/>
    </xf>
    <xf numFmtId="0" fontId="2" fillId="5" borderId="2" xfId="0" applyFont="1" applyFill="1" applyBorder="1" applyAlignment="1">
      <alignment horizontal="center"/>
    </xf>
    <xf numFmtId="0" fontId="2" fillId="2" borderId="8" xfId="0" applyFont="1" applyFill="1" applyBorder="1" applyAlignment="1" applyProtection="1">
      <alignment horizontal="center"/>
    </xf>
    <xf numFmtId="0" fontId="0" fillId="2" borderId="0" xfId="0" applyFill="1" applyAlignment="1">
      <alignment horizontal="left"/>
    </xf>
    <xf numFmtId="0" fontId="0" fillId="2" borderId="20" xfId="0" applyFill="1" applyBorder="1"/>
    <xf numFmtId="0" fontId="0" fillId="2" borderId="21" xfId="0" applyFill="1" applyBorder="1" applyAlignment="1">
      <alignment horizontal="center"/>
    </xf>
    <xf numFmtId="0" fontId="11" fillId="2" borderId="23" xfId="0" applyFont="1" applyFill="1" applyBorder="1"/>
    <xf numFmtId="0" fontId="2" fillId="2" borderId="24" xfId="0" applyFont="1" applyFill="1" applyBorder="1" applyAlignment="1" applyProtection="1">
      <alignment horizontal="center"/>
    </xf>
    <xf numFmtId="164" fontId="10" fillId="8" borderId="22" xfId="0" applyNumberFormat="1" applyFont="1" applyFill="1" applyBorder="1"/>
    <xf numFmtId="0" fontId="11" fillId="8" borderId="23" xfId="0" applyFont="1" applyFill="1" applyBorder="1"/>
    <xf numFmtId="0" fontId="3" fillId="8" borderId="24" xfId="0" applyFont="1" applyFill="1" applyBorder="1" applyAlignment="1" applyProtection="1">
      <alignment horizontal="center"/>
    </xf>
    <xf numFmtId="0" fontId="0" fillId="8" borderId="25" xfId="0" applyFill="1" applyBorder="1" applyAlignment="1">
      <alignment horizontal="center"/>
    </xf>
    <xf numFmtId="0" fontId="0" fillId="3" borderId="25" xfId="0" applyFill="1" applyBorder="1" applyAlignment="1">
      <alignment horizontal="center"/>
    </xf>
    <xf numFmtId="164" fontId="10" fillId="3" borderId="22" xfId="0" applyNumberFormat="1" applyFont="1" applyFill="1" applyBorder="1"/>
    <xf numFmtId="0" fontId="11" fillId="3" borderId="23" xfId="0" applyFont="1" applyFill="1" applyBorder="1"/>
    <xf numFmtId="0" fontId="3" fillId="3" borderId="24" xfId="0" applyFont="1" applyFill="1" applyBorder="1" applyAlignment="1" applyProtection="1">
      <alignment horizontal="center"/>
    </xf>
    <xf numFmtId="0" fontId="0" fillId="8" borderId="5" xfId="0" applyFill="1" applyBorder="1"/>
    <xf numFmtId="164" fontId="9" fillId="8" borderId="7" xfId="0" applyNumberFormat="1" applyFont="1" applyFill="1" applyBorder="1"/>
    <xf numFmtId="164" fontId="9" fillId="8" borderId="9" xfId="0" applyNumberFormat="1" applyFont="1" applyFill="1" applyBorder="1"/>
    <xf numFmtId="164" fontId="9" fillId="8" borderId="19" xfId="0" applyNumberFormat="1" applyFont="1" applyFill="1" applyBorder="1"/>
    <xf numFmtId="0" fontId="0" fillId="8" borderId="25" xfId="0" applyFill="1" applyBorder="1"/>
    <xf numFmtId="0" fontId="0" fillId="8" borderId="5" xfId="0" applyFill="1" applyBorder="1" applyAlignment="1">
      <alignment horizontal="center"/>
    </xf>
    <xf numFmtId="0" fontId="0" fillId="8" borderId="17" xfId="0" applyFill="1" applyBorder="1" applyAlignment="1">
      <alignment horizontal="center"/>
    </xf>
    <xf numFmtId="164" fontId="9" fillId="8" borderId="10" xfId="0" applyNumberFormat="1" applyFont="1" applyFill="1" applyBorder="1"/>
    <xf numFmtId="0" fontId="0" fillId="8" borderId="0" xfId="0" applyFill="1" applyAlignment="1">
      <alignment horizontal="center"/>
    </xf>
    <xf numFmtId="0" fontId="0" fillId="8" borderId="0" xfId="0" applyFill="1" applyBorder="1" applyAlignment="1">
      <alignment horizontal="center"/>
    </xf>
    <xf numFmtId="0" fontId="0" fillId="8" borderId="12" xfId="0" applyFill="1" applyBorder="1" applyAlignment="1">
      <alignment horizontal="center"/>
    </xf>
    <xf numFmtId="164" fontId="0" fillId="8" borderId="0" xfId="0" applyNumberFormat="1" applyFill="1"/>
    <xf numFmtId="0" fontId="0" fillId="8" borderId="0" xfId="0" applyFill="1"/>
    <xf numFmtId="164" fontId="1" fillId="8" borderId="0" xfId="0" applyNumberFormat="1" applyFont="1" applyFill="1"/>
    <xf numFmtId="0" fontId="3" fillId="8" borderId="0" xfId="0" applyFont="1" applyFill="1"/>
  </cellXfs>
  <cellStyles count="1">
    <cellStyle name="Normal" xfId="0" builtinId="0"/>
  </cellStyles>
  <dxfs count="103">
    <dxf>
      <font>
        <b/>
        <i/>
        <color rgb="FFFF0000"/>
      </font>
      <fill>
        <patternFill>
          <bgColor theme="0" tint="-0.14996795556505021"/>
        </patternFill>
      </fill>
    </dxf>
    <dxf>
      <font>
        <b/>
        <i/>
        <color rgb="FFFF0000"/>
      </font>
      <fill>
        <patternFill>
          <bgColor theme="0" tint="-0.14996795556505021"/>
        </patternFill>
      </fill>
    </dxf>
    <dxf>
      <font>
        <b/>
        <i/>
        <color rgb="FFFF0000"/>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ill>
        <patternFill>
          <bgColor theme="5" tint="0.79998168889431442"/>
        </patternFill>
      </fill>
    </dxf>
    <dxf>
      <font>
        <b/>
        <i/>
        <color rgb="FFFF0000"/>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i/>
        <color rgb="FFFF0000"/>
      </font>
      <fill>
        <patternFill>
          <bgColor theme="0" tint="-0.14996795556505021"/>
        </patternFill>
      </fill>
    </dxf>
    <dxf>
      <font>
        <b/>
        <i/>
        <color rgb="FFFF0000"/>
      </font>
      <fill>
        <patternFill>
          <bgColor theme="0" tint="-0.14996795556505021"/>
        </patternFill>
      </fill>
    </dxf>
    <dxf>
      <font>
        <b/>
        <i/>
        <color rgb="FFFF0000"/>
      </font>
      <fill>
        <patternFill>
          <bgColor theme="0" tint="-0.14996795556505021"/>
        </patternFill>
      </fill>
    </dxf>
    <dxf>
      <fill>
        <patternFill>
          <bgColor theme="5" tint="0.79998168889431442"/>
        </patternFill>
      </fill>
    </dxf>
    <dxf>
      <font>
        <b val="0"/>
        <i/>
      </font>
      <fill>
        <patternFill>
          <bgColor theme="0" tint="-0.14996795556505021"/>
        </patternFill>
      </fill>
    </dxf>
    <dxf>
      <font>
        <b val="0"/>
        <i/>
      </font>
      <fill>
        <patternFill>
          <bgColor theme="0" tint="-0.14996795556505021"/>
        </patternFill>
      </fill>
    </dxf>
    <dxf>
      <fill>
        <patternFill>
          <bgColor theme="5" tint="0.79998168889431442"/>
        </patternFill>
      </fill>
    </dxf>
    <dxf>
      <font>
        <b val="0"/>
        <i/>
      </font>
      <fill>
        <patternFill>
          <bgColor theme="0" tint="-0.14996795556505021"/>
        </patternFill>
      </fill>
    </dxf>
    <dxf>
      <font>
        <b val="0"/>
        <i/>
      </font>
      <fill>
        <patternFill>
          <bgColor theme="0" tint="-0.14996795556505021"/>
        </patternFill>
      </fill>
    </dxf>
    <dxf>
      <fill>
        <patternFill>
          <bgColor theme="5" tint="0.79998168889431442"/>
        </patternFill>
      </fill>
    </dxf>
    <dxf>
      <font>
        <b/>
        <i/>
        <color rgb="FFFF0000"/>
      </font>
      <fill>
        <patternFill>
          <bgColor theme="0" tint="-0.14996795556505021"/>
        </patternFill>
      </fill>
    </dxf>
    <dxf>
      <font>
        <b/>
        <i/>
        <color rgb="FFFF0000"/>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i/>
        <color rgb="FFFF0000"/>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i/>
        <color rgb="FFFF0000"/>
      </font>
      <fill>
        <patternFill>
          <bgColor theme="0" tint="-0.14996795556505021"/>
        </patternFill>
      </fill>
    </dxf>
    <dxf>
      <font>
        <b/>
        <i/>
        <color rgb="FFFF0000"/>
      </font>
      <fill>
        <patternFill>
          <bgColor theme="0" tint="-0.14996795556505021"/>
        </patternFill>
      </fill>
    </dxf>
    <dxf>
      <font>
        <b/>
        <i/>
        <color rgb="FFFF0000"/>
      </font>
      <fill>
        <patternFill>
          <bgColor theme="0" tint="-0.14996795556505021"/>
        </patternFill>
      </fill>
    </dxf>
    <dxf>
      <fill>
        <patternFill>
          <bgColor theme="5" tint="0.79998168889431442"/>
        </patternFill>
      </fill>
    </dxf>
    <dxf>
      <font>
        <b val="0"/>
        <i/>
      </font>
      <fill>
        <patternFill>
          <bgColor theme="0" tint="-0.14996795556505021"/>
        </patternFill>
      </fill>
    </dxf>
    <dxf>
      <font>
        <b val="0"/>
        <i/>
      </font>
      <fill>
        <patternFill>
          <bgColor theme="0" tint="-0.14996795556505021"/>
        </patternFill>
      </fill>
    </dxf>
    <dxf>
      <fill>
        <patternFill>
          <bgColor theme="5" tint="0.79998168889431442"/>
        </patternFill>
      </fill>
    </dxf>
    <dxf>
      <font>
        <b val="0"/>
        <i/>
      </font>
      <fill>
        <patternFill>
          <bgColor theme="0" tint="-0.14996795556505021"/>
        </patternFill>
      </fill>
    </dxf>
    <dxf>
      <font>
        <b val="0"/>
        <i/>
      </font>
      <fill>
        <patternFill>
          <bgColor theme="0" tint="-0.14996795556505021"/>
        </patternFill>
      </fill>
    </dxf>
    <dxf>
      <fill>
        <patternFill>
          <bgColor theme="5" tint="0.79998168889431442"/>
        </patternFill>
      </fill>
    </dxf>
    <dxf>
      <font>
        <b/>
        <i/>
        <color rgb="FFFF0000"/>
      </font>
      <fill>
        <patternFill>
          <bgColor theme="0" tint="-0.14996795556505021"/>
        </patternFill>
      </fill>
    </dxf>
    <dxf>
      <font>
        <b/>
        <i/>
        <color rgb="FFFF0000"/>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ill>
        <patternFill>
          <bgColor theme="5" tint="0.79998168889431442"/>
        </patternFill>
      </fill>
    </dxf>
    <dxf>
      <font>
        <b val="0"/>
        <i/>
      </font>
      <fill>
        <patternFill>
          <bgColor theme="0" tint="-0.14996795556505021"/>
        </patternFill>
      </fill>
    </dxf>
    <dxf>
      <fill>
        <patternFill>
          <bgColor theme="5" tint="0.79998168889431442"/>
        </patternFill>
      </fill>
    </dxf>
    <dxf>
      <font>
        <b/>
        <i/>
        <color rgb="FFFF0000"/>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ill>
        <patternFill>
          <bgColor theme="5" tint="0.79998168889431442"/>
        </patternFill>
      </fill>
    </dxf>
    <dxf>
      <font>
        <b/>
        <i/>
        <color rgb="FFFF0000"/>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i/>
        <color rgb="FFFF0000"/>
      </font>
      <fill>
        <patternFill>
          <bgColor theme="0" tint="-0.14996795556505021"/>
        </patternFill>
      </fill>
    </dxf>
    <dxf>
      <fill>
        <patternFill>
          <bgColor theme="5" tint="0.79998168889431442"/>
        </patternFill>
      </fill>
    </dxf>
    <dxf>
      <font>
        <b val="0"/>
        <i/>
      </font>
      <fill>
        <patternFill>
          <bgColor theme="0" tint="-0.14996795556505021"/>
        </patternFill>
      </fill>
    </dxf>
    <dxf>
      <font>
        <b/>
        <i/>
        <color rgb="FFFF0000"/>
      </font>
      <fill>
        <patternFill>
          <bgColor theme="0" tint="-0.14996795556505021"/>
        </patternFill>
      </fill>
    </dxf>
    <dxf>
      <font>
        <b/>
        <i/>
        <color rgb="FFFF0000"/>
      </font>
      <fill>
        <patternFill>
          <bgColor theme="0" tint="-0.14996795556505021"/>
        </patternFill>
      </fill>
    </dxf>
    <dxf>
      <font>
        <b/>
        <i/>
        <color rgb="FFFF0000"/>
      </font>
      <fill>
        <patternFill>
          <bgColor theme="0" tint="-0.14996795556505021"/>
        </patternFill>
      </fill>
    </dxf>
    <dxf>
      <fill>
        <patternFill>
          <bgColor theme="5" tint="0.79998168889431442"/>
        </patternFill>
      </fill>
    </dxf>
    <dxf>
      <font>
        <b val="0"/>
        <i/>
      </font>
      <fill>
        <patternFill>
          <bgColor theme="0" tint="-0.14996795556505021"/>
        </patternFill>
      </fill>
    </dxf>
    <dxf>
      <font>
        <b val="0"/>
        <i/>
      </font>
      <fill>
        <patternFill>
          <bgColor theme="0" tint="-0.14996795556505021"/>
        </patternFill>
      </fill>
    </dxf>
    <dxf>
      <fill>
        <patternFill>
          <bgColor theme="5" tint="0.79998168889431442"/>
        </patternFill>
      </fill>
    </dxf>
    <dxf>
      <font>
        <b val="0"/>
        <i/>
      </font>
      <fill>
        <patternFill>
          <bgColor theme="0" tint="-0.14996795556505021"/>
        </patternFill>
      </fill>
    </dxf>
    <dxf>
      <font>
        <b val="0"/>
        <i/>
      </font>
      <fill>
        <patternFill>
          <bgColor theme="0" tint="-0.14996795556505021"/>
        </patternFill>
      </fill>
    </dxf>
    <dxf>
      <fill>
        <patternFill>
          <bgColor theme="5" tint="0.79998168889431442"/>
        </patternFill>
      </fill>
    </dxf>
    <dxf>
      <font>
        <b/>
        <i/>
        <color rgb="FFFF0000"/>
      </font>
      <fill>
        <patternFill>
          <bgColor theme="0" tint="-0.14996795556505021"/>
        </patternFill>
      </fill>
    </dxf>
    <dxf>
      <font>
        <b/>
        <i/>
        <color rgb="FFFF0000"/>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ill>
        <patternFill>
          <bgColor theme="7" tint="0.59996337778862885"/>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
      <font>
        <b val="0"/>
        <i/>
      </font>
      <fill>
        <patternFill>
          <bgColor theme="0" tint="-0.14996795556505021"/>
        </patternFill>
      </fill>
    </dxf>
  </dxfs>
  <tableStyles count="0" defaultTableStyle="TableStyleMedium2" defaultPivotStyle="PivotStyleLight16"/>
  <colors>
    <mruColors>
      <color rgb="FFFFD8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141585-AFAF-4A4F-A562-BFE6DFB2D3D0}">
  <dimension ref="A1:BI43"/>
  <sheetViews>
    <sheetView tabSelected="1" zoomScale="85" zoomScaleNormal="85" workbookViewId="0">
      <selection activeCell="K1" sqref="K1"/>
    </sheetView>
  </sheetViews>
  <sheetFormatPr baseColWidth="10" defaultRowHeight="15" x14ac:dyDescent="0.25"/>
  <cols>
    <col min="1" max="1" width="19.5703125" style="3" bestFit="1" customWidth="1"/>
    <col min="2" max="2" width="6.42578125" style="4" bestFit="1" customWidth="1"/>
    <col min="3" max="3" width="11.28515625" style="3" customWidth="1"/>
    <col min="4" max="4" width="17.85546875" style="8" customWidth="1"/>
    <col min="5" max="5" width="23.28515625" style="8" bestFit="1" customWidth="1"/>
    <col min="6" max="6" width="6.42578125" style="4" bestFit="1" customWidth="1"/>
    <col min="7" max="7" width="11.28515625" style="3" customWidth="1"/>
    <col min="8" max="8" width="17.85546875" style="8" customWidth="1"/>
    <col min="9" max="9" width="23.28515625" style="8" bestFit="1" customWidth="1"/>
    <col min="10" max="10" width="6.42578125" style="4" bestFit="1" customWidth="1"/>
    <col min="11" max="11" width="11.28515625" style="3" customWidth="1"/>
    <col min="12" max="12" width="17.85546875" style="8" customWidth="1"/>
    <col min="13" max="13" width="23.28515625" style="8" bestFit="1" customWidth="1"/>
    <col min="14" max="14" width="6.42578125" style="4" bestFit="1" customWidth="1"/>
    <col min="15" max="15" width="11.28515625" style="3" customWidth="1"/>
    <col min="16" max="16" width="17.85546875" style="8" customWidth="1"/>
    <col min="17" max="17" width="23.28515625" style="8" bestFit="1" customWidth="1"/>
    <col min="18" max="18" width="6.42578125" style="4" bestFit="1" customWidth="1"/>
    <col min="19" max="19" width="11.28515625" style="3" customWidth="1"/>
    <col min="20" max="20" width="17.85546875" style="8" customWidth="1"/>
    <col min="21" max="21" width="23.28515625" style="8" bestFit="1" customWidth="1"/>
    <col min="22" max="22" width="6.42578125" style="4" bestFit="1" customWidth="1"/>
    <col min="23" max="23" width="11.28515625" style="3" customWidth="1"/>
    <col min="24" max="24" width="17.85546875" style="8" customWidth="1"/>
    <col min="25" max="25" width="23.28515625" style="8" bestFit="1" customWidth="1"/>
    <col min="26" max="26" width="6.42578125" style="4" bestFit="1" customWidth="1"/>
    <col min="27" max="27" width="11.28515625" style="3" customWidth="1"/>
    <col min="28" max="28" width="17.85546875" style="8" customWidth="1"/>
    <col min="29" max="29" width="23.28515625" style="8" bestFit="1" customWidth="1"/>
    <col min="30" max="30" width="6.42578125" style="4" bestFit="1" customWidth="1"/>
    <col min="31" max="31" width="11.28515625" style="3" customWidth="1"/>
    <col min="32" max="32" width="17.85546875" style="8" customWidth="1"/>
    <col min="33" max="33" width="23.28515625" style="8" bestFit="1" customWidth="1"/>
    <col min="34" max="34" width="6.42578125" style="4" bestFit="1" customWidth="1"/>
    <col min="35" max="35" width="11.28515625" style="3" customWidth="1"/>
    <col min="36" max="36" width="17.85546875" style="8" customWidth="1"/>
    <col min="37" max="37" width="23.28515625" style="8" bestFit="1" customWidth="1"/>
    <col min="38" max="38" width="6.42578125" style="4" bestFit="1" customWidth="1"/>
    <col min="39" max="39" width="11.28515625" style="3" customWidth="1"/>
    <col min="40" max="40" width="17.85546875" style="8" customWidth="1"/>
    <col min="41" max="41" width="23.28515625" style="8" bestFit="1" customWidth="1"/>
    <col min="42" max="42" width="6.42578125" style="4" bestFit="1" customWidth="1"/>
    <col min="43" max="43" width="11.28515625" style="3" customWidth="1"/>
    <col min="44" max="44" width="17.85546875" style="8" customWidth="1"/>
    <col min="45" max="45" width="23.28515625" style="8" bestFit="1" customWidth="1"/>
    <col min="46" max="46" width="6.42578125" style="4" bestFit="1" customWidth="1"/>
    <col min="47" max="47" width="11.28515625" style="3" customWidth="1"/>
    <col min="48" max="48" width="17.85546875" style="8" customWidth="1"/>
    <col min="49" max="49" width="3.7109375" style="4" customWidth="1"/>
    <col min="50" max="50" width="11.28515625" style="3" customWidth="1"/>
    <col min="51" max="51" width="17.85546875" style="3" customWidth="1"/>
    <col min="52" max="52" width="3.7109375" style="4" customWidth="1"/>
    <col min="53" max="53" width="11.28515625" style="3" customWidth="1"/>
    <col min="54" max="54" width="17.85546875" style="3" customWidth="1"/>
    <col min="55" max="55" width="3.7109375" style="4" customWidth="1"/>
    <col min="56" max="56" width="11.28515625" style="3" customWidth="1"/>
    <col min="57" max="57" width="17.85546875" style="3" customWidth="1"/>
    <col min="58" max="58" width="3.7109375" style="4" customWidth="1"/>
    <col min="59" max="59" width="11.28515625" style="3" customWidth="1"/>
    <col min="60" max="60" width="17.85546875" style="3" customWidth="1"/>
    <col min="61" max="61" width="3.7109375" style="4" customWidth="1"/>
    <col min="62" max="16384" width="11.42578125" style="3"/>
  </cols>
  <sheetData>
    <row r="1" spans="1:61" ht="43.5" customHeight="1" thickBot="1" x14ac:dyDescent="0.75">
      <c r="A1" s="37" t="s">
        <v>0</v>
      </c>
      <c r="B1" s="38"/>
      <c r="C1" s="39"/>
      <c r="D1" s="36">
        <v>2025</v>
      </c>
      <c r="E1" s="79"/>
      <c r="F1" s="84" t="s">
        <v>4</v>
      </c>
      <c r="G1" s="85"/>
      <c r="H1" s="79"/>
      <c r="I1" s="79"/>
      <c r="J1" s="84"/>
      <c r="K1" s="85"/>
      <c r="L1" s="79"/>
      <c r="M1" s="79"/>
      <c r="N1" s="84"/>
      <c r="O1" s="85"/>
      <c r="P1" s="79"/>
      <c r="Q1" s="79"/>
      <c r="R1" s="84"/>
      <c r="S1" s="85"/>
      <c r="T1" s="79"/>
      <c r="U1" s="79"/>
      <c r="V1" s="84"/>
      <c r="W1" s="85"/>
      <c r="X1" s="79"/>
      <c r="Y1" s="79"/>
      <c r="Z1" s="84"/>
      <c r="AA1" s="85"/>
      <c r="AB1" s="79"/>
      <c r="AC1" s="79"/>
      <c r="AD1" s="84"/>
      <c r="AE1" s="85"/>
      <c r="AF1" s="79"/>
      <c r="AG1" s="79"/>
      <c r="AH1" s="84"/>
      <c r="AI1" s="85"/>
      <c r="AJ1" s="79"/>
      <c r="AK1" s="79"/>
      <c r="AL1" s="84"/>
      <c r="AM1" s="85"/>
      <c r="AN1" s="79"/>
      <c r="AO1" s="79"/>
      <c r="AP1" s="84"/>
      <c r="AQ1" s="85"/>
      <c r="AR1" s="79"/>
      <c r="AS1" s="79"/>
      <c r="AT1" s="84"/>
      <c r="AU1" s="85"/>
      <c r="AV1" s="79"/>
      <c r="AW1" s="1"/>
      <c r="AX1" s="2"/>
      <c r="AZ1" s="1"/>
      <c r="BA1" s="2"/>
      <c r="BC1" s="1"/>
      <c r="BD1" s="2"/>
      <c r="BF1" s="1"/>
      <c r="BG1" s="2"/>
      <c r="BI1" s="1"/>
    </row>
    <row r="2" spans="1:61" ht="15.75" thickBot="1" x14ac:dyDescent="0.3">
      <c r="B2" s="82"/>
      <c r="C2" s="83"/>
      <c r="D2" s="79"/>
      <c r="E2" s="79"/>
      <c r="F2" s="82"/>
      <c r="G2" s="83"/>
      <c r="H2" s="79"/>
      <c r="I2" s="79"/>
      <c r="J2" s="82"/>
      <c r="K2" s="83"/>
      <c r="L2" s="79"/>
      <c r="M2" s="79"/>
      <c r="N2" s="82"/>
      <c r="O2" s="83"/>
      <c r="P2" s="79"/>
      <c r="Q2" s="79"/>
      <c r="R2" s="82"/>
      <c r="S2" s="83"/>
      <c r="T2" s="79"/>
      <c r="U2" s="79"/>
      <c r="V2" s="82"/>
      <c r="W2" s="83"/>
      <c r="X2" s="79"/>
      <c r="Y2" s="79"/>
      <c r="Z2" s="82"/>
      <c r="AA2" s="83"/>
      <c r="AB2" s="79"/>
      <c r="AC2" s="79"/>
      <c r="AD2" s="82"/>
      <c r="AE2" s="83"/>
      <c r="AF2" s="79"/>
      <c r="AG2" s="79"/>
      <c r="AH2" s="82"/>
      <c r="AI2" s="83"/>
      <c r="AJ2" s="79"/>
      <c r="AK2" s="79"/>
      <c r="AL2" s="82"/>
      <c r="AM2" s="83"/>
      <c r="AN2" s="79"/>
      <c r="AO2" s="79"/>
      <c r="AP2" s="82"/>
      <c r="AQ2" s="83"/>
      <c r="AR2" s="79"/>
      <c r="AS2" s="79"/>
      <c r="AT2" s="82"/>
      <c r="AU2" s="83"/>
      <c r="AV2" s="79"/>
    </row>
    <row r="3" spans="1:61" ht="15.75" hidden="1" thickBot="1" x14ac:dyDescent="0.3"/>
    <row r="4" spans="1:61" s="12" customFormat="1" ht="39" customHeight="1" thickBot="1" x14ac:dyDescent="0.3">
      <c r="A4" s="17" t="s">
        <v>2</v>
      </c>
      <c r="B4" s="51" t="str">
        <f>A5</f>
        <v>JANVIER</v>
      </c>
      <c r="C4" s="49"/>
      <c r="D4" s="18">
        <f>D10+D17+D24+D31+D33+D34+D35+D36+D37</f>
        <v>83</v>
      </c>
      <c r="E4" s="21" t="s">
        <v>2</v>
      </c>
      <c r="F4" s="44" t="str">
        <f>E5</f>
        <v>FÉVRIER</v>
      </c>
      <c r="G4" s="43"/>
      <c r="H4" s="23">
        <f>H14+H21+H28+H38</f>
        <v>0</v>
      </c>
      <c r="I4" s="19" t="s">
        <v>2</v>
      </c>
      <c r="J4" s="48" t="str">
        <f>I5</f>
        <v>MARS</v>
      </c>
      <c r="K4" s="49"/>
      <c r="L4" s="18">
        <f>L14+L21+L28+L35+L38</f>
        <v>0</v>
      </c>
      <c r="M4" s="24" t="s">
        <v>2</v>
      </c>
      <c r="N4" s="42" t="str">
        <f>M5</f>
        <v>AVRIL</v>
      </c>
      <c r="O4" s="43"/>
      <c r="P4" s="23">
        <f>P11+P18+P25+P32+P38</f>
        <v>0</v>
      </c>
      <c r="Q4" s="19" t="s">
        <v>2</v>
      </c>
      <c r="R4" s="48" t="str">
        <f>Q5</f>
        <v>MAI</v>
      </c>
      <c r="S4" s="49"/>
      <c r="T4" s="20">
        <f>T9+T16+T23+T30+T37</f>
        <v>0</v>
      </c>
      <c r="U4" s="21" t="s">
        <v>2</v>
      </c>
      <c r="V4" s="42" t="str">
        <f>U5</f>
        <v>JUIN</v>
      </c>
      <c r="W4" s="43"/>
      <c r="X4" s="22">
        <f>X13+X20+X27+X34+X38</f>
        <v>0</v>
      </c>
      <c r="Y4" s="19" t="s">
        <v>2</v>
      </c>
      <c r="Z4" s="48" t="str">
        <f>Y5</f>
        <v>JUILLET</v>
      </c>
      <c r="AA4" s="49"/>
      <c r="AB4" s="20">
        <f>AB11+AB18+AB25+AB32+AB38</f>
        <v>0</v>
      </c>
      <c r="AC4" s="21" t="s">
        <v>2</v>
      </c>
      <c r="AD4" s="42" t="str">
        <f>AC5</f>
        <v>AOÛT</v>
      </c>
      <c r="AE4" s="43"/>
      <c r="AF4" s="22">
        <f>AF8+AF15+AF22+AF29+AF36</f>
        <v>0</v>
      </c>
      <c r="AG4" s="19" t="s">
        <v>2</v>
      </c>
      <c r="AH4" s="48" t="str">
        <f>AG5</f>
        <v>SEPTEMBRE</v>
      </c>
      <c r="AI4" s="49"/>
      <c r="AJ4" s="18">
        <f>AJ12+AJ19+AJ26+AJ33+AJ38</f>
        <v>0</v>
      </c>
      <c r="AK4" s="21" t="s">
        <v>2</v>
      </c>
      <c r="AL4" s="42" t="str">
        <f>AK5</f>
        <v>OCTOBRE</v>
      </c>
      <c r="AM4" s="43"/>
      <c r="AN4" s="23">
        <f>AN10+AN17+AN24+AN31+AN38</f>
        <v>0</v>
      </c>
      <c r="AO4" s="19" t="s">
        <v>2</v>
      </c>
      <c r="AP4" s="40" t="str">
        <f>AO5</f>
        <v>NOVEMBRE</v>
      </c>
      <c r="AQ4" s="41"/>
      <c r="AR4" s="18">
        <f>AR7+AR14+AR21+AR28+AR35</f>
        <v>0</v>
      </c>
      <c r="AS4" s="21" t="s">
        <v>2</v>
      </c>
      <c r="AT4" s="42" t="str">
        <f>AS5</f>
        <v>DÉCEMBRE</v>
      </c>
      <c r="AU4" s="43"/>
      <c r="AV4" s="22">
        <f>AV12+AV19+AV26+AV33+AV38</f>
        <v>0</v>
      </c>
      <c r="AW4" s="11"/>
      <c r="AZ4" s="11"/>
      <c r="BC4" s="11"/>
      <c r="BF4" s="11"/>
      <c r="BI4" s="11"/>
    </row>
    <row r="5" spans="1:61" ht="24" thickBot="1" x14ac:dyDescent="0.4">
      <c r="A5" s="52" t="str">
        <f>UPPER(TEXT(B7,"mmmm"))</f>
        <v>JANVIER</v>
      </c>
      <c r="B5" s="53"/>
      <c r="C5" s="53"/>
      <c r="D5" s="54"/>
      <c r="E5" s="45" t="str">
        <f>UPPER(TEXT(F7,"mmmm"))</f>
        <v>FÉVRIER</v>
      </c>
      <c r="F5" s="56"/>
      <c r="G5" s="56"/>
      <c r="H5" s="47"/>
      <c r="I5" s="52" t="str">
        <f>UPPER(TEXT(J7,"mmmm"))</f>
        <v>MARS</v>
      </c>
      <c r="J5" s="53"/>
      <c r="K5" s="53"/>
      <c r="L5" s="54"/>
      <c r="M5" s="56" t="str">
        <f>UPPER(TEXT(N7,"mmmm"))</f>
        <v>AVRIL</v>
      </c>
      <c r="N5" s="56"/>
      <c r="O5" s="56"/>
      <c r="P5" s="47"/>
      <c r="Q5" s="52" t="str">
        <f>UPPER(TEXT(R7,"mmmm"))</f>
        <v>MAI</v>
      </c>
      <c r="R5" s="55"/>
      <c r="S5" s="55"/>
      <c r="T5" s="54"/>
      <c r="U5" s="45" t="str">
        <f>UPPER(TEXT(V7,"mmmm"))</f>
        <v>JUIN</v>
      </c>
      <c r="V5" s="46"/>
      <c r="W5" s="46"/>
      <c r="X5" s="47"/>
      <c r="Y5" s="52" t="str">
        <f>UPPER(TEXT(Z7,"mmmm"))</f>
        <v>JUILLET</v>
      </c>
      <c r="Z5" s="55"/>
      <c r="AA5" s="55"/>
      <c r="AB5" s="54"/>
      <c r="AC5" s="45" t="str">
        <f>UPPER(TEXT(AD7,"mmmm"))</f>
        <v>AOÛT</v>
      </c>
      <c r="AD5" s="46"/>
      <c r="AE5" s="46"/>
      <c r="AF5" s="47"/>
      <c r="AG5" s="52" t="str">
        <f>UPPER(TEXT(AH7,"mmmm"))</f>
        <v>SEPTEMBRE</v>
      </c>
      <c r="AH5" s="55"/>
      <c r="AI5" s="55"/>
      <c r="AJ5" s="54"/>
      <c r="AK5" s="45" t="str">
        <f>UPPER(TEXT(AL7,"mmmm"))</f>
        <v>OCTOBRE</v>
      </c>
      <c r="AL5" s="46"/>
      <c r="AM5" s="46"/>
      <c r="AN5" s="47"/>
      <c r="AO5" s="52" t="str">
        <f>UPPER(TEXT(AP7,"mmmm"))</f>
        <v>NOVEMBRE</v>
      </c>
      <c r="AP5" s="53"/>
      <c r="AQ5" s="53"/>
      <c r="AR5" s="54"/>
      <c r="AS5" s="45" t="str">
        <f>UPPER(TEXT(AT7,"mmmm"))</f>
        <v>DÉCEMBRE</v>
      </c>
      <c r="AT5" s="46"/>
      <c r="AU5" s="46"/>
      <c r="AV5" s="47"/>
      <c r="AW5" s="50"/>
      <c r="AX5" s="50"/>
      <c r="AY5" s="50"/>
      <c r="AZ5" s="50"/>
      <c r="BA5" s="50"/>
      <c r="BB5" s="50"/>
      <c r="BC5" s="50"/>
      <c r="BD5" s="50"/>
      <c r="BE5" s="50"/>
      <c r="BF5" s="50"/>
      <c r="BG5" s="50"/>
      <c r="BH5" s="50"/>
      <c r="BI5" s="13"/>
    </row>
    <row r="6" spans="1:61" x14ac:dyDescent="0.25">
      <c r="A6" s="10"/>
      <c r="B6" s="25"/>
      <c r="C6" s="26"/>
      <c r="D6" s="35" t="s">
        <v>1</v>
      </c>
      <c r="E6" s="27"/>
      <c r="F6" s="28"/>
      <c r="G6" s="29"/>
      <c r="H6" s="32" t="s">
        <v>1</v>
      </c>
      <c r="I6" s="27"/>
      <c r="J6" s="28"/>
      <c r="K6" s="29"/>
      <c r="L6" s="33" t="s">
        <v>1</v>
      </c>
      <c r="M6" s="9"/>
      <c r="N6" s="30"/>
      <c r="O6" s="31"/>
      <c r="P6" s="34" t="s">
        <v>1</v>
      </c>
      <c r="Q6" s="9"/>
      <c r="R6" s="30"/>
      <c r="S6" s="31"/>
      <c r="T6" s="34" t="s">
        <v>1</v>
      </c>
      <c r="U6" s="9"/>
      <c r="V6" s="30"/>
      <c r="W6" s="31"/>
      <c r="X6" s="34" t="s">
        <v>1</v>
      </c>
      <c r="Y6" s="9"/>
      <c r="Z6" s="30"/>
      <c r="AA6" s="31"/>
      <c r="AB6" s="34" t="s">
        <v>1</v>
      </c>
      <c r="AC6" s="9"/>
      <c r="AD6" s="30"/>
      <c r="AE6" s="31"/>
      <c r="AF6" s="34" t="s">
        <v>1</v>
      </c>
      <c r="AG6" s="9"/>
      <c r="AH6" s="30"/>
      <c r="AI6" s="31"/>
      <c r="AJ6" s="34" t="s">
        <v>1</v>
      </c>
      <c r="AK6" s="9"/>
      <c r="AL6" s="30"/>
      <c r="AM6" s="31"/>
      <c r="AN6" s="34" t="s">
        <v>1</v>
      </c>
      <c r="AO6" s="9"/>
      <c r="AP6" s="30"/>
      <c r="AQ6" s="31"/>
      <c r="AR6" s="34" t="s">
        <v>1</v>
      </c>
      <c r="AS6" s="9"/>
      <c r="AT6" s="30"/>
      <c r="AU6" s="31"/>
      <c r="AV6" s="33" t="s">
        <v>1</v>
      </c>
      <c r="AY6" s="7"/>
      <c r="BB6" s="7"/>
      <c r="BE6" s="7"/>
      <c r="BH6" s="7"/>
    </row>
    <row r="7" spans="1:61" ht="18" customHeight="1" x14ac:dyDescent="0.35">
      <c r="A7" s="71" t="str">
        <f t="shared" ref="A7:A9" si="0">IF(C7="samedi","Nb heures/Semaine","")</f>
        <v/>
      </c>
      <c r="B7" s="72">
        <f>DATE($D$1,1,1)</f>
        <v>45658</v>
      </c>
      <c r="C7" s="14" t="str">
        <f>TEXT(B7,"jjjj")</f>
        <v>mercredi</v>
      </c>
      <c r="D7" s="15">
        <v>10</v>
      </c>
      <c r="E7" s="76" t="str">
        <f t="shared" ref="E7:E9" si="1">IF(G7="samedi","Nb heures/Semaine","")</f>
        <v>Nb heures/Semaine</v>
      </c>
      <c r="F7" s="72">
        <f>DATE($D$1,2,1)</f>
        <v>45689</v>
      </c>
      <c r="G7" s="14" t="str">
        <f>TEXT(F7,"jjjj")</f>
        <v>samedi</v>
      </c>
      <c r="H7" s="57">
        <v>0</v>
      </c>
      <c r="I7" s="76" t="str">
        <f t="shared" ref="I7:I9" si="2">IF(K7="samedi","Nb heures/Semaine","")</f>
        <v>Nb heures/Semaine</v>
      </c>
      <c r="J7" s="72">
        <f>DATE($D$1,3,1)</f>
        <v>45717</v>
      </c>
      <c r="K7" s="14" t="str">
        <f t="shared" ref="K7" si="3">TEXT(J7,"jjjj")</f>
        <v>samedi</v>
      </c>
      <c r="L7" s="57">
        <v>0</v>
      </c>
      <c r="M7" s="79" t="str">
        <f t="shared" ref="M7:M9" si="4">IF(O7="samedi","Nb heures/Semaine","")</f>
        <v/>
      </c>
      <c r="N7" s="72">
        <f>DATE($D$1,4,1)</f>
        <v>45748</v>
      </c>
      <c r="O7" s="14" t="str">
        <f t="shared" ref="O7" si="5">TEXT(N7,"jjjj")</f>
        <v>mardi</v>
      </c>
      <c r="P7" s="15"/>
      <c r="Q7" s="79" t="str">
        <f t="shared" ref="Q7:Q9" si="6">IF(S7="samedi","Nb heures/Semaine","")</f>
        <v/>
      </c>
      <c r="R7" s="72">
        <f>DATE($D$1,5,1)</f>
        <v>45778</v>
      </c>
      <c r="S7" s="14" t="str">
        <f t="shared" ref="S7" si="7">TEXT(R7,"jjjj")</f>
        <v>jeudi</v>
      </c>
      <c r="T7" s="15"/>
      <c r="U7" s="79" t="str">
        <f t="shared" ref="U7:U9" si="8">IF(W7="samedi","Nb heures/Semaine","")</f>
        <v/>
      </c>
      <c r="V7" s="72">
        <f>DATE($D$1,6,1)</f>
        <v>45809</v>
      </c>
      <c r="W7" s="14" t="str">
        <f t="shared" ref="W7" si="9">TEXT(V7,"jjjj")</f>
        <v>dimanche</v>
      </c>
      <c r="X7" s="15"/>
      <c r="Y7" s="79" t="str">
        <f t="shared" ref="Y7:Y9" si="10">IF(AA7="samedi","Nb heures/Semaine","")</f>
        <v/>
      </c>
      <c r="Z7" s="72">
        <f>DATE($D$1,7,1)</f>
        <v>45839</v>
      </c>
      <c r="AA7" s="14" t="str">
        <f t="shared" ref="AA7" si="11">TEXT(Z7,"jjjj")</f>
        <v>mardi</v>
      </c>
      <c r="AB7" s="15"/>
      <c r="AC7" s="79" t="str">
        <f t="shared" ref="AC7:AC9" si="12">IF(AE7="samedi","Nb heures/Semaine","")</f>
        <v/>
      </c>
      <c r="AD7" s="72">
        <f>DATE($D$1,8,1)</f>
        <v>45870</v>
      </c>
      <c r="AE7" s="14" t="str">
        <f t="shared" ref="AE7" si="13">TEXT(AD7,"jjjj")</f>
        <v>vendredi</v>
      </c>
      <c r="AF7" s="15"/>
      <c r="AG7" s="79" t="str">
        <f t="shared" ref="AG7:AG9" si="14">IF(AI7="samedi","Nb heures/Semaine","")</f>
        <v/>
      </c>
      <c r="AH7" s="72">
        <f>DATE($D$1,9,1)</f>
        <v>45901</v>
      </c>
      <c r="AI7" s="14" t="str">
        <f t="shared" ref="AI7" si="15">TEXT(AH7,"jjjj")</f>
        <v>lundi</v>
      </c>
      <c r="AJ7" s="15"/>
      <c r="AK7" s="79" t="str">
        <f t="shared" ref="AK7:AK9" si="16">IF(AM7="samedi","Nb heures/Semaine","")</f>
        <v/>
      </c>
      <c r="AL7" s="72">
        <f>DATE($D$1,10,1)</f>
        <v>45931</v>
      </c>
      <c r="AM7" s="14" t="str">
        <f t="shared" ref="AM7" si="17">TEXT(AL7,"jjjj")</f>
        <v>mercredi</v>
      </c>
      <c r="AN7" s="15"/>
      <c r="AO7" s="79" t="str">
        <f t="shared" ref="AO7:AO9" si="18">IF(AQ7="samedi","Nb heures/Semaine","")</f>
        <v>Nb heures/Semaine</v>
      </c>
      <c r="AP7" s="72">
        <f>DATE($D$1,11,1)</f>
        <v>45962</v>
      </c>
      <c r="AQ7" s="14" t="str">
        <f t="shared" ref="AQ7" si="19">TEXT(AP7,"jjjj")</f>
        <v>samedi</v>
      </c>
      <c r="AR7" s="57">
        <v>0</v>
      </c>
      <c r="AS7" s="79" t="str">
        <f t="shared" ref="AS7:AS9" si="20">IF(AU7="samedi","Nb heures/Semaine","")</f>
        <v/>
      </c>
      <c r="AT7" s="72">
        <f>DATE($D$1,12,1)</f>
        <v>45992</v>
      </c>
      <c r="AU7" s="14" t="str">
        <f t="shared" ref="AU7" si="21">TEXT(AT7,"jjjj")</f>
        <v>lundi</v>
      </c>
      <c r="AV7" s="15"/>
    </row>
    <row r="8" spans="1:61" ht="20.25" customHeight="1" x14ac:dyDescent="0.35">
      <c r="A8" s="71" t="str">
        <f t="shared" si="0"/>
        <v/>
      </c>
      <c r="B8" s="73">
        <f>+B7+1</f>
        <v>45659</v>
      </c>
      <c r="C8" s="14" t="str">
        <f>TEXT(B8,"jjjj")</f>
        <v>jeudi</v>
      </c>
      <c r="D8" s="15">
        <v>8</v>
      </c>
      <c r="E8" s="76" t="str">
        <f t="shared" si="1"/>
        <v/>
      </c>
      <c r="F8" s="73">
        <f>+F7+1</f>
        <v>45690</v>
      </c>
      <c r="G8" s="14" t="str">
        <f>TEXT(F8,"jjjj")</f>
        <v>dimanche</v>
      </c>
      <c r="H8" s="15"/>
      <c r="I8" s="76" t="str">
        <f t="shared" si="2"/>
        <v/>
      </c>
      <c r="J8" s="73">
        <f t="shared" ref="J8:J34" si="22">+J7+1</f>
        <v>45718</v>
      </c>
      <c r="K8" s="14" t="str">
        <f t="shared" ref="K8:AU23" si="23">TEXT(J8,"jjjj")</f>
        <v>dimanche</v>
      </c>
      <c r="L8" s="15"/>
      <c r="M8" s="79" t="str">
        <f t="shared" si="4"/>
        <v/>
      </c>
      <c r="N8" s="73">
        <f t="shared" ref="N8:N34" si="24">+N7+1</f>
        <v>45749</v>
      </c>
      <c r="O8" s="14" t="str">
        <f t="shared" ref="O8" si="25">TEXT(N8,"jjjj")</f>
        <v>mercredi</v>
      </c>
      <c r="P8" s="15"/>
      <c r="Q8" s="79" t="str">
        <f t="shared" si="6"/>
        <v/>
      </c>
      <c r="R8" s="73">
        <f t="shared" ref="R8:R34" si="26">+R7+1</f>
        <v>45779</v>
      </c>
      <c r="S8" s="14" t="str">
        <f t="shared" ref="S8" si="27">TEXT(R8,"jjjj")</f>
        <v>vendredi</v>
      </c>
      <c r="T8" s="15"/>
      <c r="U8" s="79" t="str">
        <f t="shared" si="8"/>
        <v/>
      </c>
      <c r="V8" s="73">
        <f t="shared" ref="V8:V34" si="28">+V7+1</f>
        <v>45810</v>
      </c>
      <c r="W8" s="14" t="str">
        <f t="shared" ref="W8" si="29">TEXT(V8,"jjjj")</f>
        <v>lundi</v>
      </c>
      <c r="X8" s="15"/>
      <c r="Y8" s="79" t="str">
        <f t="shared" si="10"/>
        <v/>
      </c>
      <c r="Z8" s="73">
        <f t="shared" ref="Z8:Z34" si="30">+Z7+1</f>
        <v>45840</v>
      </c>
      <c r="AA8" s="14" t="str">
        <f t="shared" ref="AA8" si="31">TEXT(Z8,"jjjj")</f>
        <v>mercredi</v>
      </c>
      <c r="AB8" s="15"/>
      <c r="AC8" s="79" t="str">
        <f t="shared" si="12"/>
        <v>Nb heures/Semaine</v>
      </c>
      <c r="AD8" s="73">
        <f t="shared" ref="AD8:AD34" si="32">+AD7+1</f>
        <v>45871</v>
      </c>
      <c r="AE8" s="14" t="str">
        <f t="shared" ref="AE8" si="33">TEXT(AD8,"jjjj")</f>
        <v>samedi</v>
      </c>
      <c r="AF8" s="57">
        <f>AF7</f>
        <v>0</v>
      </c>
      <c r="AG8" s="79" t="str">
        <f t="shared" si="14"/>
        <v/>
      </c>
      <c r="AH8" s="73">
        <f t="shared" ref="AH8:AH34" si="34">+AH7+1</f>
        <v>45902</v>
      </c>
      <c r="AI8" s="14" t="str">
        <f t="shared" ref="AI8" si="35">TEXT(AH8,"jjjj")</f>
        <v>mardi</v>
      </c>
      <c r="AJ8" s="15"/>
      <c r="AK8" s="79" t="str">
        <f t="shared" si="16"/>
        <v/>
      </c>
      <c r="AL8" s="73">
        <f t="shared" ref="AL8:AL34" si="36">+AL7+1</f>
        <v>45932</v>
      </c>
      <c r="AM8" s="14" t="str">
        <f t="shared" ref="AM8" si="37">TEXT(AL8,"jjjj")</f>
        <v>jeudi</v>
      </c>
      <c r="AN8" s="15"/>
      <c r="AO8" s="79" t="str">
        <f t="shared" si="18"/>
        <v/>
      </c>
      <c r="AP8" s="73">
        <f t="shared" ref="AP8:AP34" si="38">+AP7+1</f>
        <v>45963</v>
      </c>
      <c r="AQ8" s="14" t="str">
        <f t="shared" ref="AQ8" si="39">TEXT(AP8,"jjjj")</f>
        <v>dimanche</v>
      </c>
      <c r="AR8" s="15"/>
      <c r="AS8" s="79" t="str">
        <f t="shared" si="20"/>
        <v/>
      </c>
      <c r="AT8" s="73">
        <f t="shared" ref="AT8:AT34" si="40">+AT7+1</f>
        <v>45993</v>
      </c>
      <c r="AU8" s="14" t="str">
        <f t="shared" ref="AU8" si="41">TEXT(AT8,"jjjj")</f>
        <v>mardi</v>
      </c>
      <c r="AV8" s="15"/>
    </row>
    <row r="9" spans="1:61" ht="20.25" customHeight="1" x14ac:dyDescent="0.35">
      <c r="A9" s="71" t="str">
        <f t="shared" si="0"/>
        <v/>
      </c>
      <c r="B9" s="73">
        <f t="shared" ref="B9:B38" si="42">+B8+1</f>
        <v>45660</v>
      </c>
      <c r="C9" s="14" t="str">
        <f t="shared" ref="C9:C38" si="43">TEXT(B9,"jjjj")</f>
        <v>vendredi</v>
      </c>
      <c r="D9" s="15"/>
      <c r="E9" s="76" t="str">
        <f t="shared" si="1"/>
        <v/>
      </c>
      <c r="F9" s="73">
        <f t="shared" ref="F9:F34" si="44">+F8+1</f>
        <v>45691</v>
      </c>
      <c r="G9" s="14" t="str">
        <f t="shared" ref="G9:G38" si="45">TEXT(F9,"jjjj")</f>
        <v>lundi</v>
      </c>
      <c r="H9" s="15"/>
      <c r="I9" s="76" t="str">
        <f t="shared" si="2"/>
        <v/>
      </c>
      <c r="J9" s="73">
        <f t="shared" si="22"/>
        <v>45719</v>
      </c>
      <c r="K9" s="14" t="str">
        <f t="shared" si="23"/>
        <v>lundi</v>
      </c>
      <c r="L9" s="15"/>
      <c r="M9" s="79" t="str">
        <f t="shared" si="4"/>
        <v/>
      </c>
      <c r="N9" s="73">
        <f t="shared" si="24"/>
        <v>45750</v>
      </c>
      <c r="O9" s="14" t="str">
        <f t="shared" si="23"/>
        <v>jeudi</v>
      </c>
      <c r="P9" s="15"/>
      <c r="Q9" s="79" t="str">
        <f t="shared" si="6"/>
        <v>Nb heures/Semaine</v>
      </c>
      <c r="R9" s="73">
        <f t="shared" si="26"/>
        <v>45780</v>
      </c>
      <c r="S9" s="14" t="str">
        <f t="shared" si="23"/>
        <v>samedi</v>
      </c>
      <c r="T9" s="57">
        <f>T7+T8</f>
        <v>0</v>
      </c>
      <c r="U9" s="79" t="str">
        <f t="shared" si="8"/>
        <v/>
      </c>
      <c r="V9" s="73">
        <f t="shared" si="28"/>
        <v>45811</v>
      </c>
      <c r="W9" s="14" t="str">
        <f t="shared" si="23"/>
        <v>mardi</v>
      </c>
      <c r="X9" s="15"/>
      <c r="Y9" s="79" t="str">
        <f t="shared" si="10"/>
        <v/>
      </c>
      <c r="Z9" s="73">
        <f t="shared" si="30"/>
        <v>45841</v>
      </c>
      <c r="AA9" s="14" t="str">
        <f t="shared" si="23"/>
        <v>jeudi</v>
      </c>
      <c r="AB9" s="15"/>
      <c r="AC9" s="79" t="str">
        <f t="shared" si="12"/>
        <v/>
      </c>
      <c r="AD9" s="73">
        <f t="shared" si="32"/>
        <v>45872</v>
      </c>
      <c r="AE9" s="14" t="str">
        <f t="shared" si="23"/>
        <v>dimanche</v>
      </c>
      <c r="AF9" s="15"/>
      <c r="AG9" s="79" t="str">
        <f t="shared" si="14"/>
        <v/>
      </c>
      <c r="AH9" s="73">
        <f t="shared" si="34"/>
        <v>45903</v>
      </c>
      <c r="AI9" s="14" t="str">
        <f t="shared" si="23"/>
        <v>mercredi</v>
      </c>
      <c r="AJ9" s="15"/>
      <c r="AK9" s="79" t="str">
        <f t="shared" si="16"/>
        <v/>
      </c>
      <c r="AL9" s="73">
        <f t="shared" si="36"/>
        <v>45933</v>
      </c>
      <c r="AM9" s="14" t="str">
        <f t="shared" si="23"/>
        <v>vendredi</v>
      </c>
      <c r="AN9" s="15"/>
      <c r="AO9" s="79" t="str">
        <f t="shared" si="18"/>
        <v/>
      </c>
      <c r="AP9" s="73">
        <f t="shared" si="38"/>
        <v>45964</v>
      </c>
      <c r="AQ9" s="14" t="str">
        <f t="shared" si="23"/>
        <v>lundi</v>
      </c>
      <c r="AR9" s="15"/>
      <c r="AS9" s="79" t="str">
        <f t="shared" si="20"/>
        <v/>
      </c>
      <c r="AT9" s="73">
        <f t="shared" si="40"/>
        <v>45994</v>
      </c>
      <c r="AU9" s="14" t="str">
        <f t="shared" si="23"/>
        <v>mercredi</v>
      </c>
      <c r="AV9" s="15"/>
    </row>
    <row r="10" spans="1:61" ht="20.25" customHeight="1" x14ac:dyDescent="0.35">
      <c r="A10" s="71" t="str">
        <f>IF(C10="samedi","Nb heures/Semaine","")</f>
        <v>Nb heures/Semaine</v>
      </c>
      <c r="B10" s="73">
        <f>+B9+1</f>
        <v>45661</v>
      </c>
      <c r="C10" s="14" t="str">
        <f t="shared" si="43"/>
        <v>samedi</v>
      </c>
      <c r="D10" s="57">
        <f>D7+D8+D9</f>
        <v>18</v>
      </c>
      <c r="E10" s="76" t="str">
        <f>IF(G10="samedi","Nb heures/Semaine","")</f>
        <v/>
      </c>
      <c r="F10" s="73">
        <f t="shared" si="44"/>
        <v>45692</v>
      </c>
      <c r="G10" s="14" t="str">
        <f t="shared" si="45"/>
        <v>mardi</v>
      </c>
      <c r="H10" s="15"/>
      <c r="I10" s="76" t="str">
        <f>IF(K10="samedi","Nb heures/Semaine","")</f>
        <v/>
      </c>
      <c r="J10" s="73">
        <f t="shared" si="22"/>
        <v>45720</v>
      </c>
      <c r="K10" s="14" t="str">
        <f t="shared" si="23"/>
        <v>mardi</v>
      </c>
      <c r="L10" s="15"/>
      <c r="M10" s="79" t="str">
        <f>IF(O10="samedi","Nb heures/Semaine","")</f>
        <v/>
      </c>
      <c r="N10" s="73">
        <f t="shared" si="24"/>
        <v>45751</v>
      </c>
      <c r="O10" s="14" t="str">
        <f t="shared" si="23"/>
        <v>vendredi</v>
      </c>
      <c r="P10" s="15"/>
      <c r="Q10" s="79" t="str">
        <f>IF(S10="samedi","Nb heures/Semaine","")</f>
        <v/>
      </c>
      <c r="R10" s="73">
        <f t="shared" si="26"/>
        <v>45781</v>
      </c>
      <c r="S10" s="14" t="str">
        <f t="shared" si="23"/>
        <v>dimanche</v>
      </c>
      <c r="T10" s="15"/>
      <c r="U10" s="79" t="str">
        <f>IF(W10="samedi","Nb heures/Semaine","")</f>
        <v/>
      </c>
      <c r="V10" s="73">
        <f t="shared" si="28"/>
        <v>45812</v>
      </c>
      <c r="W10" s="14" t="str">
        <f t="shared" si="23"/>
        <v>mercredi</v>
      </c>
      <c r="X10" s="15"/>
      <c r="Y10" s="79" t="str">
        <f>IF(AA10="samedi","Nb heures/Semaine","")</f>
        <v/>
      </c>
      <c r="Z10" s="73">
        <f t="shared" si="30"/>
        <v>45842</v>
      </c>
      <c r="AA10" s="14" t="str">
        <f t="shared" si="23"/>
        <v>vendredi</v>
      </c>
      <c r="AB10" s="15"/>
      <c r="AC10" s="79" t="str">
        <f>IF(AE10="samedi","Nb heures/Semaine","")</f>
        <v/>
      </c>
      <c r="AD10" s="73">
        <f t="shared" si="32"/>
        <v>45873</v>
      </c>
      <c r="AE10" s="14" t="str">
        <f t="shared" si="23"/>
        <v>lundi</v>
      </c>
      <c r="AF10" s="15"/>
      <c r="AG10" s="79" t="str">
        <f>IF(AI10="samedi","Nb heures/Semaine","")</f>
        <v/>
      </c>
      <c r="AH10" s="73">
        <f t="shared" si="34"/>
        <v>45904</v>
      </c>
      <c r="AI10" s="14" t="str">
        <f t="shared" si="23"/>
        <v>jeudi</v>
      </c>
      <c r="AJ10" s="15"/>
      <c r="AK10" s="79" t="str">
        <f>IF(AM10="samedi","Nb heures/Semaine","")</f>
        <v>Nb heures/Semaine</v>
      </c>
      <c r="AL10" s="73">
        <f t="shared" si="36"/>
        <v>45934</v>
      </c>
      <c r="AM10" s="14" t="str">
        <f t="shared" si="23"/>
        <v>samedi</v>
      </c>
      <c r="AN10" s="57">
        <f>AN7+AN8+AN9</f>
        <v>0</v>
      </c>
      <c r="AO10" s="79" t="str">
        <f>IF(AQ10="samedi","Nb heures/Semaine","")</f>
        <v/>
      </c>
      <c r="AP10" s="73">
        <f t="shared" si="38"/>
        <v>45965</v>
      </c>
      <c r="AQ10" s="14" t="str">
        <f t="shared" si="23"/>
        <v>mardi</v>
      </c>
      <c r="AR10" s="15"/>
      <c r="AS10" s="79" t="str">
        <f>IF(AU10="samedi","Nb heures/Semaine","")</f>
        <v/>
      </c>
      <c r="AT10" s="73">
        <f t="shared" si="40"/>
        <v>45995</v>
      </c>
      <c r="AU10" s="14" t="str">
        <f t="shared" si="23"/>
        <v>jeudi</v>
      </c>
      <c r="AV10" s="15"/>
    </row>
    <row r="11" spans="1:61" ht="20.25" customHeight="1" x14ac:dyDescent="0.35">
      <c r="A11" s="71" t="str">
        <f t="shared" ref="A11:A38" si="46">IF(C11="samedi","Nb heures/Semaine","")</f>
        <v/>
      </c>
      <c r="B11" s="73">
        <f t="shared" si="42"/>
        <v>45662</v>
      </c>
      <c r="C11" s="14" t="str">
        <f t="shared" si="43"/>
        <v>dimanche</v>
      </c>
      <c r="D11" s="15"/>
      <c r="E11" s="76" t="str">
        <f t="shared" ref="E11:E38" si="47">IF(G11="samedi","Nb heures/Semaine","")</f>
        <v/>
      </c>
      <c r="F11" s="73">
        <f t="shared" si="44"/>
        <v>45693</v>
      </c>
      <c r="G11" s="14" t="str">
        <f t="shared" si="45"/>
        <v>mercredi</v>
      </c>
      <c r="H11" s="15"/>
      <c r="I11" s="76" t="str">
        <f t="shared" ref="I11:I38" si="48">IF(K11="samedi","Nb heures/Semaine","")</f>
        <v/>
      </c>
      <c r="J11" s="73">
        <f t="shared" si="22"/>
        <v>45721</v>
      </c>
      <c r="K11" s="14" t="str">
        <f t="shared" si="23"/>
        <v>mercredi</v>
      </c>
      <c r="L11" s="15"/>
      <c r="M11" s="79" t="str">
        <f t="shared" ref="M11:M38" si="49">IF(O11="samedi","Nb heures/Semaine","")</f>
        <v>Nb heures/Semaine</v>
      </c>
      <c r="N11" s="73">
        <f t="shared" si="24"/>
        <v>45752</v>
      </c>
      <c r="O11" s="14" t="str">
        <f t="shared" si="23"/>
        <v>samedi</v>
      </c>
      <c r="P11" s="57">
        <f>P7+P8+P9+P10</f>
        <v>0</v>
      </c>
      <c r="Q11" s="79" t="str">
        <f t="shared" ref="Q11:Q38" si="50">IF(S11="samedi","Nb heures/Semaine","")</f>
        <v/>
      </c>
      <c r="R11" s="73">
        <f t="shared" si="26"/>
        <v>45782</v>
      </c>
      <c r="S11" s="14" t="str">
        <f t="shared" si="23"/>
        <v>lundi</v>
      </c>
      <c r="T11" s="15"/>
      <c r="U11" s="79" t="str">
        <f t="shared" ref="U11:U38" si="51">IF(W11="samedi","Nb heures/Semaine","")</f>
        <v/>
      </c>
      <c r="V11" s="73">
        <f t="shared" si="28"/>
        <v>45813</v>
      </c>
      <c r="W11" s="14" t="str">
        <f t="shared" si="23"/>
        <v>jeudi</v>
      </c>
      <c r="X11" s="15"/>
      <c r="Y11" s="79" t="str">
        <f t="shared" ref="Y11:Y38" si="52">IF(AA11="samedi","Nb heures/Semaine","")</f>
        <v>Nb heures/Semaine</v>
      </c>
      <c r="Z11" s="73">
        <f t="shared" si="30"/>
        <v>45843</v>
      </c>
      <c r="AA11" s="14" t="str">
        <f t="shared" si="23"/>
        <v>samedi</v>
      </c>
      <c r="AB11" s="57">
        <f>AB7+AB8+AB9+AB10</f>
        <v>0</v>
      </c>
      <c r="AC11" s="79" t="str">
        <f t="shared" ref="AC11:AC38" si="53">IF(AE11="samedi","Nb heures/Semaine","")</f>
        <v/>
      </c>
      <c r="AD11" s="73">
        <f t="shared" si="32"/>
        <v>45874</v>
      </c>
      <c r="AE11" s="14" t="str">
        <f t="shared" si="23"/>
        <v>mardi</v>
      </c>
      <c r="AF11" s="15"/>
      <c r="AG11" s="79" t="str">
        <f t="shared" ref="AG11:AG38" si="54">IF(AI11="samedi","Nb heures/Semaine","")</f>
        <v/>
      </c>
      <c r="AH11" s="73">
        <f t="shared" si="34"/>
        <v>45905</v>
      </c>
      <c r="AI11" s="14" t="str">
        <f t="shared" si="23"/>
        <v>vendredi</v>
      </c>
      <c r="AJ11" s="15"/>
      <c r="AK11" s="79" t="str">
        <f t="shared" ref="AK11:AK38" si="55">IF(AM11="samedi","Nb heures/Semaine","")</f>
        <v/>
      </c>
      <c r="AL11" s="73">
        <f t="shared" si="36"/>
        <v>45935</v>
      </c>
      <c r="AM11" s="14" t="str">
        <f t="shared" si="23"/>
        <v>dimanche</v>
      </c>
      <c r="AN11" s="15"/>
      <c r="AO11" s="79" t="str">
        <f t="shared" ref="AO11:AO38" si="56">IF(AQ11="samedi","Nb heures/Semaine","")</f>
        <v/>
      </c>
      <c r="AP11" s="73">
        <f t="shared" si="38"/>
        <v>45966</v>
      </c>
      <c r="AQ11" s="14" t="str">
        <f t="shared" si="23"/>
        <v>mercredi</v>
      </c>
      <c r="AR11" s="15"/>
      <c r="AS11" s="79" t="str">
        <f t="shared" ref="AS11:AS38" si="57">IF(AU11="samedi","Nb heures/Semaine","")</f>
        <v/>
      </c>
      <c r="AT11" s="73">
        <f t="shared" si="40"/>
        <v>45996</v>
      </c>
      <c r="AU11" s="14" t="str">
        <f t="shared" si="23"/>
        <v>vendredi</v>
      </c>
      <c r="AV11" s="15"/>
    </row>
    <row r="12" spans="1:61" ht="20.25" customHeight="1" x14ac:dyDescent="0.35">
      <c r="A12" s="71" t="str">
        <f t="shared" si="46"/>
        <v/>
      </c>
      <c r="B12" s="73">
        <f>+B11+1</f>
        <v>45663</v>
      </c>
      <c r="C12" s="14" t="str">
        <f t="shared" si="43"/>
        <v>lundi</v>
      </c>
      <c r="D12" s="15"/>
      <c r="E12" s="76" t="str">
        <f t="shared" si="47"/>
        <v/>
      </c>
      <c r="F12" s="73">
        <f t="shared" si="44"/>
        <v>45694</v>
      </c>
      <c r="G12" s="14" t="str">
        <f t="shared" si="45"/>
        <v>jeudi</v>
      </c>
      <c r="H12" s="15"/>
      <c r="I12" s="76" t="str">
        <f t="shared" si="48"/>
        <v/>
      </c>
      <c r="J12" s="73">
        <f t="shared" si="22"/>
        <v>45722</v>
      </c>
      <c r="K12" s="14" t="str">
        <f t="shared" si="23"/>
        <v>jeudi</v>
      </c>
      <c r="L12" s="15"/>
      <c r="M12" s="79" t="str">
        <f t="shared" si="49"/>
        <v/>
      </c>
      <c r="N12" s="73">
        <f t="shared" si="24"/>
        <v>45753</v>
      </c>
      <c r="O12" s="14" t="str">
        <f t="shared" si="23"/>
        <v>dimanche</v>
      </c>
      <c r="P12" s="15"/>
      <c r="Q12" s="79" t="str">
        <f t="shared" si="50"/>
        <v/>
      </c>
      <c r="R12" s="73">
        <f t="shared" si="26"/>
        <v>45783</v>
      </c>
      <c r="S12" s="14" t="str">
        <f t="shared" si="23"/>
        <v>mardi</v>
      </c>
      <c r="T12" s="15"/>
      <c r="U12" s="79" t="str">
        <f t="shared" si="51"/>
        <v/>
      </c>
      <c r="V12" s="73">
        <f t="shared" si="28"/>
        <v>45814</v>
      </c>
      <c r="W12" s="14" t="str">
        <f t="shared" si="23"/>
        <v>vendredi</v>
      </c>
      <c r="X12" s="15"/>
      <c r="Y12" s="79" t="str">
        <f t="shared" si="52"/>
        <v/>
      </c>
      <c r="Z12" s="73">
        <f t="shared" si="30"/>
        <v>45844</v>
      </c>
      <c r="AA12" s="14" t="str">
        <f t="shared" si="23"/>
        <v>dimanche</v>
      </c>
      <c r="AB12" s="15"/>
      <c r="AC12" s="79" t="str">
        <f t="shared" si="53"/>
        <v/>
      </c>
      <c r="AD12" s="73">
        <f t="shared" si="32"/>
        <v>45875</v>
      </c>
      <c r="AE12" s="14" t="str">
        <f t="shared" si="23"/>
        <v>mercredi</v>
      </c>
      <c r="AF12" s="15"/>
      <c r="AG12" s="79" t="str">
        <f t="shared" si="54"/>
        <v>Nb heures/Semaine</v>
      </c>
      <c r="AH12" s="73">
        <f t="shared" si="34"/>
        <v>45906</v>
      </c>
      <c r="AI12" s="14" t="str">
        <f t="shared" si="23"/>
        <v>samedi</v>
      </c>
      <c r="AJ12" s="57">
        <f>AJ7+AJ8+AJ9+AJ10+AJ11</f>
        <v>0</v>
      </c>
      <c r="AK12" s="79" t="str">
        <f t="shared" si="55"/>
        <v/>
      </c>
      <c r="AL12" s="73">
        <f t="shared" si="36"/>
        <v>45936</v>
      </c>
      <c r="AM12" s="14" t="str">
        <f t="shared" si="23"/>
        <v>lundi</v>
      </c>
      <c r="AN12" s="15"/>
      <c r="AO12" s="79" t="str">
        <f t="shared" si="56"/>
        <v/>
      </c>
      <c r="AP12" s="73">
        <f t="shared" si="38"/>
        <v>45967</v>
      </c>
      <c r="AQ12" s="14" t="str">
        <f t="shared" si="23"/>
        <v>jeudi</v>
      </c>
      <c r="AR12" s="15"/>
      <c r="AS12" s="79" t="str">
        <f t="shared" si="57"/>
        <v>Nb heures/Semaine</v>
      </c>
      <c r="AT12" s="73">
        <f t="shared" si="40"/>
        <v>45997</v>
      </c>
      <c r="AU12" s="14" t="str">
        <f t="shared" si="23"/>
        <v>samedi</v>
      </c>
      <c r="AV12" s="57">
        <f>AV7+AV8+AV9+AV10+AV11</f>
        <v>0</v>
      </c>
    </row>
    <row r="13" spans="1:61" ht="20.25" customHeight="1" x14ac:dyDescent="0.35">
      <c r="A13" s="71" t="str">
        <f t="shared" si="46"/>
        <v/>
      </c>
      <c r="B13" s="73">
        <f t="shared" si="42"/>
        <v>45664</v>
      </c>
      <c r="C13" s="14" t="str">
        <f t="shared" si="43"/>
        <v>mardi</v>
      </c>
      <c r="D13" s="15"/>
      <c r="E13" s="76" t="str">
        <f t="shared" si="47"/>
        <v/>
      </c>
      <c r="F13" s="73">
        <f t="shared" si="44"/>
        <v>45695</v>
      </c>
      <c r="G13" s="14" t="str">
        <f t="shared" si="45"/>
        <v>vendredi</v>
      </c>
      <c r="H13" s="15"/>
      <c r="I13" s="76" t="str">
        <f t="shared" si="48"/>
        <v/>
      </c>
      <c r="J13" s="73">
        <f t="shared" si="22"/>
        <v>45723</v>
      </c>
      <c r="K13" s="14" t="str">
        <f t="shared" si="23"/>
        <v>vendredi</v>
      </c>
      <c r="L13" s="15"/>
      <c r="M13" s="79" t="str">
        <f t="shared" si="49"/>
        <v/>
      </c>
      <c r="N13" s="73">
        <f t="shared" si="24"/>
        <v>45754</v>
      </c>
      <c r="O13" s="14" t="str">
        <f t="shared" si="23"/>
        <v>lundi</v>
      </c>
      <c r="P13" s="15"/>
      <c r="Q13" s="79" t="str">
        <f t="shared" si="50"/>
        <v/>
      </c>
      <c r="R13" s="73">
        <f t="shared" si="26"/>
        <v>45784</v>
      </c>
      <c r="S13" s="14" t="str">
        <f t="shared" si="23"/>
        <v>mercredi</v>
      </c>
      <c r="T13" s="15"/>
      <c r="U13" s="79" t="str">
        <f t="shared" si="51"/>
        <v>Nb heures/Semaine</v>
      </c>
      <c r="V13" s="73">
        <f t="shared" si="28"/>
        <v>45815</v>
      </c>
      <c r="W13" s="14" t="str">
        <f t="shared" si="23"/>
        <v>samedi</v>
      </c>
      <c r="X13" s="57">
        <f>X8+X9+X10+X11+X12</f>
        <v>0</v>
      </c>
      <c r="Y13" s="79" t="str">
        <f t="shared" si="52"/>
        <v/>
      </c>
      <c r="Z13" s="73">
        <f t="shared" si="30"/>
        <v>45845</v>
      </c>
      <c r="AA13" s="14" t="str">
        <f t="shared" si="23"/>
        <v>lundi</v>
      </c>
      <c r="AB13" s="15"/>
      <c r="AC13" s="79" t="str">
        <f t="shared" si="53"/>
        <v/>
      </c>
      <c r="AD13" s="73">
        <f t="shared" si="32"/>
        <v>45876</v>
      </c>
      <c r="AE13" s="14" t="str">
        <f t="shared" si="23"/>
        <v>jeudi</v>
      </c>
      <c r="AF13" s="15"/>
      <c r="AG13" s="79" t="str">
        <f t="shared" si="54"/>
        <v/>
      </c>
      <c r="AH13" s="73">
        <f t="shared" si="34"/>
        <v>45907</v>
      </c>
      <c r="AI13" s="14" t="str">
        <f t="shared" si="23"/>
        <v>dimanche</v>
      </c>
      <c r="AJ13" s="15"/>
      <c r="AK13" s="79" t="str">
        <f t="shared" si="55"/>
        <v/>
      </c>
      <c r="AL13" s="73">
        <f t="shared" si="36"/>
        <v>45937</v>
      </c>
      <c r="AM13" s="14" t="str">
        <f t="shared" si="23"/>
        <v>mardi</v>
      </c>
      <c r="AN13" s="15"/>
      <c r="AO13" s="79" t="str">
        <f t="shared" si="56"/>
        <v/>
      </c>
      <c r="AP13" s="73">
        <f t="shared" si="38"/>
        <v>45968</v>
      </c>
      <c r="AQ13" s="14" t="str">
        <f t="shared" si="23"/>
        <v>vendredi</v>
      </c>
      <c r="AR13" s="15"/>
      <c r="AS13" s="79" t="str">
        <f t="shared" si="57"/>
        <v/>
      </c>
      <c r="AT13" s="73">
        <f t="shared" si="40"/>
        <v>45998</v>
      </c>
      <c r="AU13" s="14" t="str">
        <f t="shared" si="23"/>
        <v>dimanche</v>
      </c>
      <c r="AV13" s="15"/>
    </row>
    <row r="14" spans="1:61" ht="20.25" customHeight="1" x14ac:dyDescent="0.35">
      <c r="A14" s="71" t="str">
        <f t="shared" si="46"/>
        <v/>
      </c>
      <c r="B14" s="73">
        <f t="shared" si="42"/>
        <v>45665</v>
      </c>
      <c r="C14" s="14" t="str">
        <f t="shared" si="43"/>
        <v>mercredi</v>
      </c>
      <c r="D14" s="15"/>
      <c r="E14" s="76" t="str">
        <f t="shared" si="47"/>
        <v>Nb heures/Semaine</v>
      </c>
      <c r="F14" s="73">
        <f t="shared" si="44"/>
        <v>45696</v>
      </c>
      <c r="G14" s="14" t="str">
        <f t="shared" si="45"/>
        <v>samedi</v>
      </c>
      <c r="H14" s="57">
        <f>H9+H10+H11+H12+H13</f>
        <v>0</v>
      </c>
      <c r="I14" s="76" t="str">
        <f t="shared" si="48"/>
        <v>Nb heures/Semaine</v>
      </c>
      <c r="J14" s="73">
        <f t="shared" si="22"/>
        <v>45724</v>
      </c>
      <c r="K14" s="14" t="str">
        <f t="shared" si="23"/>
        <v>samedi</v>
      </c>
      <c r="L14" s="57">
        <f>L9+L10+L11+L12+L13</f>
        <v>0</v>
      </c>
      <c r="M14" s="79" t="str">
        <f t="shared" si="49"/>
        <v/>
      </c>
      <c r="N14" s="73">
        <f t="shared" si="24"/>
        <v>45755</v>
      </c>
      <c r="O14" s="14" t="str">
        <f t="shared" si="23"/>
        <v>mardi</v>
      </c>
      <c r="P14" s="15"/>
      <c r="Q14" s="79" t="str">
        <f t="shared" si="50"/>
        <v/>
      </c>
      <c r="R14" s="73">
        <f t="shared" si="26"/>
        <v>45785</v>
      </c>
      <c r="S14" s="14" t="str">
        <f t="shared" si="23"/>
        <v>jeudi</v>
      </c>
      <c r="T14" s="15"/>
      <c r="U14" s="79" t="str">
        <f t="shared" si="51"/>
        <v/>
      </c>
      <c r="V14" s="73">
        <f t="shared" si="28"/>
        <v>45816</v>
      </c>
      <c r="W14" s="14" t="str">
        <f t="shared" si="23"/>
        <v>dimanche</v>
      </c>
      <c r="X14" s="15"/>
      <c r="Y14" s="79" t="str">
        <f t="shared" si="52"/>
        <v/>
      </c>
      <c r="Z14" s="73">
        <f t="shared" si="30"/>
        <v>45846</v>
      </c>
      <c r="AA14" s="14" t="str">
        <f t="shared" si="23"/>
        <v>mardi</v>
      </c>
      <c r="AB14" s="15"/>
      <c r="AC14" s="79" t="str">
        <f t="shared" si="53"/>
        <v/>
      </c>
      <c r="AD14" s="73">
        <f t="shared" si="32"/>
        <v>45877</v>
      </c>
      <c r="AE14" s="14" t="str">
        <f t="shared" si="23"/>
        <v>vendredi</v>
      </c>
      <c r="AF14" s="15"/>
      <c r="AG14" s="79" t="str">
        <f t="shared" si="54"/>
        <v/>
      </c>
      <c r="AH14" s="73">
        <f t="shared" si="34"/>
        <v>45908</v>
      </c>
      <c r="AI14" s="14" t="str">
        <f t="shared" si="23"/>
        <v>lundi</v>
      </c>
      <c r="AJ14" s="15"/>
      <c r="AK14" s="79" t="str">
        <f t="shared" si="55"/>
        <v/>
      </c>
      <c r="AL14" s="73">
        <f t="shared" si="36"/>
        <v>45938</v>
      </c>
      <c r="AM14" s="14" t="str">
        <f t="shared" si="23"/>
        <v>mercredi</v>
      </c>
      <c r="AN14" s="15"/>
      <c r="AO14" s="79" t="str">
        <f t="shared" si="56"/>
        <v>Nb heures/Semaine</v>
      </c>
      <c r="AP14" s="73">
        <f t="shared" si="38"/>
        <v>45969</v>
      </c>
      <c r="AQ14" s="14" t="str">
        <f t="shared" si="23"/>
        <v>samedi</v>
      </c>
      <c r="AR14" s="57">
        <f>AR9+AR10+AR11+AR12+AR13</f>
        <v>0</v>
      </c>
      <c r="AS14" s="79" t="str">
        <f t="shared" si="57"/>
        <v/>
      </c>
      <c r="AT14" s="73">
        <f t="shared" si="40"/>
        <v>45999</v>
      </c>
      <c r="AU14" s="14" t="str">
        <f t="shared" si="23"/>
        <v>lundi</v>
      </c>
      <c r="AV14" s="15"/>
    </row>
    <row r="15" spans="1:61" ht="20.25" customHeight="1" x14ac:dyDescent="0.35">
      <c r="A15" s="71" t="str">
        <f t="shared" si="46"/>
        <v/>
      </c>
      <c r="B15" s="73">
        <f t="shared" si="42"/>
        <v>45666</v>
      </c>
      <c r="C15" s="14" t="str">
        <f t="shared" si="43"/>
        <v>jeudi</v>
      </c>
      <c r="D15" s="15"/>
      <c r="E15" s="76" t="str">
        <f t="shared" si="47"/>
        <v/>
      </c>
      <c r="F15" s="73">
        <f t="shared" si="44"/>
        <v>45697</v>
      </c>
      <c r="G15" s="14" t="str">
        <f t="shared" si="45"/>
        <v>dimanche</v>
      </c>
      <c r="H15" s="15"/>
      <c r="I15" s="76" t="str">
        <f t="shared" si="48"/>
        <v/>
      </c>
      <c r="J15" s="73">
        <f t="shared" si="22"/>
        <v>45725</v>
      </c>
      <c r="K15" s="14" t="str">
        <f t="shared" si="23"/>
        <v>dimanche</v>
      </c>
      <c r="L15" s="15"/>
      <c r="M15" s="79" t="str">
        <f t="shared" si="49"/>
        <v/>
      </c>
      <c r="N15" s="73">
        <f t="shared" si="24"/>
        <v>45756</v>
      </c>
      <c r="O15" s="14" t="str">
        <f t="shared" si="23"/>
        <v>mercredi</v>
      </c>
      <c r="P15" s="15"/>
      <c r="Q15" s="79" t="str">
        <f t="shared" si="50"/>
        <v/>
      </c>
      <c r="R15" s="73">
        <f t="shared" si="26"/>
        <v>45786</v>
      </c>
      <c r="S15" s="14" t="str">
        <f t="shared" si="23"/>
        <v>vendredi</v>
      </c>
      <c r="T15" s="15"/>
      <c r="U15" s="79" t="str">
        <f t="shared" si="51"/>
        <v/>
      </c>
      <c r="V15" s="73">
        <f t="shared" si="28"/>
        <v>45817</v>
      </c>
      <c r="W15" s="14" t="str">
        <f t="shared" si="23"/>
        <v>lundi</v>
      </c>
      <c r="X15" s="15"/>
      <c r="Y15" s="79" t="str">
        <f t="shared" si="52"/>
        <v/>
      </c>
      <c r="Z15" s="73">
        <f t="shared" si="30"/>
        <v>45847</v>
      </c>
      <c r="AA15" s="14" t="str">
        <f t="shared" si="23"/>
        <v>mercredi</v>
      </c>
      <c r="AB15" s="15"/>
      <c r="AC15" s="79" t="str">
        <f t="shared" si="53"/>
        <v>Nb heures/Semaine</v>
      </c>
      <c r="AD15" s="73">
        <f t="shared" si="32"/>
        <v>45878</v>
      </c>
      <c r="AE15" s="14" t="str">
        <f t="shared" si="23"/>
        <v>samedi</v>
      </c>
      <c r="AF15" s="57">
        <f>AF10+AF11+AF12+AF13+AF14</f>
        <v>0</v>
      </c>
      <c r="AG15" s="79" t="str">
        <f t="shared" si="54"/>
        <v/>
      </c>
      <c r="AH15" s="73">
        <f t="shared" si="34"/>
        <v>45909</v>
      </c>
      <c r="AI15" s="14" t="str">
        <f t="shared" si="23"/>
        <v>mardi</v>
      </c>
      <c r="AJ15" s="15"/>
      <c r="AK15" s="79" t="str">
        <f t="shared" si="55"/>
        <v/>
      </c>
      <c r="AL15" s="73">
        <f t="shared" si="36"/>
        <v>45939</v>
      </c>
      <c r="AM15" s="14" t="str">
        <f t="shared" si="23"/>
        <v>jeudi</v>
      </c>
      <c r="AN15" s="15"/>
      <c r="AO15" s="79" t="str">
        <f t="shared" si="56"/>
        <v/>
      </c>
      <c r="AP15" s="73">
        <f t="shared" si="38"/>
        <v>45970</v>
      </c>
      <c r="AQ15" s="14" t="str">
        <f t="shared" si="23"/>
        <v>dimanche</v>
      </c>
      <c r="AR15" s="15"/>
      <c r="AS15" s="79" t="str">
        <f t="shared" si="57"/>
        <v/>
      </c>
      <c r="AT15" s="73">
        <f t="shared" si="40"/>
        <v>46000</v>
      </c>
      <c r="AU15" s="14" t="str">
        <f t="shared" si="23"/>
        <v>mardi</v>
      </c>
      <c r="AV15" s="15"/>
    </row>
    <row r="16" spans="1:61" ht="20.25" customHeight="1" x14ac:dyDescent="0.35">
      <c r="A16" s="71" t="str">
        <f t="shared" si="46"/>
        <v/>
      </c>
      <c r="B16" s="73">
        <f t="shared" si="42"/>
        <v>45667</v>
      </c>
      <c r="C16" s="14" t="str">
        <f t="shared" si="43"/>
        <v>vendredi</v>
      </c>
      <c r="D16" s="15"/>
      <c r="E16" s="76" t="str">
        <f t="shared" si="47"/>
        <v/>
      </c>
      <c r="F16" s="73">
        <f t="shared" si="44"/>
        <v>45698</v>
      </c>
      <c r="G16" s="14" t="str">
        <f t="shared" si="45"/>
        <v>lundi</v>
      </c>
      <c r="H16" s="15"/>
      <c r="I16" s="76" t="str">
        <f t="shared" si="48"/>
        <v/>
      </c>
      <c r="J16" s="73">
        <f t="shared" si="22"/>
        <v>45726</v>
      </c>
      <c r="K16" s="14" t="str">
        <f t="shared" si="23"/>
        <v>lundi</v>
      </c>
      <c r="L16" s="15"/>
      <c r="M16" s="79" t="str">
        <f t="shared" si="49"/>
        <v/>
      </c>
      <c r="N16" s="73">
        <f t="shared" si="24"/>
        <v>45757</v>
      </c>
      <c r="O16" s="14" t="str">
        <f t="shared" si="23"/>
        <v>jeudi</v>
      </c>
      <c r="P16" s="15"/>
      <c r="Q16" s="79" t="str">
        <f t="shared" si="50"/>
        <v>Nb heures/Semaine</v>
      </c>
      <c r="R16" s="73">
        <f t="shared" si="26"/>
        <v>45787</v>
      </c>
      <c r="S16" s="14" t="str">
        <f t="shared" si="23"/>
        <v>samedi</v>
      </c>
      <c r="T16" s="57">
        <f>T11+T12+T13+T14+T15</f>
        <v>0</v>
      </c>
      <c r="U16" s="79" t="str">
        <f t="shared" si="51"/>
        <v/>
      </c>
      <c r="V16" s="73">
        <f t="shared" si="28"/>
        <v>45818</v>
      </c>
      <c r="W16" s="14" t="str">
        <f t="shared" si="23"/>
        <v>mardi</v>
      </c>
      <c r="X16" s="15"/>
      <c r="Y16" s="79" t="str">
        <f t="shared" si="52"/>
        <v/>
      </c>
      <c r="Z16" s="73">
        <f t="shared" si="30"/>
        <v>45848</v>
      </c>
      <c r="AA16" s="14" t="str">
        <f t="shared" si="23"/>
        <v>jeudi</v>
      </c>
      <c r="AB16" s="15"/>
      <c r="AC16" s="79" t="str">
        <f t="shared" si="53"/>
        <v/>
      </c>
      <c r="AD16" s="73">
        <f t="shared" si="32"/>
        <v>45879</v>
      </c>
      <c r="AE16" s="14" t="str">
        <f t="shared" si="23"/>
        <v>dimanche</v>
      </c>
      <c r="AF16" s="15"/>
      <c r="AG16" s="79" t="str">
        <f t="shared" si="54"/>
        <v/>
      </c>
      <c r="AH16" s="73">
        <f t="shared" si="34"/>
        <v>45910</v>
      </c>
      <c r="AI16" s="14" t="str">
        <f t="shared" si="23"/>
        <v>mercredi</v>
      </c>
      <c r="AJ16" s="15"/>
      <c r="AK16" s="79" t="str">
        <f t="shared" si="55"/>
        <v/>
      </c>
      <c r="AL16" s="73">
        <f t="shared" si="36"/>
        <v>45940</v>
      </c>
      <c r="AM16" s="14" t="str">
        <f t="shared" si="23"/>
        <v>vendredi</v>
      </c>
      <c r="AN16" s="15"/>
      <c r="AO16" s="79" t="str">
        <f t="shared" si="56"/>
        <v/>
      </c>
      <c r="AP16" s="73">
        <f t="shared" si="38"/>
        <v>45971</v>
      </c>
      <c r="AQ16" s="14" t="str">
        <f t="shared" si="23"/>
        <v>lundi</v>
      </c>
      <c r="AR16" s="15"/>
      <c r="AS16" s="79" t="str">
        <f t="shared" si="57"/>
        <v/>
      </c>
      <c r="AT16" s="73">
        <f t="shared" si="40"/>
        <v>46001</v>
      </c>
      <c r="AU16" s="14" t="str">
        <f t="shared" si="23"/>
        <v>mercredi</v>
      </c>
      <c r="AV16" s="15"/>
    </row>
    <row r="17" spans="1:48" ht="20.25" customHeight="1" x14ac:dyDescent="0.35">
      <c r="A17" s="71" t="str">
        <f t="shared" si="46"/>
        <v>Nb heures/Semaine</v>
      </c>
      <c r="B17" s="73">
        <f>+B16+1</f>
        <v>45668</v>
      </c>
      <c r="C17" s="14" t="str">
        <f t="shared" si="43"/>
        <v>samedi</v>
      </c>
      <c r="D17" s="57">
        <f>D12+D13+D14+D15+D16</f>
        <v>0</v>
      </c>
      <c r="E17" s="76" t="str">
        <f t="shared" si="47"/>
        <v/>
      </c>
      <c r="F17" s="73">
        <f t="shared" si="44"/>
        <v>45699</v>
      </c>
      <c r="G17" s="14" t="str">
        <f t="shared" si="45"/>
        <v>mardi</v>
      </c>
      <c r="H17" s="15"/>
      <c r="I17" s="76" t="str">
        <f t="shared" si="48"/>
        <v/>
      </c>
      <c r="J17" s="73">
        <f t="shared" si="22"/>
        <v>45727</v>
      </c>
      <c r="K17" s="14" t="str">
        <f t="shared" si="23"/>
        <v>mardi</v>
      </c>
      <c r="L17" s="15"/>
      <c r="M17" s="79" t="str">
        <f t="shared" si="49"/>
        <v/>
      </c>
      <c r="N17" s="73">
        <f t="shared" si="24"/>
        <v>45758</v>
      </c>
      <c r="O17" s="14" t="str">
        <f t="shared" si="23"/>
        <v>vendredi</v>
      </c>
      <c r="P17" s="15"/>
      <c r="Q17" s="79" t="str">
        <f t="shared" si="50"/>
        <v/>
      </c>
      <c r="R17" s="73">
        <f t="shared" si="26"/>
        <v>45788</v>
      </c>
      <c r="S17" s="14" t="str">
        <f t="shared" si="23"/>
        <v>dimanche</v>
      </c>
      <c r="T17" s="15"/>
      <c r="U17" s="79" t="str">
        <f t="shared" si="51"/>
        <v/>
      </c>
      <c r="V17" s="73">
        <f t="shared" si="28"/>
        <v>45819</v>
      </c>
      <c r="W17" s="14" t="str">
        <f t="shared" si="23"/>
        <v>mercredi</v>
      </c>
      <c r="X17" s="15"/>
      <c r="Y17" s="79" t="str">
        <f t="shared" si="52"/>
        <v/>
      </c>
      <c r="Z17" s="73">
        <f t="shared" si="30"/>
        <v>45849</v>
      </c>
      <c r="AA17" s="14" t="str">
        <f t="shared" si="23"/>
        <v>vendredi</v>
      </c>
      <c r="AB17" s="15"/>
      <c r="AC17" s="79" t="str">
        <f t="shared" si="53"/>
        <v/>
      </c>
      <c r="AD17" s="73">
        <f t="shared" si="32"/>
        <v>45880</v>
      </c>
      <c r="AE17" s="14" t="str">
        <f t="shared" si="23"/>
        <v>lundi</v>
      </c>
      <c r="AF17" s="15"/>
      <c r="AG17" s="79" t="str">
        <f t="shared" si="54"/>
        <v/>
      </c>
      <c r="AH17" s="73">
        <f t="shared" si="34"/>
        <v>45911</v>
      </c>
      <c r="AI17" s="14" t="str">
        <f t="shared" si="23"/>
        <v>jeudi</v>
      </c>
      <c r="AJ17" s="15"/>
      <c r="AK17" s="79" t="str">
        <f t="shared" si="55"/>
        <v>Nb heures/Semaine</v>
      </c>
      <c r="AL17" s="73">
        <f t="shared" si="36"/>
        <v>45941</v>
      </c>
      <c r="AM17" s="14" t="str">
        <f t="shared" si="23"/>
        <v>samedi</v>
      </c>
      <c r="AN17" s="57">
        <f>AN12+AN13+AN14+AN15+AN16</f>
        <v>0</v>
      </c>
      <c r="AO17" s="79" t="str">
        <f t="shared" si="56"/>
        <v/>
      </c>
      <c r="AP17" s="73">
        <f t="shared" si="38"/>
        <v>45972</v>
      </c>
      <c r="AQ17" s="14" t="str">
        <f t="shared" si="23"/>
        <v>mardi</v>
      </c>
      <c r="AR17" s="15"/>
      <c r="AS17" s="79" t="str">
        <f t="shared" si="57"/>
        <v/>
      </c>
      <c r="AT17" s="73">
        <f t="shared" si="40"/>
        <v>46002</v>
      </c>
      <c r="AU17" s="14" t="str">
        <f t="shared" si="23"/>
        <v>jeudi</v>
      </c>
      <c r="AV17" s="15"/>
    </row>
    <row r="18" spans="1:48" ht="20.25" customHeight="1" x14ac:dyDescent="0.35">
      <c r="A18" s="71" t="str">
        <f t="shared" si="46"/>
        <v/>
      </c>
      <c r="B18" s="73">
        <f t="shared" si="42"/>
        <v>45669</v>
      </c>
      <c r="C18" s="14" t="str">
        <f t="shared" si="43"/>
        <v>dimanche</v>
      </c>
      <c r="D18" s="15"/>
      <c r="E18" s="76" t="str">
        <f t="shared" si="47"/>
        <v/>
      </c>
      <c r="F18" s="73">
        <f t="shared" si="44"/>
        <v>45700</v>
      </c>
      <c r="G18" s="14" t="str">
        <f t="shared" si="45"/>
        <v>mercredi</v>
      </c>
      <c r="H18" s="15"/>
      <c r="I18" s="76" t="str">
        <f t="shared" si="48"/>
        <v/>
      </c>
      <c r="J18" s="73">
        <f t="shared" si="22"/>
        <v>45728</v>
      </c>
      <c r="K18" s="14" t="str">
        <f t="shared" si="23"/>
        <v>mercredi</v>
      </c>
      <c r="L18" s="15"/>
      <c r="M18" s="79" t="str">
        <f t="shared" si="49"/>
        <v>Nb heures/Semaine</v>
      </c>
      <c r="N18" s="73">
        <f t="shared" si="24"/>
        <v>45759</v>
      </c>
      <c r="O18" s="14" t="str">
        <f t="shared" si="23"/>
        <v>samedi</v>
      </c>
      <c r="P18" s="57">
        <f>P13+P14+P15+P16+P17</f>
        <v>0</v>
      </c>
      <c r="Q18" s="79" t="str">
        <f t="shared" si="50"/>
        <v/>
      </c>
      <c r="R18" s="73">
        <f t="shared" si="26"/>
        <v>45789</v>
      </c>
      <c r="S18" s="14" t="str">
        <f t="shared" si="23"/>
        <v>lundi</v>
      </c>
      <c r="T18" s="15"/>
      <c r="U18" s="79" t="str">
        <f t="shared" si="51"/>
        <v/>
      </c>
      <c r="V18" s="73">
        <f t="shared" si="28"/>
        <v>45820</v>
      </c>
      <c r="W18" s="14" t="str">
        <f t="shared" si="23"/>
        <v>jeudi</v>
      </c>
      <c r="X18" s="15"/>
      <c r="Y18" s="79" t="str">
        <f t="shared" si="52"/>
        <v>Nb heures/Semaine</v>
      </c>
      <c r="Z18" s="73">
        <f t="shared" si="30"/>
        <v>45850</v>
      </c>
      <c r="AA18" s="14" t="str">
        <f t="shared" si="23"/>
        <v>samedi</v>
      </c>
      <c r="AB18" s="57">
        <f>AB13+AB14+AB15+AB16+AB17</f>
        <v>0</v>
      </c>
      <c r="AC18" s="79" t="str">
        <f t="shared" si="53"/>
        <v/>
      </c>
      <c r="AD18" s="73">
        <f t="shared" si="32"/>
        <v>45881</v>
      </c>
      <c r="AE18" s="14" t="str">
        <f t="shared" si="23"/>
        <v>mardi</v>
      </c>
      <c r="AF18" s="15"/>
      <c r="AG18" s="79" t="str">
        <f t="shared" si="54"/>
        <v/>
      </c>
      <c r="AH18" s="73">
        <f t="shared" si="34"/>
        <v>45912</v>
      </c>
      <c r="AI18" s="14" t="str">
        <f t="shared" si="23"/>
        <v>vendredi</v>
      </c>
      <c r="AJ18" s="15"/>
      <c r="AK18" s="79" t="str">
        <f t="shared" si="55"/>
        <v/>
      </c>
      <c r="AL18" s="73">
        <f t="shared" si="36"/>
        <v>45942</v>
      </c>
      <c r="AM18" s="14" t="str">
        <f t="shared" si="23"/>
        <v>dimanche</v>
      </c>
      <c r="AN18" s="15"/>
      <c r="AO18" s="79" t="str">
        <f t="shared" si="56"/>
        <v/>
      </c>
      <c r="AP18" s="73">
        <f t="shared" si="38"/>
        <v>45973</v>
      </c>
      <c r="AQ18" s="14" t="str">
        <f t="shared" si="23"/>
        <v>mercredi</v>
      </c>
      <c r="AR18" s="15"/>
      <c r="AS18" s="79" t="str">
        <f t="shared" si="57"/>
        <v/>
      </c>
      <c r="AT18" s="73">
        <f t="shared" si="40"/>
        <v>46003</v>
      </c>
      <c r="AU18" s="14" t="str">
        <f t="shared" si="23"/>
        <v>vendredi</v>
      </c>
      <c r="AV18" s="15"/>
    </row>
    <row r="19" spans="1:48" ht="20.25" customHeight="1" x14ac:dyDescent="0.35">
      <c r="A19" s="71" t="str">
        <f t="shared" si="46"/>
        <v/>
      </c>
      <c r="B19" s="73">
        <f>+B18+1</f>
        <v>45670</v>
      </c>
      <c r="C19" s="14" t="str">
        <f t="shared" si="43"/>
        <v>lundi</v>
      </c>
      <c r="D19" s="15"/>
      <c r="E19" s="76" t="str">
        <f t="shared" si="47"/>
        <v/>
      </c>
      <c r="F19" s="73">
        <f t="shared" si="44"/>
        <v>45701</v>
      </c>
      <c r="G19" s="14" t="str">
        <f t="shared" si="45"/>
        <v>jeudi</v>
      </c>
      <c r="H19" s="15"/>
      <c r="I19" s="76" t="str">
        <f t="shared" si="48"/>
        <v/>
      </c>
      <c r="J19" s="73">
        <f t="shared" si="22"/>
        <v>45729</v>
      </c>
      <c r="K19" s="14" t="str">
        <f t="shared" si="23"/>
        <v>jeudi</v>
      </c>
      <c r="L19" s="15"/>
      <c r="M19" s="79" t="str">
        <f t="shared" si="49"/>
        <v/>
      </c>
      <c r="N19" s="73">
        <f t="shared" si="24"/>
        <v>45760</v>
      </c>
      <c r="O19" s="14" t="str">
        <f t="shared" si="23"/>
        <v>dimanche</v>
      </c>
      <c r="P19" s="15"/>
      <c r="Q19" s="79" t="str">
        <f t="shared" si="50"/>
        <v/>
      </c>
      <c r="R19" s="73">
        <f t="shared" si="26"/>
        <v>45790</v>
      </c>
      <c r="S19" s="14" t="str">
        <f t="shared" si="23"/>
        <v>mardi</v>
      </c>
      <c r="T19" s="15"/>
      <c r="U19" s="79" t="str">
        <f t="shared" si="51"/>
        <v/>
      </c>
      <c r="V19" s="73">
        <f t="shared" si="28"/>
        <v>45821</v>
      </c>
      <c r="W19" s="14" t="str">
        <f t="shared" si="23"/>
        <v>vendredi</v>
      </c>
      <c r="X19" s="15"/>
      <c r="Y19" s="79" t="str">
        <f t="shared" si="52"/>
        <v/>
      </c>
      <c r="Z19" s="73">
        <f t="shared" si="30"/>
        <v>45851</v>
      </c>
      <c r="AA19" s="14" t="str">
        <f t="shared" si="23"/>
        <v>dimanche</v>
      </c>
      <c r="AB19" s="15"/>
      <c r="AC19" s="79" t="str">
        <f t="shared" si="53"/>
        <v/>
      </c>
      <c r="AD19" s="73">
        <f t="shared" si="32"/>
        <v>45882</v>
      </c>
      <c r="AE19" s="14" t="str">
        <f t="shared" si="23"/>
        <v>mercredi</v>
      </c>
      <c r="AF19" s="15"/>
      <c r="AG19" s="79" t="str">
        <f t="shared" si="54"/>
        <v>Nb heures/Semaine</v>
      </c>
      <c r="AH19" s="73">
        <f t="shared" si="34"/>
        <v>45913</v>
      </c>
      <c r="AI19" s="14" t="str">
        <f t="shared" si="23"/>
        <v>samedi</v>
      </c>
      <c r="AJ19" s="57">
        <f>AJ14+AJ15+AJ16+AJ17+AJ18</f>
        <v>0</v>
      </c>
      <c r="AK19" s="79" t="str">
        <f t="shared" si="55"/>
        <v/>
      </c>
      <c r="AL19" s="73">
        <f t="shared" si="36"/>
        <v>45943</v>
      </c>
      <c r="AM19" s="14" t="str">
        <f t="shared" si="23"/>
        <v>lundi</v>
      </c>
      <c r="AN19" s="15"/>
      <c r="AO19" s="79" t="str">
        <f t="shared" si="56"/>
        <v/>
      </c>
      <c r="AP19" s="73">
        <f t="shared" si="38"/>
        <v>45974</v>
      </c>
      <c r="AQ19" s="14" t="str">
        <f t="shared" si="23"/>
        <v>jeudi</v>
      </c>
      <c r="AR19" s="15"/>
      <c r="AS19" s="79" t="str">
        <f t="shared" si="57"/>
        <v>Nb heures/Semaine</v>
      </c>
      <c r="AT19" s="73">
        <f t="shared" si="40"/>
        <v>46004</v>
      </c>
      <c r="AU19" s="14" t="str">
        <f t="shared" si="23"/>
        <v>samedi</v>
      </c>
      <c r="AV19" s="57">
        <f>AV14+AV15+AV16+AV17+AV18</f>
        <v>0</v>
      </c>
    </row>
    <row r="20" spans="1:48" ht="20.25" customHeight="1" x14ac:dyDescent="0.35">
      <c r="A20" s="71" t="str">
        <f t="shared" si="46"/>
        <v/>
      </c>
      <c r="B20" s="73">
        <f t="shared" si="42"/>
        <v>45671</v>
      </c>
      <c r="C20" s="14" t="str">
        <f t="shared" si="43"/>
        <v>mardi</v>
      </c>
      <c r="D20" s="15">
        <v>8</v>
      </c>
      <c r="E20" s="76" t="str">
        <f t="shared" si="47"/>
        <v/>
      </c>
      <c r="F20" s="73">
        <f t="shared" si="44"/>
        <v>45702</v>
      </c>
      <c r="G20" s="14" t="str">
        <f t="shared" si="45"/>
        <v>vendredi</v>
      </c>
      <c r="H20" s="15"/>
      <c r="I20" s="76" t="str">
        <f t="shared" si="48"/>
        <v/>
      </c>
      <c r="J20" s="73">
        <f t="shared" si="22"/>
        <v>45730</v>
      </c>
      <c r="K20" s="14" t="str">
        <f t="shared" si="23"/>
        <v>vendredi</v>
      </c>
      <c r="L20" s="15"/>
      <c r="M20" s="79" t="str">
        <f t="shared" si="49"/>
        <v/>
      </c>
      <c r="N20" s="73">
        <f t="shared" si="24"/>
        <v>45761</v>
      </c>
      <c r="O20" s="14" t="str">
        <f t="shared" si="23"/>
        <v>lundi</v>
      </c>
      <c r="P20" s="15"/>
      <c r="Q20" s="79" t="str">
        <f t="shared" si="50"/>
        <v/>
      </c>
      <c r="R20" s="73">
        <f t="shared" si="26"/>
        <v>45791</v>
      </c>
      <c r="S20" s="14" t="str">
        <f t="shared" si="23"/>
        <v>mercredi</v>
      </c>
      <c r="T20" s="15"/>
      <c r="U20" s="79" t="str">
        <f t="shared" si="51"/>
        <v>Nb heures/Semaine</v>
      </c>
      <c r="V20" s="73">
        <f t="shared" si="28"/>
        <v>45822</v>
      </c>
      <c r="W20" s="14" t="str">
        <f t="shared" si="23"/>
        <v>samedi</v>
      </c>
      <c r="X20" s="57">
        <f>X15+X16+X17+X18+X19</f>
        <v>0</v>
      </c>
      <c r="Y20" s="79" t="str">
        <f t="shared" si="52"/>
        <v/>
      </c>
      <c r="Z20" s="73">
        <f t="shared" si="30"/>
        <v>45852</v>
      </c>
      <c r="AA20" s="14" t="str">
        <f t="shared" si="23"/>
        <v>lundi</v>
      </c>
      <c r="AB20" s="15"/>
      <c r="AC20" s="79" t="str">
        <f t="shared" si="53"/>
        <v/>
      </c>
      <c r="AD20" s="73">
        <f t="shared" si="32"/>
        <v>45883</v>
      </c>
      <c r="AE20" s="14" t="str">
        <f t="shared" si="23"/>
        <v>jeudi</v>
      </c>
      <c r="AF20" s="15"/>
      <c r="AG20" s="79" t="str">
        <f t="shared" si="54"/>
        <v/>
      </c>
      <c r="AH20" s="73">
        <f t="shared" si="34"/>
        <v>45914</v>
      </c>
      <c r="AI20" s="14" t="str">
        <f t="shared" si="23"/>
        <v>dimanche</v>
      </c>
      <c r="AJ20" s="15"/>
      <c r="AK20" s="79" t="str">
        <f t="shared" si="55"/>
        <v/>
      </c>
      <c r="AL20" s="73">
        <f t="shared" si="36"/>
        <v>45944</v>
      </c>
      <c r="AM20" s="14" t="str">
        <f t="shared" si="23"/>
        <v>mardi</v>
      </c>
      <c r="AN20" s="15"/>
      <c r="AO20" s="79" t="str">
        <f t="shared" si="56"/>
        <v/>
      </c>
      <c r="AP20" s="73">
        <f t="shared" si="38"/>
        <v>45975</v>
      </c>
      <c r="AQ20" s="14" t="str">
        <f t="shared" si="23"/>
        <v>vendredi</v>
      </c>
      <c r="AR20" s="15"/>
      <c r="AS20" s="79" t="str">
        <f t="shared" si="57"/>
        <v/>
      </c>
      <c r="AT20" s="73">
        <f t="shared" si="40"/>
        <v>46005</v>
      </c>
      <c r="AU20" s="14" t="str">
        <f t="shared" si="23"/>
        <v>dimanche</v>
      </c>
      <c r="AV20" s="15"/>
    </row>
    <row r="21" spans="1:48" ht="20.25" customHeight="1" x14ac:dyDescent="0.35">
      <c r="A21" s="71" t="str">
        <f t="shared" si="46"/>
        <v/>
      </c>
      <c r="B21" s="73">
        <f t="shared" si="42"/>
        <v>45672</v>
      </c>
      <c r="C21" s="14" t="str">
        <f t="shared" si="43"/>
        <v>mercredi</v>
      </c>
      <c r="D21" s="15">
        <v>8</v>
      </c>
      <c r="E21" s="76" t="str">
        <f t="shared" si="47"/>
        <v>Nb heures/Semaine</v>
      </c>
      <c r="F21" s="73">
        <f t="shared" si="44"/>
        <v>45703</v>
      </c>
      <c r="G21" s="14" t="str">
        <f t="shared" si="45"/>
        <v>samedi</v>
      </c>
      <c r="H21" s="57">
        <f>H16+H17+H18+H19+H20</f>
        <v>0</v>
      </c>
      <c r="I21" s="76" t="str">
        <f t="shared" si="48"/>
        <v>Nb heures/Semaine</v>
      </c>
      <c r="J21" s="73">
        <f t="shared" si="22"/>
        <v>45731</v>
      </c>
      <c r="K21" s="14" t="str">
        <f t="shared" si="23"/>
        <v>samedi</v>
      </c>
      <c r="L21" s="57">
        <f>L16+L17+L18+L19+L20</f>
        <v>0</v>
      </c>
      <c r="M21" s="79" t="str">
        <f t="shared" si="49"/>
        <v/>
      </c>
      <c r="N21" s="73">
        <f t="shared" si="24"/>
        <v>45762</v>
      </c>
      <c r="O21" s="14" t="str">
        <f t="shared" si="23"/>
        <v>mardi</v>
      </c>
      <c r="P21" s="15"/>
      <c r="Q21" s="79" t="str">
        <f t="shared" si="50"/>
        <v/>
      </c>
      <c r="R21" s="73">
        <f t="shared" si="26"/>
        <v>45792</v>
      </c>
      <c r="S21" s="14" t="str">
        <f t="shared" si="23"/>
        <v>jeudi</v>
      </c>
      <c r="T21" s="15"/>
      <c r="U21" s="79" t="str">
        <f t="shared" si="51"/>
        <v/>
      </c>
      <c r="V21" s="73">
        <f t="shared" si="28"/>
        <v>45823</v>
      </c>
      <c r="W21" s="14" t="str">
        <f t="shared" si="23"/>
        <v>dimanche</v>
      </c>
      <c r="X21" s="15"/>
      <c r="Y21" s="79" t="str">
        <f t="shared" si="52"/>
        <v/>
      </c>
      <c r="Z21" s="73">
        <f t="shared" si="30"/>
        <v>45853</v>
      </c>
      <c r="AA21" s="14" t="str">
        <f t="shared" si="23"/>
        <v>mardi</v>
      </c>
      <c r="AB21" s="15"/>
      <c r="AC21" s="79" t="str">
        <f t="shared" si="53"/>
        <v/>
      </c>
      <c r="AD21" s="73">
        <f t="shared" si="32"/>
        <v>45884</v>
      </c>
      <c r="AE21" s="14" t="str">
        <f t="shared" si="23"/>
        <v>vendredi</v>
      </c>
      <c r="AF21" s="15"/>
      <c r="AG21" s="79" t="str">
        <f t="shared" si="54"/>
        <v/>
      </c>
      <c r="AH21" s="73">
        <f t="shared" si="34"/>
        <v>45915</v>
      </c>
      <c r="AI21" s="14" t="str">
        <f t="shared" si="23"/>
        <v>lundi</v>
      </c>
      <c r="AJ21" s="15"/>
      <c r="AK21" s="79" t="str">
        <f t="shared" si="55"/>
        <v/>
      </c>
      <c r="AL21" s="73">
        <f t="shared" si="36"/>
        <v>45945</v>
      </c>
      <c r="AM21" s="14" t="str">
        <f t="shared" si="23"/>
        <v>mercredi</v>
      </c>
      <c r="AN21" s="15"/>
      <c r="AO21" s="79" t="str">
        <f t="shared" si="56"/>
        <v>Nb heures/Semaine</v>
      </c>
      <c r="AP21" s="73">
        <f t="shared" si="38"/>
        <v>45976</v>
      </c>
      <c r="AQ21" s="14" t="str">
        <f t="shared" si="23"/>
        <v>samedi</v>
      </c>
      <c r="AR21" s="57">
        <f>AR16+AR17+AR18+AR19+AR20</f>
        <v>0</v>
      </c>
      <c r="AS21" s="79" t="str">
        <f t="shared" si="57"/>
        <v/>
      </c>
      <c r="AT21" s="73">
        <f t="shared" si="40"/>
        <v>46006</v>
      </c>
      <c r="AU21" s="14" t="str">
        <f t="shared" si="23"/>
        <v>lundi</v>
      </c>
      <c r="AV21" s="15"/>
    </row>
    <row r="22" spans="1:48" ht="20.25" customHeight="1" x14ac:dyDescent="0.35">
      <c r="A22" s="71" t="str">
        <f t="shared" si="46"/>
        <v/>
      </c>
      <c r="B22" s="73">
        <f t="shared" si="42"/>
        <v>45673</v>
      </c>
      <c r="C22" s="14" t="str">
        <f t="shared" si="43"/>
        <v>jeudi</v>
      </c>
      <c r="D22" s="15">
        <v>8</v>
      </c>
      <c r="E22" s="76" t="str">
        <f t="shared" si="47"/>
        <v/>
      </c>
      <c r="F22" s="73">
        <f t="shared" si="44"/>
        <v>45704</v>
      </c>
      <c r="G22" s="14" t="str">
        <f t="shared" si="45"/>
        <v>dimanche</v>
      </c>
      <c r="H22" s="15"/>
      <c r="I22" s="76" t="str">
        <f t="shared" si="48"/>
        <v/>
      </c>
      <c r="J22" s="73">
        <f t="shared" si="22"/>
        <v>45732</v>
      </c>
      <c r="K22" s="14" t="str">
        <f t="shared" si="23"/>
        <v>dimanche</v>
      </c>
      <c r="L22" s="15"/>
      <c r="M22" s="79" t="str">
        <f t="shared" si="49"/>
        <v/>
      </c>
      <c r="N22" s="73">
        <f t="shared" si="24"/>
        <v>45763</v>
      </c>
      <c r="O22" s="14" t="str">
        <f t="shared" si="23"/>
        <v>mercredi</v>
      </c>
      <c r="P22" s="15"/>
      <c r="Q22" s="79" t="str">
        <f t="shared" si="50"/>
        <v/>
      </c>
      <c r="R22" s="73">
        <f t="shared" si="26"/>
        <v>45793</v>
      </c>
      <c r="S22" s="14" t="str">
        <f t="shared" si="23"/>
        <v>vendredi</v>
      </c>
      <c r="T22" s="15"/>
      <c r="U22" s="79" t="str">
        <f t="shared" si="51"/>
        <v/>
      </c>
      <c r="V22" s="73">
        <f t="shared" si="28"/>
        <v>45824</v>
      </c>
      <c r="W22" s="14" t="str">
        <f t="shared" si="23"/>
        <v>lundi</v>
      </c>
      <c r="X22" s="15"/>
      <c r="Y22" s="79" t="str">
        <f t="shared" si="52"/>
        <v/>
      </c>
      <c r="Z22" s="73">
        <f t="shared" si="30"/>
        <v>45854</v>
      </c>
      <c r="AA22" s="14" t="str">
        <f t="shared" si="23"/>
        <v>mercredi</v>
      </c>
      <c r="AB22" s="15"/>
      <c r="AC22" s="79" t="str">
        <f t="shared" si="53"/>
        <v>Nb heures/Semaine</v>
      </c>
      <c r="AD22" s="73">
        <f t="shared" si="32"/>
        <v>45885</v>
      </c>
      <c r="AE22" s="14" t="str">
        <f t="shared" si="23"/>
        <v>samedi</v>
      </c>
      <c r="AF22" s="57">
        <f>AF17+AF18+AF19+AF20+AF21</f>
        <v>0</v>
      </c>
      <c r="AG22" s="79" t="str">
        <f t="shared" si="54"/>
        <v/>
      </c>
      <c r="AH22" s="73">
        <f t="shared" si="34"/>
        <v>45916</v>
      </c>
      <c r="AI22" s="14" t="str">
        <f t="shared" si="23"/>
        <v>mardi</v>
      </c>
      <c r="AJ22" s="15"/>
      <c r="AK22" s="79" t="str">
        <f t="shared" si="55"/>
        <v/>
      </c>
      <c r="AL22" s="73">
        <f t="shared" si="36"/>
        <v>45946</v>
      </c>
      <c r="AM22" s="14" t="str">
        <f t="shared" si="23"/>
        <v>jeudi</v>
      </c>
      <c r="AN22" s="15"/>
      <c r="AO22" s="79" t="str">
        <f t="shared" si="56"/>
        <v/>
      </c>
      <c r="AP22" s="73">
        <f t="shared" si="38"/>
        <v>45977</v>
      </c>
      <c r="AQ22" s="14" t="str">
        <f t="shared" si="23"/>
        <v>dimanche</v>
      </c>
      <c r="AR22" s="15"/>
      <c r="AS22" s="79" t="str">
        <f t="shared" si="57"/>
        <v/>
      </c>
      <c r="AT22" s="73">
        <f t="shared" si="40"/>
        <v>46007</v>
      </c>
      <c r="AU22" s="14" t="str">
        <f t="shared" si="23"/>
        <v>mardi</v>
      </c>
      <c r="AV22" s="15"/>
    </row>
    <row r="23" spans="1:48" ht="20.25" customHeight="1" x14ac:dyDescent="0.35">
      <c r="A23" s="71" t="str">
        <f t="shared" si="46"/>
        <v/>
      </c>
      <c r="B23" s="73">
        <f t="shared" si="42"/>
        <v>45674</v>
      </c>
      <c r="C23" s="14" t="str">
        <f t="shared" si="43"/>
        <v>vendredi</v>
      </c>
      <c r="D23" s="15">
        <v>4.5</v>
      </c>
      <c r="E23" s="76" t="str">
        <f t="shared" si="47"/>
        <v/>
      </c>
      <c r="F23" s="73">
        <f t="shared" si="44"/>
        <v>45705</v>
      </c>
      <c r="G23" s="14" t="str">
        <f t="shared" si="45"/>
        <v>lundi</v>
      </c>
      <c r="H23" s="15"/>
      <c r="I23" s="76" t="str">
        <f t="shared" si="48"/>
        <v/>
      </c>
      <c r="J23" s="73">
        <f t="shared" si="22"/>
        <v>45733</v>
      </c>
      <c r="K23" s="14" t="str">
        <f t="shared" si="23"/>
        <v>lundi</v>
      </c>
      <c r="L23" s="15"/>
      <c r="M23" s="79" t="str">
        <f t="shared" si="49"/>
        <v/>
      </c>
      <c r="N23" s="73">
        <f t="shared" si="24"/>
        <v>45764</v>
      </c>
      <c r="O23" s="14" t="str">
        <f t="shared" si="23"/>
        <v>jeudi</v>
      </c>
      <c r="P23" s="15"/>
      <c r="Q23" s="79" t="str">
        <f t="shared" si="50"/>
        <v>Nb heures/Semaine</v>
      </c>
      <c r="R23" s="73">
        <f t="shared" si="26"/>
        <v>45794</v>
      </c>
      <c r="S23" s="14" t="str">
        <f t="shared" si="23"/>
        <v>samedi</v>
      </c>
      <c r="T23" s="57">
        <f>T18+T19+T20+T21+T22</f>
        <v>0</v>
      </c>
      <c r="U23" s="79" t="str">
        <f t="shared" si="51"/>
        <v/>
      </c>
      <c r="V23" s="73">
        <f t="shared" si="28"/>
        <v>45825</v>
      </c>
      <c r="W23" s="14" t="str">
        <f t="shared" si="23"/>
        <v>mardi</v>
      </c>
      <c r="X23" s="15"/>
      <c r="Y23" s="79" t="str">
        <f t="shared" si="52"/>
        <v/>
      </c>
      <c r="Z23" s="73">
        <f t="shared" si="30"/>
        <v>45855</v>
      </c>
      <c r="AA23" s="14" t="str">
        <f t="shared" si="23"/>
        <v>jeudi</v>
      </c>
      <c r="AB23" s="15"/>
      <c r="AC23" s="79" t="str">
        <f t="shared" si="53"/>
        <v/>
      </c>
      <c r="AD23" s="73">
        <f t="shared" si="32"/>
        <v>45886</v>
      </c>
      <c r="AE23" s="14" t="str">
        <f t="shared" si="23"/>
        <v>dimanche</v>
      </c>
      <c r="AF23" s="15"/>
      <c r="AG23" s="79" t="str">
        <f t="shared" si="54"/>
        <v/>
      </c>
      <c r="AH23" s="73">
        <f t="shared" si="34"/>
        <v>45917</v>
      </c>
      <c r="AI23" s="14" t="str">
        <f t="shared" si="23"/>
        <v>mercredi</v>
      </c>
      <c r="AJ23" s="15"/>
      <c r="AK23" s="79" t="str">
        <f t="shared" si="55"/>
        <v/>
      </c>
      <c r="AL23" s="73">
        <f t="shared" si="36"/>
        <v>45947</v>
      </c>
      <c r="AM23" s="14" t="str">
        <f t="shared" si="23"/>
        <v>vendredi</v>
      </c>
      <c r="AN23" s="15"/>
      <c r="AO23" s="79" t="str">
        <f t="shared" si="56"/>
        <v/>
      </c>
      <c r="AP23" s="73">
        <f t="shared" si="38"/>
        <v>45978</v>
      </c>
      <c r="AQ23" s="14" t="str">
        <f t="shared" si="23"/>
        <v>lundi</v>
      </c>
      <c r="AR23" s="15"/>
      <c r="AS23" s="79" t="str">
        <f t="shared" si="57"/>
        <v/>
      </c>
      <c r="AT23" s="73">
        <f t="shared" si="40"/>
        <v>46008</v>
      </c>
      <c r="AU23" s="14" t="str">
        <f t="shared" si="23"/>
        <v>mercredi</v>
      </c>
      <c r="AV23" s="15"/>
    </row>
    <row r="24" spans="1:48" ht="20.25" customHeight="1" x14ac:dyDescent="0.35">
      <c r="A24" s="71" t="str">
        <f t="shared" si="46"/>
        <v>Nb heures/Semaine</v>
      </c>
      <c r="B24" s="73">
        <f>+B23+1</f>
        <v>45675</v>
      </c>
      <c r="C24" s="14" t="str">
        <f t="shared" si="43"/>
        <v>samedi</v>
      </c>
      <c r="D24" s="57">
        <f>D19+D20+D21+D22+D23</f>
        <v>28.5</v>
      </c>
      <c r="E24" s="76" t="str">
        <f t="shared" si="47"/>
        <v/>
      </c>
      <c r="F24" s="73">
        <f t="shared" si="44"/>
        <v>45706</v>
      </c>
      <c r="G24" s="14" t="str">
        <f t="shared" si="45"/>
        <v>mardi</v>
      </c>
      <c r="H24" s="15"/>
      <c r="I24" s="76" t="str">
        <f t="shared" si="48"/>
        <v/>
      </c>
      <c r="J24" s="73">
        <f t="shared" si="22"/>
        <v>45734</v>
      </c>
      <c r="K24" s="14" t="str">
        <f t="shared" ref="K24:AU38" si="58">TEXT(J24,"jjjj")</f>
        <v>mardi</v>
      </c>
      <c r="L24" s="15"/>
      <c r="M24" s="79" t="str">
        <f t="shared" si="49"/>
        <v/>
      </c>
      <c r="N24" s="73">
        <f t="shared" si="24"/>
        <v>45765</v>
      </c>
      <c r="O24" s="14" t="str">
        <f t="shared" si="58"/>
        <v>vendredi</v>
      </c>
      <c r="P24" s="15"/>
      <c r="Q24" s="79" t="str">
        <f t="shared" si="50"/>
        <v/>
      </c>
      <c r="R24" s="73">
        <f t="shared" si="26"/>
        <v>45795</v>
      </c>
      <c r="S24" s="14" t="str">
        <f t="shared" si="58"/>
        <v>dimanche</v>
      </c>
      <c r="T24" s="15"/>
      <c r="U24" s="79" t="str">
        <f t="shared" si="51"/>
        <v/>
      </c>
      <c r="V24" s="73">
        <f t="shared" si="28"/>
        <v>45826</v>
      </c>
      <c r="W24" s="14" t="str">
        <f t="shared" si="58"/>
        <v>mercredi</v>
      </c>
      <c r="X24" s="15"/>
      <c r="Y24" s="79" t="str">
        <f t="shared" si="52"/>
        <v/>
      </c>
      <c r="Z24" s="73">
        <f t="shared" si="30"/>
        <v>45856</v>
      </c>
      <c r="AA24" s="14" t="str">
        <f t="shared" si="58"/>
        <v>vendredi</v>
      </c>
      <c r="AB24" s="15"/>
      <c r="AC24" s="79" t="str">
        <f t="shared" si="53"/>
        <v/>
      </c>
      <c r="AD24" s="73">
        <f t="shared" si="32"/>
        <v>45887</v>
      </c>
      <c r="AE24" s="14" t="str">
        <f t="shared" si="58"/>
        <v>lundi</v>
      </c>
      <c r="AF24" s="15"/>
      <c r="AG24" s="79" t="str">
        <f t="shared" si="54"/>
        <v/>
      </c>
      <c r="AH24" s="73">
        <f t="shared" si="34"/>
        <v>45918</v>
      </c>
      <c r="AI24" s="14" t="str">
        <f t="shared" si="58"/>
        <v>jeudi</v>
      </c>
      <c r="AJ24" s="15"/>
      <c r="AK24" s="79" t="str">
        <f t="shared" si="55"/>
        <v>Nb heures/Semaine</v>
      </c>
      <c r="AL24" s="73">
        <f t="shared" si="36"/>
        <v>45948</v>
      </c>
      <c r="AM24" s="14" t="str">
        <f t="shared" si="58"/>
        <v>samedi</v>
      </c>
      <c r="AN24" s="57">
        <f>AN19+AN20+AN21+AN22+AN23</f>
        <v>0</v>
      </c>
      <c r="AO24" s="79" t="str">
        <f t="shared" si="56"/>
        <v/>
      </c>
      <c r="AP24" s="73">
        <f t="shared" si="38"/>
        <v>45979</v>
      </c>
      <c r="AQ24" s="14" t="str">
        <f t="shared" si="58"/>
        <v>mardi</v>
      </c>
      <c r="AR24" s="15"/>
      <c r="AS24" s="79" t="str">
        <f t="shared" si="57"/>
        <v/>
      </c>
      <c r="AT24" s="73">
        <f t="shared" si="40"/>
        <v>46009</v>
      </c>
      <c r="AU24" s="14" t="str">
        <f t="shared" si="58"/>
        <v>jeudi</v>
      </c>
      <c r="AV24" s="15"/>
    </row>
    <row r="25" spans="1:48" ht="20.25" customHeight="1" x14ac:dyDescent="0.35">
      <c r="A25" s="71" t="str">
        <f t="shared" si="46"/>
        <v/>
      </c>
      <c r="B25" s="73">
        <f t="shared" si="42"/>
        <v>45676</v>
      </c>
      <c r="C25" s="14" t="str">
        <f t="shared" si="43"/>
        <v>dimanche</v>
      </c>
      <c r="D25" s="15"/>
      <c r="E25" s="76" t="str">
        <f t="shared" si="47"/>
        <v/>
      </c>
      <c r="F25" s="73">
        <f t="shared" si="44"/>
        <v>45707</v>
      </c>
      <c r="G25" s="14" t="str">
        <f t="shared" si="45"/>
        <v>mercredi</v>
      </c>
      <c r="H25" s="15"/>
      <c r="I25" s="76" t="str">
        <f t="shared" si="48"/>
        <v/>
      </c>
      <c r="J25" s="73">
        <f t="shared" si="22"/>
        <v>45735</v>
      </c>
      <c r="K25" s="14" t="str">
        <f t="shared" si="58"/>
        <v>mercredi</v>
      </c>
      <c r="L25" s="15"/>
      <c r="M25" s="79" t="str">
        <f t="shared" si="49"/>
        <v>Nb heures/Semaine</v>
      </c>
      <c r="N25" s="73">
        <f t="shared" si="24"/>
        <v>45766</v>
      </c>
      <c r="O25" s="14" t="str">
        <f t="shared" si="58"/>
        <v>samedi</v>
      </c>
      <c r="P25" s="57">
        <f>P20+P21+P22+P23+P24</f>
        <v>0</v>
      </c>
      <c r="Q25" s="79" t="str">
        <f t="shared" si="50"/>
        <v/>
      </c>
      <c r="R25" s="73">
        <f t="shared" si="26"/>
        <v>45796</v>
      </c>
      <c r="S25" s="14" t="str">
        <f t="shared" si="58"/>
        <v>lundi</v>
      </c>
      <c r="T25" s="15"/>
      <c r="U25" s="79" t="str">
        <f t="shared" si="51"/>
        <v/>
      </c>
      <c r="V25" s="73">
        <f t="shared" si="28"/>
        <v>45827</v>
      </c>
      <c r="W25" s="14" t="str">
        <f t="shared" si="58"/>
        <v>jeudi</v>
      </c>
      <c r="X25" s="15"/>
      <c r="Y25" s="79" t="str">
        <f t="shared" si="52"/>
        <v>Nb heures/Semaine</v>
      </c>
      <c r="Z25" s="73">
        <f t="shared" si="30"/>
        <v>45857</v>
      </c>
      <c r="AA25" s="14" t="str">
        <f t="shared" si="58"/>
        <v>samedi</v>
      </c>
      <c r="AB25" s="57">
        <f>AB20+AB21+AB22+AB23+AB24</f>
        <v>0</v>
      </c>
      <c r="AC25" s="79" t="str">
        <f t="shared" si="53"/>
        <v/>
      </c>
      <c r="AD25" s="73">
        <f t="shared" si="32"/>
        <v>45888</v>
      </c>
      <c r="AE25" s="14" t="str">
        <f t="shared" si="58"/>
        <v>mardi</v>
      </c>
      <c r="AF25" s="15"/>
      <c r="AG25" s="79" t="str">
        <f t="shared" si="54"/>
        <v/>
      </c>
      <c r="AH25" s="73">
        <f t="shared" si="34"/>
        <v>45919</v>
      </c>
      <c r="AI25" s="14" t="str">
        <f t="shared" si="58"/>
        <v>vendredi</v>
      </c>
      <c r="AJ25" s="15"/>
      <c r="AK25" s="79" t="str">
        <f t="shared" si="55"/>
        <v/>
      </c>
      <c r="AL25" s="73">
        <f t="shared" si="36"/>
        <v>45949</v>
      </c>
      <c r="AM25" s="14" t="str">
        <f t="shared" si="58"/>
        <v>dimanche</v>
      </c>
      <c r="AN25" s="15"/>
      <c r="AO25" s="79" t="str">
        <f t="shared" si="56"/>
        <v/>
      </c>
      <c r="AP25" s="73">
        <f t="shared" si="38"/>
        <v>45980</v>
      </c>
      <c r="AQ25" s="14" t="str">
        <f t="shared" si="58"/>
        <v>mercredi</v>
      </c>
      <c r="AR25" s="15"/>
      <c r="AS25" s="79" t="str">
        <f t="shared" si="57"/>
        <v/>
      </c>
      <c r="AT25" s="73">
        <f t="shared" si="40"/>
        <v>46010</v>
      </c>
      <c r="AU25" s="14" t="str">
        <f t="shared" si="58"/>
        <v>vendredi</v>
      </c>
      <c r="AV25" s="15"/>
    </row>
    <row r="26" spans="1:48" ht="20.25" customHeight="1" x14ac:dyDescent="0.35">
      <c r="A26" s="71" t="str">
        <f t="shared" si="46"/>
        <v/>
      </c>
      <c r="B26" s="73">
        <f>+B25+1</f>
        <v>45677</v>
      </c>
      <c r="C26" s="14" t="str">
        <f t="shared" si="43"/>
        <v>lundi</v>
      </c>
      <c r="D26" s="15"/>
      <c r="E26" s="76" t="str">
        <f t="shared" si="47"/>
        <v/>
      </c>
      <c r="F26" s="73">
        <f t="shared" si="44"/>
        <v>45708</v>
      </c>
      <c r="G26" s="14" t="str">
        <f t="shared" si="45"/>
        <v>jeudi</v>
      </c>
      <c r="H26" s="15"/>
      <c r="I26" s="76" t="str">
        <f t="shared" si="48"/>
        <v/>
      </c>
      <c r="J26" s="73">
        <f t="shared" si="22"/>
        <v>45736</v>
      </c>
      <c r="K26" s="14" t="str">
        <f t="shared" si="58"/>
        <v>jeudi</v>
      </c>
      <c r="L26" s="15"/>
      <c r="M26" s="79" t="str">
        <f t="shared" si="49"/>
        <v/>
      </c>
      <c r="N26" s="73">
        <f t="shared" si="24"/>
        <v>45767</v>
      </c>
      <c r="O26" s="14" t="str">
        <f t="shared" si="58"/>
        <v>dimanche</v>
      </c>
      <c r="P26" s="15"/>
      <c r="Q26" s="79" t="str">
        <f t="shared" si="50"/>
        <v/>
      </c>
      <c r="R26" s="73">
        <f t="shared" si="26"/>
        <v>45797</v>
      </c>
      <c r="S26" s="14" t="str">
        <f t="shared" si="58"/>
        <v>mardi</v>
      </c>
      <c r="T26" s="15"/>
      <c r="U26" s="79" t="str">
        <f t="shared" si="51"/>
        <v/>
      </c>
      <c r="V26" s="73">
        <f t="shared" si="28"/>
        <v>45828</v>
      </c>
      <c r="W26" s="14" t="str">
        <f t="shared" si="58"/>
        <v>vendredi</v>
      </c>
      <c r="X26" s="15"/>
      <c r="Y26" s="79" t="str">
        <f t="shared" si="52"/>
        <v/>
      </c>
      <c r="Z26" s="73">
        <f t="shared" si="30"/>
        <v>45858</v>
      </c>
      <c r="AA26" s="14" t="str">
        <f t="shared" si="58"/>
        <v>dimanche</v>
      </c>
      <c r="AB26" s="15"/>
      <c r="AC26" s="79" t="str">
        <f t="shared" si="53"/>
        <v/>
      </c>
      <c r="AD26" s="73">
        <f t="shared" si="32"/>
        <v>45889</v>
      </c>
      <c r="AE26" s="14" t="str">
        <f t="shared" si="58"/>
        <v>mercredi</v>
      </c>
      <c r="AF26" s="15"/>
      <c r="AG26" s="79" t="str">
        <f t="shared" si="54"/>
        <v>Nb heures/Semaine</v>
      </c>
      <c r="AH26" s="73">
        <f t="shared" si="34"/>
        <v>45920</v>
      </c>
      <c r="AI26" s="14" t="str">
        <f t="shared" si="58"/>
        <v>samedi</v>
      </c>
      <c r="AJ26" s="57">
        <f>AJ21+AJ22+AJ23+AJ24+AJ25</f>
        <v>0</v>
      </c>
      <c r="AK26" s="79" t="str">
        <f t="shared" si="55"/>
        <v/>
      </c>
      <c r="AL26" s="73">
        <f t="shared" si="36"/>
        <v>45950</v>
      </c>
      <c r="AM26" s="14" t="str">
        <f t="shared" si="58"/>
        <v>lundi</v>
      </c>
      <c r="AN26" s="15"/>
      <c r="AO26" s="79" t="str">
        <f t="shared" si="56"/>
        <v/>
      </c>
      <c r="AP26" s="73">
        <f t="shared" si="38"/>
        <v>45981</v>
      </c>
      <c r="AQ26" s="14" t="str">
        <f t="shared" si="58"/>
        <v>jeudi</v>
      </c>
      <c r="AR26" s="15"/>
      <c r="AS26" s="79" t="str">
        <f t="shared" si="57"/>
        <v>Nb heures/Semaine</v>
      </c>
      <c r="AT26" s="73">
        <f t="shared" si="40"/>
        <v>46011</v>
      </c>
      <c r="AU26" s="14" t="str">
        <f t="shared" si="58"/>
        <v>samedi</v>
      </c>
      <c r="AV26" s="57">
        <f>AV21+AV22+AV23+AV24+AV25</f>
        <v>0</v>
      </c>
    </row>
    <row r="27" spans="1:48" ht="20.25" customHeight="1" x14ac:dyDescent="0.35">
      <c r="A27" s="71" t="str">
        <f t="shared" si="46"/>
        <v/>
      </c>
      <c r="B27" s="73">
        <f t="shared" si="42"/>
        <v>45678</v>
      </c>
      <c r="C27" s="14" t="str">
        <f t="shared" si="43"/>
        <v>mardi</v>
      </c>
      <c r="D27" s="15"/>
      <c r="E27" s="76" t="str">
        <f t="shared" si="47"/>
        <v/>
      </c>
      <c r="F27" s="73">
        <f t="shared" si="44"/>
        <v>45709</v>
      </c>
      <c r="G27" s="14" t="str">
        <f t="shared" si="45"/>
        <v>vendredi</v>
      </c>
      <c r="H27" s="15"/>
      <c r="I27" s="76" t="str">
        <f t="shared" si="48"/>
        <v/>
      </c>
      <c r="J27" s="73">
        <f t="shared" si="22"/>
        <v>45737</v>
      </c>
      <c r="K27" s="14" t="str">
        <f t="shared" si="58"/>
        <v>vendredi</v>
      </c>
      <c r="L27" s="15"/>
      <c r="M27" s="79" t="str">
        <f t="shared" si="49"/>
        <v/>
      </c>
      <c r="N27" s="73">
        <f t="shared" si="24"/>
        <v>45768</v>
      </c>
      <c r="O27" s="14" t="str">
        <f t="shared" si="58"/>
        <v>lundi</v>
      </c>
      <c r="P27" s="15"/>
      <c r="Q27" s="79" t="str">
        <f t="shared" si="50"/>
        <v/>
      </c>
      <c r="R27" s="73">
        <f t="shared" si="26"/>
        <v>45798</v>
      </c>
      <c r="S27" s="14" t="str">
        <f t="shared" si="58"/>
        <v>mercredi</v>
      </c>
      <c r="T27" s="15"/>
      <c r="U27" s="79" t="str">
        <f t="shared" si="51"/>
        <v>Nb heures/Semaine</v>
      </c>
      <c r="V27" s="73">
        <f t="shared" si="28"/>
        <v>45829</v>
      </c>
      <c r="W27" s="14" t="str">
        <f t="shared" si="58"/>
        <v>samedi</v>
      </c>
      <c r="X27" s="57">
        <f>X22+X23+X24+X25+X26</f>
        <v>0</v>
      </c>
      <c r="Y27" s="79" t="str">
        <f t="shared" si="52"/>
        <v/>
      </c>
      <c r="Z27" s="73">
        <f t="shared" si="30"/>
        <v>45859</v>
      </c>
      <c r="AA27" s="14" t="str">
        <f t="shared" si="58"/>
        <v>lundi</v>
      </c>
      <c r="AB27" s="15"/>
      <c r="AC27" s="79" t="str">
        <f t="shared" si="53"/>
        <v/>
      </c>
      <c r="AD27" s="73">
        <f t="shared" si="32"/>
        <v>45890</v>
      </c>
      <c r="AE27" s="14" t="str">
        <f t="shared" si="58"/>
        <v>jeudi</v>
      </c>
      <c r="AF27" s="15"/>
      <c r="AG27" s="79" t="str">
        <f t="shared" si="54"/>
        <v/>
      </c>
      <c r="AH27" s="73">
        <f t="shared" si="34"/>
        <v>45921</v>
      </c>
      <c r="AI27" s="14" t="str">
        <f t="shared" si="58"/>
        <v>dimanche</v>
      </c>
      <c r="AJ27" s="15"/>
      <c r="AK27" s="79" t="str">
        <f t="shared" si="55"/>
        <v/>
      </c>
      <c r="AL27" s="73">
        <f t="shared" si="36"/>
        <v>45951</v>
      </c>
      <c r="AM27" s="14" t="str">
        <f t="shared" si="58"/>
        <v>mardi</v>
      </c>
      <c r="AN27" s="15"/>
      <c r="AO27" s="79" t="str">
        <f t="shared" si="56"/>
        <v/>
      </c>
      <c r="AP27" s="73">
        <f t="shared" si="38"/>
        <v>45982</v>
      </c>
      <c r="AQ27" s="14" t="str">
        <f t="shared" si="58"/>
        <v>vendredi</v>
      </c>
      <c r="AR27" s="15"/>
      <c r="AS27" s="79" t="str">
        <f t="shared" si="57"/>
        <v/>
      </c>
      <c r="AT27" s="73">
        <f t="shared" si="40"/>
        <v>46012</v>
      </c>
      <c r="AU27" s="14" t="str">
        <f t="shared" si="58"/>
        <v>dimanche</v>
      </c>
      <c r="AV27" s="15"/>
    </row>
    <row r="28" spans="1:48" ht="20.25" customHeight="1" x14ac:dyDescent="0.35">
      <c r="A28" s="71" t="str">
        <f t="shared" si="46"/>
        <v/>
      </c>
      <c r="B28" s="73">
        <f t="shared" si="42"/>
        <v>45679</v>
      </c>
      <c r="C28" s="14" t="str">
        <f t="shared" si="43"/>
        <v>mercredi</v>
      </c>
      <c r="D28" s="15"/>
      <c r="E28" s="76" t="str">
        <f t="shared" si="47"/>
        <v>Nb heures/Semaine</v>
      </c>
      <c r="F28" s="73">
        <f t="shared" si="44"/>
        <v>45710</v>
      </c>
      <c r="G28" s="14" t="str">
        <f t="shared" si="45"/>
        <v>samedi</v>
      </c>
      <c r="H28" s="57">
        <f>H23+H24+H25+H26+H27</f>
        <v>0</v>
      </c>
      <c r="I28" s="76" t="str">
        <f t="shared" si="48"/>
        <v>Nb heures/Semaine</v>
      </c>
      <c r="J28" s="73">
        <f t="shared" si="22"/>
        <v>45738</v>
      </c>
      <c r="K28" s="14" t="str">
        <f t="shared" si="58"/>
        <v>samedi</v>
      </c>
      <c r="L28" s="57">
        <f>L23+L24+L25+L26+L27</f>
        <v>0</v>
      </c>
      <c r="M28" s="79" t="str">
        <f t="shared" si="49"/>
        <v/>
      </c>
      <c r="N28" s="73">
        <f t="shared" si="24"/>
        <v>45769</v>
      </c>
      <c r="O28" s="14" t="str">
        <f t="shared" si="58"/>
        <v>mardi</v>
      </c>
      <c r="P28" s="15"/>
      <c r="Q28" s="79" t="str">
        <f t="shared" si="50"/>
        <v/>
      </c>
      <c r="R28" s="73">
        <f t="shared" si="26"/>
        <v>45799</v>
      </c>
      <c r="S28" s="14" t="str">
        <f t="shared" si="58"/>
        <v>jeudi</v>
      </c>
      <c r="T28" s="15"/>
      <c r="U28" s="79" t="str">
        <f t="shared" si="51"/>
        <v/>
      </c>
      <c r="V28" s="73">
        <f t="shared" si="28"/>
        <v>45830</v>
      </c>
      <c r="W28" s="14" t="str">
        <f t="shared" si="58"/>
        <v>dimanche</v>
      </c>
      <c r="X28" s="15"/>
      <c r="Y28" s="79" t="str">
        <f t="shared" si="52"/>
        <v/>
      </c>
      <c r="Z28" s="73">
        <f t="shared" si="30"/>
        <v>45860</v>
      </c>
      <c r="AA28" s="14" t="str">
        <f t="shared" si="58"/>
        <v>mardi</v>
      </c>
      <c r="AB28" s="15"/>
      <c r="AC28" s="79" t="str">
        <f t="shared" si="53"/>
        <v/>
      </c>
      <c r="AD28" s="73">
        <f t="shared" si="32"/>
        <v>45891</v>
      </c>
      <c r="AE28" s="14" t="str">
        <f t="shared" si="58"/>
        <v>vendredi</v>
      </c>
      <c r="AF28" s="15"/>
      <c r="AG28" s="79" t="str">
        <f t="shared" si="54"/>
        <v/>
      </c>
      <c r="AH28" s="73">
        <f t="shared" si="34"/>
        <v>45922</v>
      </c>
      <c r="AI28" s="14" t="str">
        <f t="shared" si="58"/>
        <v>lundi</v>
      </c>
      <c r="AJ28" s="15"/>
      <c r="AK28" s="79" t="str">
        <f t="shared" si="55"/>
        <v/>
      </c>
      <c r="AL28" s="73">
        <f t="shared" si="36"/>
        <v>45952</v>
      </c>
      <c r="AM28" s="14" t="str">
        <f t="shared" si="58"/>
        <v>mercredi</v>
      </c>
      <c r="AN28" s="15"/>
      <c r="AO28" s="79" t="str">
        <f t="shared" si="56"/>
        <v>Nb heures/Semaine</v>
      </c>
      <c r="AP28" s="73">
        <f t="shared" si="38"/>
        <v>45983</v>
      </c>
      <c r="AQ28" s="14" t="str">
        <f t="shared" si="58"/>
        <v>samedi</v>
      </c>
      <c r="AR28" s="57">
        <f>AR23+AR24+AR25+AR26+AR27</f>
        <v>0</v>
      </c>
      <c r="AS28" s="79" t="str">
        <f t="shared" si="57"/>
        <v/>
      </c>
      <c r="AT28" s="73">
        <f t="shared" si="40"/>
        <v>46013</v>
      </c>
      <c r="AU28" s="14" t="str">
        <f t="shared" si="58"/>
        <v>lundi</v>
      </c>
      <c r="AV28" s="15"/>
    </row>
    <row r="29" spans="1:48" ht="20.25" customHeight="1" x14ac:dyDescent="0.35">
      <c r="A29" s="71" t="str">
        <f t="shared" si="46"/>
        <v/>
      </c>
      <c r="B29" s="73">
        <f t="shared" si="42"/>
        <v>45680</v>
      </c>
      <c r="C29" s="14" t="str">
        <f t="shared" si="43"/>
        <v>jeudi</v>
      </c>
      <c r="D29" s="15"/>
      <c r="E29" s="76" t="str">
        <f t="shared" si="47"/>
        <v/>
      </c>
      <c r="F29" s="73">
        <f t="shared" si="44"/>
        <v>45711</v>
      </c>
      <c r="G29" s="14" t="str">
        <f t="shared" si="45"/>
        <v>dimanche</v>
      </c>
      <c r="H29" s="15"/>
      <c r="I29" s="76" t="str">
        <f t="shared" si="48"/>
        <v/>
      </c>
      <c r="J29" s="73">
        <f t="shared" si="22"/>
        <v>45739</v>
      </c>
      <c r="K29" s="14" t="str">
        <f t="shared" si="58"/>
        <v>dimanche</v>
      </c>
      <c r="L29" s="15"/>
      <c r="M29" s="79" t="str">
        <f t="shared" si="49"/>
        <v/>
      </c>
      <c r="N29" s="73">
        <f t="shared" si="24"/>
        <v>45770</v>
      </c>
      <c r="O29" s="14" t="str">
        <f t="shared" si="58"/>
        <v>mercredi</v>
      </c>
      <c r="P29" s="15"/>
      <c r="Q29" s="79" t="str">
        <f t="shared" si="50"/>
        <v/>
      </c>
      <c r="R29" s="73">
        <f t="shared" si="26"/>
        <v>45800</v>
      </c>
      <c r="S29" s="14" t="str">
        <f t="shared" si="58"/>
        <v>vendredi</v>
      </c>
      <c r="T29" s="15"/>
      <c r="U29" s="79" t="str">
        <f t="shared" si="51"/>
        <v/>
      </c>
      <c r="V29" s="73">
        <f t="shared" si="28"/>
        <v>45831</v>
      </c>
      <c r="W29" s="14" t="str">
        <f t="shared" si="58"/>
        <v>lundi</v>
      </c>
      <c r="X29" s="15"/>
      <c r="Y29" s="79" t="str">
        <f t="shared" si="52"/>
        <v/>
      </c>
      <c r="Z29" s="73">
        <f t="shared" si="30"/>
        <v>45861</v>
      </c>
      <c r="AA29" s="14" t="str">
        <f t="shared" si="58"/>
        <v>mercredi</v>
      </c>
      <c r="AB29" s="15"/>
      <c r="AC29" s="79" t="str">
        <f t="shared" si="53"/>
        <v>Nb heures/Semaine</v>
      </c>
      <c r="AD29" s="73">
        <f t="shared" si="32"/>
        <v>45892</v>
      </c>
      <c r="AE29" s="14" t="str">
        <f t="shared" si="58"/>
        <v>samedi</v>
      </c>
      <c r="AF29" s="57">
        <f>AF24+AF25+AF26+AF27+AF28</f>
        <v>0</v>
      </c>
      <c r="AG29" s="79" t="str">
        <f t="shared" si="54"/>
        <v/>
      </c>
      <c r="AH29" s="73">
        <f t="shared" si="34"/>
        <v>45923</v>
      </c>
      <c r="AI29" s="14" t="str">
        <f t="shared" si="58"/>
        <v>mardi</v>
      </c>
      <c r="AJ29" s="15"/>
      <c r="AK29" s="79" t="str">
        <f t="shared" si="55"/>
        <v/>
      </c>
      <c r="AL29" s="73">
        <f t="shared" si="36"/>
        <v>45953</v>
      </c>
      <c r="AM29" s="14" t="str">
        <f t="shared" si="58"/>
        <v>jeudi</v>
      </c>
      <c r="AN29" s="15"/>
      <c r="AO29" s="79" t="str">
        <f t="shared" si="56"/>
        <v/>
      </c>
      <c r="AP29" s="73">
        <f t="shared" si="38"/>
        <v>45984</v>
      </c>
      <c r="AQ29" s="14" t="str">
        <f t="shared" si="58"/>
        <v>dimanche</v>
      </c>
      <c r="AR29" s="15"/>
      <c r="AS29" s="79" t="str">
        <f t="shared" si="57"/>
        <v/>
      </c>
      <c r="AT29" s="73">
        <f t="shared" si="40"/>
        <v>46014</v>
      </c>
      <c r="AU29" s="14" t="str">
        <f t="shared" si="58"/>
        <v>mardi</v>
      </c>
      <c r="AV29" s="15"/>
    </row>
    <row r="30" spans="1:48" ht="20.25" customHeight="1" x14ac:dyDescent="0.35">
      <c r="A30" s="71" t="str">
        <f t="shared" si="46"/>
        <v/>
      </c>
      <c r="B30" s="73">
        <f t="shared" si="42"/>
        <v>45681</v>
      </c>
      <c r="C30" s="14" t="str">
        <f t="shared" si="43"/>
        <v>vendredi</v>
      </c>
      <c r="D30" s="15"/>
      <c r="E30" s="76" t="str">
        <f t="shared" si="47"/>
        <v/>
      </c>
      <c r="F30" s="73">
        <f t="shared" si="44"/>
        <v>45712</v>
      </c>
      <c r="G30" s="14" t="str">
        <f t="shared" si="45"/>
        <v>lundi</v>
      </c>
      <c r="H30" s="15"/>
      <c r="I30" s="76" t="str">
        <f t="shared" si="48"/>
        <v/>
      </c>
      <c r="J30" s="73">
        <f t="shared" si="22"/>
        <v>45740</v>
      </c>
      <c r="K30" s="14" t="str">
        <f t="shared" si="58"/>
        <v>lundi</v>
      </c>
      <c r="L30" s="15"/>
      <c r="M30" s="79" t="str">
        <f t="shared" si="49"/>
        <v/>
      </c>
      <c r="N30" s="73">
        <f t="shared" si="24"/>
        <v>45771</v>
      </c>
      <c r="O30" s="14" t="str">
        <f t="shared" si="58"/>
        <v>jeudi</v>
      </c>
      <c r="P30" s="15"/>
      <c r="Q30" s="79" t="str">
        <f t="shared" si="50"/>
        <v>Nb heures/Semaine</v>
      </c>
      <c r="R30" s="73">
        <f t="shared" si="26"/>
        <v>45801</v>
      </c>
      <c r="S30" s="14" t="str">
        <f t="shared" si="58"/>
        <v>samedi</v>
      </c>
      <c r="T30" s="57">
        <f>T25+T26+T27+T28+T29</f>
        <v>0</v>
      </c>
      <c r="U30" s="79" t="str">
        <f t="shared" si="51"/>
        <v/>
      </c>
      <c r="V30" s="73">
        <f t="shared" si="28"/>
        <v>45832</v>
      </c>
      <c r="W30" s="14" t="str">
        <f t="shared" si="58"/>
        <v>mardi</v>
      </c>
      <c r="X30" s="15"/>
      <c r="Y30" s="79" t="str">
        <f t="shared" si="52"/>
        <v/>
      </c>
      <c r="Z30" s="73">
        <f t="shared" si="30"/>
        <v>45862</v>
      </c>
      <c r="AA30" s="14" t="str">
        <f t="shared" si="58"/>
        <v>jeudi</v>
      </c>
      <c r="AB30" s="15"/>
      <c r="AC30" s="79" t="str">
        <f t="shared" si="53"/>
        <v/>
      </c>
      <c r="AD30" s="73">
        <f t="shared" si="32"/>
        <v>45893</v>
      </c>
      <c r="AE30" s="14" t="str">
        <f t="shared" si="58"/>
        <v>dimanche</v>
      </c>
      <c r="AF30" s="15"/>
      <c r="AG30" s="79" t="str">
        <f t="shared" si="54"/>
        <v/>
      </c>
      <c r="AH30" s="73">
        <f t="shared" si="34"/>
        <v>45924</v>
      </c>
      <c r="AI30" s="14" t="str">
        <f t="shared" si="58"/>
        <v>mercredi</v>
      </c>
      <c r="AJ30" s="15"/>
      <c r="AK30" s="79" t="str">
        <f t="shared" si="55"/>
        <v/>
      </c>
      <c r="AL30" s="73">
        <f t="shared" si="36"/>
        <v>45954</v>
      </c>
      <c r="AM30" s="14" t="str">
        <f t="shared" si="58"/>
        <v>vendredi</v>
      </c>
      <c r="AN30" s="15"/>
      <c r="AO30" s="79" t="str">
        <f t="shared" si="56"/>
        <v/>
      </c>
      <c r="AP30" s="73">
        <f t="shared" si="38"/>
        <v>45985</v>
      </c>
      <c r="AQ30" s="14" t="str">
        <f t="shared" si="58"/>
        <v>lundi</v>
      </c>
      <c r="AR30" s="15"/>
      <c r="AS30" s="79" t="str">
        <f t="shared" si="57"/>
        <v/>
      </c>
      <c r="AT30" s="73">
        <f t="shared" si="40"/>
        <v>46015</v>
      </c>
      <c r="AU30" s="14" t="str">
        <f t="shared" si="58"/>
        <v>mercredi</v>
      </c>
      <c r="AV30" s="15"/>
    </row>
    <row r="31" spans="1:48" ht="20.25" customHeight="1" x14ac:dyDescent="0.35">
      <c r="A31" s="71" t="str">
        <f t="shared" si="46"/>
        <v>Nb heures/Semaine</v>
      </c>
      <c r="B31" s="73">
        <f>+B30+1</f>
        <v>45682</v>
      </c>
      <c r="C31" s="14" t="str">
        <f t="shared" si="43"/>
        <v>samedi</v>
      </c>
      <c r="D31" s="57">
        <f>D26+D27+D28+D29+D30</f>
        <v>0</v>
      </c>
      <c r="E31" s="76" t="str">
        <f t="shared" si="47"/>
        <v/>
      </c>
      <c r="F31" s="73">
        <f t="shared" si="44"/>
        <v>45713</v>
      </c>
      <c r="G31" s="14" t="str">
        <f t="shared" si="45"/>
        <v>mardi</v>
      </c>
      <c r="H31" s="15"/>
      <c r="I31" s="76" t="str">
        <f t="shared" si="48"/>
        <v/>
      </c>
      <c r="J31" s="73">
        <f t="shared" si="22"/>
        <v>45741</v>
      </c>
      <c r="K31" s="14" t="str">
        <f t="shared" si="58"/>
        <v>mardi</v>
      </c>
      <c r="L31" s="15"/>
      <c r="M31" s="79" t="str">
        <f t="shared" si="49"/>
        <v/>
      </c>
      <c r="N31" s="73">
        <f t="shared" si="24"/>
        <v>45772</v>
      </c>
      <c r="O31" s="14" t="str">
        <f t="shared" si="58"/>
        <v>vendredi</v>
      </c>
      <c r="P31" s="15"/>
      <c r="Q31" s="79" t="str">
        <f t="shared" si="50"/>
        <v/>
      </c>
      <c r="R31" s="73">
        <f t="shared" si="26"/>
        <v>45802</v>
      </c>
      <c r="S31" s="14" t="str">
        <f t="shared" si="58"/>
        <v>dimanche</v>
      </c>
      <c r="T31" s="15"/>
      <c r="U31" s="79" t="str">
        <f t="shared" si="51"/>
        <v/>
      </c>
      <c r="V31" s="73">
        <f t="shared" si="28"/>
        <v>45833</v>
      </c>
      <c r="W31" s="14" t="str">
        <f t="shared" si="58"/>
        <v>mercredi</v>
      </c>
      <c r="X31" s="15"/>
      <c r="Y31" s="79" t="str">
        <f t="shared" si="52"/>
        <v/>
      </c>
      <c r="Z31" s="73">
        <f t="shared" si="30"/>
        <v>45863</v>
      </c>
      <c r="AA31" s="14" t="str">
        <f t="shared" si="58"/>
        <v>vendredi</v>
      </c>
      <c r="AB31" s="15"/>
      <c r="AC31" s="79" t="str">
        <f t="shared" si="53"/>
        <v/>
      </c>
      <c r="AD31" s="73">
        <f t="shared" si="32"/>
        <v>45894</v>
      </c>
      <c r="AE31" s="14" t="str">
        <f t="shared" si="58"/>
        <v>lundi</v>
      </c>
      <c r="AF31" s="15"/>
      <c r="AG31" s="79" t="str">
        <f t="shared" si="54"/>
        <v/>
      </c>
      <c r="AH31" s="73">
        <f t="shared" si="34"/>
        <v>45925</v>
      </c>
      <c r="AI31" s="14" t="str">
        <f t="shared" si="58"/>
        <v>jeudi</v>
      </c>
      <c r="AJ31" s="15"/>
      <c r="AK31" s="79" t="str">
        <f t="shared" si="55"/>
        <v>Nb heures/Semaine</v>
      </c>
      <c r="AL31" s="73">
        <f t="shared" si="36"/>
        <v>45955</v>
      </c>
      <c r="AM31" s="14" t="str">
        <f t="shared" si="58"/>
        <v>samedi</v>
      </c>
      <c r="AN31" s="57">
        <f>AN26+AN27+AN28+AN29+AN30</f>
        <v>0</v>
      </c>
      <c r="AO31" s="79" t="str">
        <f t="shared" si="56"/>
        <v/>
      </c>
      <c r="AP31" s="73">
        <f t="shared" si="38"/>
        <v>45986</v>
      </c>
      <c r="AQ31" s="14" t="str">
        <f t="shared" si="58"/>
        <v>mardi</v>
      </c>
      <c r="AR31" s="15"/>
      <c r="AS31" s="79" t="str">
        <f t="shared" si="57"/>
        <v/>
      </c>
      <c r="AT31" s="73">
        <f t="shared" si="40"/>
        <v>46016</v>
      </c>
      <c r="AU31" s="14" t="str">
        <f t="shared" si="58"/>
        <v>jeudi</v>
      </c>
      <c r="AV31" s="15"/>
    </row>
    <row r="32" spans="1:48" ht="20.25" customHeight="1" x14ac:dyDescent="0.35">
      <c r="A32" s="71" t="str">
        <f t="shared" si="46"/>
        <v/>
      </c>
      <c r="B32" s="73">
        <f t="shared" si="42"/>
        <v>45683</v>
      </c>
      <c r="C32" s="14" t="str">
        <f t="shared" si="43"/>
        <v>dimanche</v>
      </c>
      <c r="D32" s="15"/>
      <c r="E32" s="76" t="str">
        <f t="shared" si="47"/>
        <v/>
      </c>
      <c r="F32" s="73">
        <f t="shared" si="44"/>
        <v>45714</v>
      </c>
      <c r="G32" s="14" t="str">
        <f t="shared" si="45"/>
        <v>mercredi</v>
      </c>
      <c r="H32" s="15"/>
      <c r="I32" s="76" t="str">
        <f t="shared" si="48"/>
        <v/>
      </c>
      <c r="J32" s="73">
        <f t="shared" si="22"/>
        <v>45742</v>
      </c>
      <c r="K32" s="14" t="str">
        <f t="shared" si="58"/>
        <v>mercredi</v>
      </c>
      <c r="L32" s="15"/>
      <c r="M32" s="79" t="str">
        <f t="shared" si="49"/>
        <v>Nb heures/Semaine</v>
      </c>
      <c r="N32" s="73">
        <f t="shared" si="24"/>
        <v>45773</v>
      </c>
      <c r="O32" s="14" t="str">
        <f t="shared" si="58"/>
        <v>samedi</v>
      </c>
      <c r="P32" s="57">
        <f>P27+P28+P29+P30+P31</f>
        <v>0</v>
      </c>
      <c r="Q32" s="79" t="str">
        <f t="shared" si="50"/>
        <v/>
      </c>
      <c r="R32" s="73">
        <f t="shared" si="26"/>
        <v>45803</v>
      </c>
      <c r="S32" s="14" t="str">
        <f t="shared" si="58"/>
        <v>lundi</v>
      </c>
      <c r="T32" s="15"/>
      <c r="U32" s="79" t="str">
        <f t="shared" si="51"/>
        <v/>
      </c>
      <c r="V32" s="73">
        <f t="shared" si="28"/>
        <v>45834</v>
      </c>
      <c r="W32" s="14" t="str">
        <f t="shared" si="58"/>
        <v>jeudi</v>
      </c>
      <c r="X32" s="15"/>
      <c r="Y32" s="79" t="str">
        <f t="shared" si="52"/>
        <v>Nb heures/Semaine</v>
      </c>
      <c r="Z32" s="73">
        <f t="shared" si="30"/>
        <v>45864</v>
      </c>
      <c r="AA32" s="14" t="str">
        <f t="shared" si="58"/>
        <v>samedi</v>
      </c>
      <c r="AB32" s="57">
        <f>AB27+AB28+AB29+AB30+AB31</f>
        <v>0</v>
      </c>
      <c r="AC32" s="79" t="str">
        <f t="shared" si="53"/>
        <v/>
      </c>
      <c r="AD32" s="73">
        <f t="shared" si="32"/>
        <v>45895</v>
      </c>
      <c r="AE32" s="14" t="str">
        <f t="shared" si="58"/>
        <v>mardi</v>
      </c>
      <c r="AF32" s="15"/>
      <c r="AG32" s="79" t="str">
        <f t="shared" si="54"/>
        <v/>
      </c>
      <c r="AH32" s="73">
        <f t="shared" si="34"/>
        <v>45926</v>
      </c>
      <c r="AI32" s="14" t="str">
        <f t="shared" si="58"/>
        <v>vendredi</v>
      </c>
      <c r="AJ32" s="15"/>
      <c r="AK32" s="79" t="str">
        <f t="shared" si="55"/>
        <v/>
      </c>
      <c r="AL32" s="73">
        <f t="shared" si="36"/>
        <v>45956</v>
      </c>
      <c r="AM32" s="14" t="str">
        <f t="shared" si="58"/>
        <v>dimanche</v>
      </c>
      <c r="AN32" s="15"/>
      <c r="AO32" s="79" t="str">
        <f t="shared" si="56"/>
        <v/>
      </c>
      <c r="AP32" s="73">
        <f t="shared" si="38"/>
        <v>45987</v>
      </c>
      <c r="AQ32" s="14" t="str">
        <f t="shared" si="58"/>
        <v>mercredi</v>
      </c>
      <c r="AR32" s="15"/>
      <c r="AS32" s="79" t="str">
        <f t="shared" si="57"/>
        <v/>
      </c>
      <c r="AT32" s="73">
        <f t="shared" si="40"/>
        <v>46017</v>
      </c>
      <c r="AU32" s="14" t="str">
        <f t="shared" si="58"/>
        <v>vendredi</v>
      </c>
      <c r="AV32" s="15"/>
    </row>
    <row r="33" spans="1:61" ht="20.25" customHeight="1" x14ac:dyDescent="0.35">
      <c r="A33" s="71" t="str">
        <f t="shared" si="46"/>
        <v/>
      </c>
      <c r="B33" s="73">
        <f>+B32+1</f>
        <v>45684</v>
      </c>
      <c r="C33" s="14" t="str">
        <f t="shared" si="43"/>
        <v>lundi</v>
      </c>
      <c r="D33" s="15">
        <v>8</v>
      </c>
      <c r="E33" s="76" t="str">
        <f t="shared" si="47"/>
        <v/>
      </c>
      <c r="F33" s="73">
        <f t="shared" si="44"/>
        <v>45715</v>
      </c>
      <c r="G33" s="14" t="str">
        <f t="shared" si="45"/>
        <v>jeudi</v>
      </c>
      <c r="H33" s="15"/>
      <c r="I33" s="76" t="str">
        <f t="shared" si="48"/>
        <v/>
      </c>
      <c r="J33" s="73">
        <f t="shared" si="22"/>
        <v>45743</v>
      </c>
      <c r="K33" s="14" t="str">
        <f t="shared" si="58"/>
        <v>jeudi</v>
      </c>
      <c r="L33" s="15"/>
      <c r="M33" s="79" t="str">
        <f t="shared" si="49"/>
        <v/>
      </c>
      <c r="N33" s="73">
        <f t="shared" si="24"/>
        <v>45774</v>
      </c>
      <c r="O33" s="14" t="str">
        <f t="shared" si="58"/>
        <v>dimanche</v>
      </c>
      <c r="P33" s="15"/>
      <c r="Q33" s="79" t="str">
        <f t="shared" si="50"/>
        <v/>
      </c>
      <c r="R33" s="73">
        <f t="shared" si="26"/>
        <v>45804</v>
      </c>
      <c r="S33" s="14" t="str">
        <f t="shared" si="58"/>
        <v>mardi</v>
      </c>
      <c r="T33" s="15"/>
      <c r="U33" s="79" t="str">
        <f t="shared" si="51"/>
        <v/>
      </c>
      <c r="V33" s="73">
        <f t="shared" si="28"/>
        <v>45835</v>
      </c>
      <c r="W33" s="14" t="str">
        <f t="shared" si="58"/>
        <v>vendredi</v>
      </c>
      <c r="X33" s="15"/>
      <c r="Y33" s="79" t="str">
        <f t="shared" si="52"/>
        <v/>
      </c>
      <c r="Z33" s="73">
        <f t="shared" si="30"/>
        <v>45865</v>
      </c>
      <c r="AA33" s="14" t="str">
        <f t="shared" si="58"/>
        <v>dimanche</v>
      </c>
      <c r="AB33" s="15"/>
      <c r="AC33" s="79" t="str">
        <f t="shared" si="53"/>
        <v/>
      </c>
      <c r="AD33" s="73">
        <f t="shared" si="32"/>
        <v>45896</v>
      </c>
      <c r="AE33" s="14" t="str">
        <f t="shared" si="58"/>
        <v>mercredi</v>
      </c>
      <c r="AF33" s="15"/>
      <c r="AG33" s="79" t="str">
        <f t="shared" si="54"/>
        <v>Nb heures/Semaine</v>
      </c>
      <c r="AH33" s="73">
        <f t="shared" si="34"/>
        <v>45927</v>
      </c>
      <c r="AI33" s="14" t="str">
        <f t="shared" si="58"/>
        <v>samedi</v>
      </c>
      <c r="AJ33" s="57">
        <f>AJ28+AJ29+AJ30+AJ31+AJ32</f>
        <v>0</v>
      </c>
      <c r="AK33" s="79" t="str">
        <f t="shared" si="55"/>
        <v/>
      </c>
      <c r="AL33" s="73">
        <f t="shared" si="36"/>
        <v>45957</v>
      </c>
      <c r="AM33" s="14" t="str">
        <f t="shared" si="58"/>
        <v>lundi</v>
      </c>
      <c r="AN33" s="15"/>
      <c r="AO33" s="79" t="str">
        <f t="shared" si="56"/>
        <v/>
      </c>
      <c r="AP33" s="73">
        <f t="shared" si="38"/>
        <v>45988</v>
      </c>
      <c r="AQ33" s="14" t="str">
        <f t="shared" si="58"/>
        <v>jeudi</v>
      </c>
      <c r="AR33" s="15"/>
      <c r="AS33" s="79" t="str">
        <f t="shared" si="57"/>
        <v>Nb heures/Semaine</v>
      </c>
      <c r="AT33" s="73">
        <f t="shared" si="40"/>
        <v>46018</v>
      </c>
      <c r="AU33" s="14" t="str">
        <f t="shared" si="58"/>
        <v>samedi</v>
      </c>
      <c r="AV33" s="57">
        <f>AV28+AV29+AV30+AV31+AV32</f>
        <v>0</v>
      </c>
    </row>
    <row r="34" spans="1:61" ht="20.25" customHeight="1" x14ac:dyDescent="0.35">
      <c r="A34" s="71" t="str">
        <f t="shared" si="46"/>
        <v/>
      </c>
      <c r="B34" s="73">
        <f t="shared" si="42"/>
        <v>45685</v>
      </c>
      <c r="C34" s="14" t="str">
        <f t="shared" si="43"/>
        <v>mardi</v>
      </c>
      <c r="D34" s="15">
        <v>8</v>
      </c>
      <c r="E34" s="76" t="str">
        <f t="shared" si="47"/>
        <v/>
      </c>
      <c r="F34" s="73">
        <f t="shared" si="44"/>
        <v>45716</v>
      </c>
      <c r="G34" s="14" t="str">
        <f t="shared" si="45"/>
        <v>vendredi</v>
      </c>
      <c r="H34" s="15"/>
      <c r="I34" s="76" t="str">
        <f t="shared" si="48"/>
        <v/>
      </c>
      <c r="J34" s="73">
        <f t="shared" si="22"/>
        <v>45744</v>
      </c>
      <c r="K34" s="14" t="str">
        <f t="shared" si="58"/>
        <v>vendredi</v>
      </c>
      <c r="L34" s="15"/>
      <c r="M34" s="79" t="str">
        <f t="shared" si="49"/>
        <v/>
      </c>
      <c r="N34" s="73">
        <f t="shared" si="24"/>
        <v>45775</v>
      </c>
      <c r="O34" s="14" t="str">
        <f t="shared" si="58"/>
        <v>lundi</v>
      </c>
      <c r="P34" s="15"/>
      <c r="Q34" s="79" t="str">
        <f t="shared" si="50"/>
        <v/>
      </c>
      <c r="R34" s="73">
        <f t="shared" si="26"/>
        <v>45805</v>
      </c>
      <c r="S34" s="14" t="str">
        <f t="shared" si="58"/>
        <v>mercredi</v>
      </c>
      <c r="T34" s="15"/>
      <c r="U34" s="79" t="str">
        <f t="shared" si="51"/>
        <v>Nb heures/Semaine</v>
      </c>
      <c r="V34" s="73">
        <f t="shared" si="28"/>
        <v>45836</v>
      </c>
      <c r="W34" s="14" t="str">
        <f t="shared" si="58"/>
        <v>samedi</v>
      </c>
      <c r="X34" s="57">
        <f>X29+X30+X31+X32+X33</f>
        <v>0</v>
      </c>
      <c r="Y34" s="79" t="str">
        <f t="shared" si="52"/>
        <v/>
      </c>
      <c r="Z34" s="73">
        <f t="shared" si="30"/>
        <v>45866</v>
      </c>
      <c r="AA34" s="14" t="str">
        <f t="shared" si="58"/>
        <v>lundi</v>
      </c>
      <c r="AB34" s="15"/>
      <c r="AC34" s="79" t="str">
        <f t="shared" si="53"/>
        <v/>
      </c>
      <c r="AD34" s="73">
        <f t="shared" si="32"/>
        <v>45897</v>
      </c>
      <c r="AE34" s="14" t="str">
        <f t="shared" si="58"/>
        <v>jeudi</v>
      </c>
      <c r="AF34" s="15"/>
      <c r="AG34" s="79" t="str">
        <f t="shared" si="54"/>
        <v/>
      </c>
      <c r="AH34" s="73">
        <f t="shared" si="34"/>
        <v>45928</v>
      </c>
      <c r="AI34" s="14" t="str">
        <f t="shared" si="58"/>
        <v>dimanche</v>
      </c>
      <c r="AJ34" s="15"/>
      <c r="AK34" s="79" t="str">
        <f t="shared" si="55"/>
        <v/>
      </c>
      <c r="AL34" s="73">
        <f t="shared" si="36"/>
        <v>45958</v>
      </c>
      <c r="AM34" s="14" t="str">
        <f t="shared" si="58"/>
        <v>mardi</v>
      </c>
      <c r="AN34" s="15"/>
      <c r="AO34" s="79" t="str">
        <f t="shared" si="56"/>
        <v/>
      </c>
      <c r="AP34" s="73">
        <f t="shared" si="38"/>
        <v>45989</v>
      </c>
      <c r="AQ34" s="14" t="str">
        <f t="shared" si="58"/>
        <v>vendredi</v>
      </c>
      <c r="AR34" s="15"/>
      <c r="AS34" s="79" t="str">
        <f t="shared" si="57"/>
        <v/>
      </c>
      <c r="AT34" s="73">
        <f t="shared" si="40"/>
        <v>46019</v>
      </c>
      <c r="AU34" s="14" t="str">
        <f t="shared" si="58"/>
        <v>dimanche</v>
      </c>
      <c r="AV34" s="15"/>
    </row>
    <row r="35" spans="1:61" ht="20.25" customHeight="1" x14ac:dyDescent="0.35">
      <c r="A35" s="71" t="str">
        <f t="shared" si="46"/>
        <v/>
      </c>
      <c r="B35" s="73">
        <f t="shared" si="42"/>
        <v>45686</v>
      </c>
      <c r="C35" s="14" t="str">
        <f t="shared" si="43"/>
        <v>mercredi</v>
      </c>
      <c r="D35" s="15">
        <v>8</v>
      </c>
      <c r="E35" s="76" t="str">
        <f t="shared" si="47"/>
        <v/>
      </c>
      <c r="F35" s="73" t="str">
        <f>IFERROR(IF(MONTH(F34+1)&lt;&gt;MONTH(F34),"",F34+1),"")</f>
        <v/>
      </c>
      <c r="G35" s="14" t="str">
        <f t="shared" si="45"/>
        <v/>
      </c>
      <c r="H35" s="15"/>
      <c r="I35" s="76" t="str">
        <f t="shared" si="48"/>
        <v>Nb heures/Semaine</v>
      </c>
      <c r="J35" s="73">
        <f t="shared" ref="J35:J37" si="59">IFERROR(IF(MONTH(J34+1)&lt;&gt;MONTH(J34),"",J34+1),"")</f>
        <v>45745</v>
      </c>
      <c r="K35" s="14" t="str">
        <f t="shared" si="58"/>
        <v>samedi</v>
      </c>
      <c r="L35" s="57">
        <f>L30+L31+L32+L33+L34</f>
        <v>0</v>
      </c>
      <c r="M35" s="79" t="str">
        <f t="shared" si="49"/>
        <v/>
      </c>
      <c r="N35" s="73">
        <f t="shared" ref="N35:N37" si="60">IFERROR(IF(MONTH(N34+1)&lt;&gt;MONTH(N34),"",N34+1),"")</f>
        <v>45776</v>
      </c>
      <c r="O35" s="14" t="str">
        <f t="shared" si="58"/>
        <v>mardi</v>
      </c>
      <c r="P35" s="15"/>
      <c r="Q35" s="79" t="str">
        <f t="shared" si="50"/>
        <v/>
      </c>
      <c r="R35" s="73">
        <f t="shared" ref="R35:R37" si="61">IFERROR(IF(MONTH(R34+1)&lt;&gt;MONTH(R34),"",R34+1),"")</f>
        <v>45806</v>
      </c>
      <c r="S35" s="14" t="str">
        <f t="shared" si="58"/>
        <v>jeudi</v>
      </c>
      <c r="T35" s="15"/>
      <c r="U35" s="79" t="str">
        <f t="shared" si="51"/>
        <v/>
      </c>
      <c r="V35" s="73">
        <f t="shared" ref="V35:V37" si="62">IFERROR(IF(MONTH(V34+1)&lt;&gt;MONTH(V34),"",V34+1),"")</f>
        <v>45837</v>
      </c>
      <c r="W35" s="14" t="str">
        <f t="shared" si="58"/>
        <v>dimanche</v>
      </c>
      <c r="X35" s="15"/>
      <c r="Y35" s="79" t="str">
        <f t="shared" si="52"/>
        <v/>
      </c>
      <c r="Z35" s="73">
        <f t="shared" ref="Z35:Z37" si="63">IFERROR(IF(MONTH(Z34+1)&lt;&gt;MONTH(Z34),"",Z34+1),"")</f>
        <v>45867</v>
      </c>
      <c r="AA35" s="14" t="str">
        <f t="shared" si="58"/>
        <v>mardi</v>
      </c>
      <c r="AB35" s="15"/>
      <c r="AC35" s="79" t="str">
        <f t="shared" si="53"/>
        <v/>
      </c>
      <c r="AD35" s="73">
        <f t="shared" ref="AD35:AD37" si="64">IFERROR(IF(MONTH(AD34+1)&lt;&gt;MONTH(AD34),"",AD34+1),"")</f>
        <v>45898</v>
      </c>
      <c r="AE35" s="14" t="str">
        <f t="shared" si="58"/>
        <v>vendredi</v>
      </c>
      <c r="AF35" s="15"/>
      <c r="AG35" s="79" t="str">
        <f t="shared" si="54"/>
        <v/>
      </c>
      <c r="AH35" s="73">
        <f t="shared" ref="AH35:AH37" si="65">IFERROR(IF(MONTH(AH34+1)&lt;&gt;MONTH(AH34),"",AH34+1),"")</f>
        <v>45929</v>
      </c>
      <c r="AI35" s="14" t="str">
        <f t="shared" si="58"/>
        <v>lundi</v>
      </c>
      <c r="AJ35" s="15"/>
      <c r="AK35" s="79" t="str">
        <f t="shared" si="55"/>
        <v/>
      </c>
      <c r="AL35" s="73">
        <f t="shared" ref="AL35:AL37" si="66">IFERROR(IF(MONTH(AL34+1)&lt;&gt;MONTH(AL34),"",AL34+1),"")</f>
        <v>45959</v>
      </c>
      <c r="AM35" s="14" t="str">
        <f t="shared" si="58"/>
        <v>mercredi</v>
      </c>
      <c r="AN35" s="15"/>
      <c r="AO35" s="79" t="str">
        <f t="shared" si="56"/>
        <v>Nb heures/Semaine</v>
      </c>
      <c r="AP35" s="73">
        <f t="shared" ref="AP35:AP37" si="67">IFERROR(IF(MONTH(AP34+1)&lt;&gt;MONTH(AP34),"",AP34+1),"")</f>
        <v>45990</v>
      </c>
      <c r="AQ35" s="14" t="str">
        <f t="shared" si="58"/>
        <v>samedi</v>
      </c>
      <c r="AR35" s="57">
        <f>AR30+AR31+AR32+AR33+AR34</f>
        <v>0</v>
      </c>
      <c r="AS35" s="79" t="str">
        <f t="shared" si="57"/>
        <v/>
      </c>
      <c r="AT35" s="73">
        <f t="shared" ref="AT35:AT37" si="68">IFERROR(IF(MONTH(AT34+1)&lt;&gt;MONTH(AT34),"",AT34+1),"")</f>
        <v>46020</v>
      </c>
      <c r="AU35" s="14" t="str">
        <f t="shared" si="58"/>
        <v>lundi</v>
      </c>
      <c r="AV35" s="15"/>
    </row>
    <row r="36" spans="1:61" ht="20.25" customHeight="1" x14ac:dyDescent="0.35">
      <c r="A36" s="71" t="str">
        <f t="shared" si="46"/>
        <v/>
      </c>
      <c r="B36" s="73">
        <f t="shared" si="42"/>
        <v>45687</v>
      </c>
      <c r="C36" s="14" t="str">
        <f t="shared" si="43"/>
        <v>jeudi</v>
      </c>
      <c r="D36" s="15">
        <v>8</v>
      </c>
      <c r="E36" s="76" t="str">
        <f t="shared" si="47"/>
        <v/>
      </c>
      <c r="F36" s="73" t="str">
        <f t="shared" ref="F36:F37" si="69">IFERROR(IF(MONTH(F35+1)&lt;&gt;MONTH(F35),"",F35+1),"")</f>
        <v/>
      </c>
      <c r="G36" s="14" t="str">
        <f t="shared" si="45"/>
        <v/>
      </c>
      <c r="H36" s="15"/>
      <c r="I36" s="76" t="str">
        <f t="shared" si="48"/>
        <v/>
      </c>
      <c r="J36" s="73">
        <f t="shared" si="59"/>
        <v>45746</v>
      </c>
      <c r="K36" s="14" t="str">
        <f t="shared" si="58"/>
        <v>dimanche</v>
      </c>
      <c r="L36" s="15"/>
      <c r="M36" s="79" t="str">
        <f t="shared" si="49"/>
        <v/>
      </c>
      <c r="N36" s="73">
        <f t="shared" si="60"/>
        <v>45777</v>
      </c>
      <c r="O36" s="14" t="str">
        <f t="shared" si="58"/>
        <v>mercredi</v>
      </c>
      <c r="P36" s="15"/>
      <c r="Q36" s="79" t="str">
        <f t="shared" si="50"/>
        <v/>
      </c>
      <c r="R36" s="73">
        <f t="shared" si="61"/>
        <v>45807</v>
      </c>
      <c r="S36" s="14" t="str">
        <f t="shared" si="58"/>
        <v>vendredi</v>
      </c>
      <c r="T36" s="15"/>
      <c r="U36" s="79" t="str">
        <f t="shared" si="51"/>
        <v/>
      </c>
      <c r="V36" s="73">
        <f t="shared" si="62"/>
        <v>45838</v>
      </c>
      <c r="W36" s="14" t="str">
        <f t="shared" si="58"/>
        <v>lundi</v>
      </c>
      <c r="X36" s="15"/>
      <c r="Y36" s="79" t="str">
        <f t="shared" si="52"/>
        <v/>
      </c>
      <c r="Z36" s="73">
        <f t="shared" si="63"/>
        <v>45868</v>
      </c>
      <c r="AA36" s="14" t="str">
        <f t="shared" si="58"/>
        <v>mercredi</v>
      </c>
      <c r="AB36" s="15"/>
      <c r="AC36" s="79" t="str">
        <f t="shared" si="53"/>
        <v>Nb heures/Semaine</v>
      </c>
      <c r="AD36" s="73">
        <f t="shared" si="64"/>
        <v>45899</v>
      </c>
      <c r="AE36" s="14" t="str">
        <f t="shared" si="58"/>
        <v>samedi</v>
      </c>
      <c r="AF36" s="57">
        <f>AF31+AF32+AF33+AF34+AF35</f>
        <v>0</v>
      </c>
      <c r="AG36" s="79" t="str">
        <f t="shared" si="54"/>
        <v/>
      </c>
      <c r="AH36" s="73">
        <f t="shared" si="65"/>
        <v>45930</v>
      </c>
      <c r="AI36" s="14" t="str">
        <f t="shared" si="58"/>
        <v>mardi</v>
      </c>
      <c r="AJ36" s="15"/>
      <c r="AK36" s="79" t="str">
        <f t="shared" si="55"/>
        <v/>
      </c>
      <c r="AL36" s="73">
        <f t="shared" si="66"/>
        <v>45960</v>
      </c>
      <c r="AM36" s="14" t="str">
        <f t="shared" si="58"/>
        <v>jeudi</v>
      </c>
      <c r="AN36" s="15"/>
      <c r="AO36" s="79" t="str">
        <f t="shared" si="56"/>
        <v/>
      </c>
      <c r="AP36" s="73">
        <f t="shared" si="67"/>
        <v>45991</v>
      </c>
      <c r="AQ36" s="14" t="str">
        <f t="shared" si="58"/>
        <v>dimanche</v>
      </c>
      <c r="AR36" s="15"/>
      <c r="AS36" s="79" t="str">
        <f t="shared" si="57"/>
        <v/>
      </c>
      <c r="AT36" s="73">
        <f t="shared" si="68"/>
        <v>46021</v>
      </c>
      <c r="AU36" s="14" t="str">
        <f t="shared" si="58"/>
        <v>mardi</v>
      </c>
      <c r="AV36" s="15"/>
    </row>
    <row r="37" spans="1:61" ht="20.25" customHeight="1" thickBot="1" x14ac:dyDescent="0.4">
      <c r="A37" s="71" t="str">
        <f t="shared" si="46"/>
        <v/>
      </c>
      <c r="B37" s="74">
        <f t="shared" si="42"/>
        <v>45688</v>
      </c>
      <c r="C37" s="59" t="str">
        <f t="shared" si="43"/>
        <v>vendredi</v>
      </c>
      <c r="D37" s="60">
        <v>4.5</v>
      </c>
      <c r="E37" s="76" t="str">
        <f t="shared" si="47"/>
        <v/>
      </c>
      <c r="F37" s="74" t="str">
        <f t="shared" si="69"/>
        <v/>
      </c>
      <c r="G37" s="59" t="str">
        <f t="shared" si="45"/>
        <v/>
      </c>
      <c r="H37" s="60"/>
      <c r="I37" s="76" t="str">
        <f t="shared" si="48"/>
        <v/>
      </c>
      <c r="J37" s="78">
        <f t="shared" si="59"/>
        <v>45747</v>
      </c>
      <c r="K37" s="14" t="str">
        <f t="shared" si="58"/>
        <v>lundi</v>
      </c>
      <c r="L37" s="16"/>
      <c r="M37" s="80" t="str">
        <f t="shared" si="49"/>
        <v/>
      </c>
      <c r="N37" s="78" t="str">
        <f t="shared" si="60"/>
        <v/>
      </c>
      <c r="O37" s="14" t="str">
        <f t="shared" si="58"/>
        <v/>
      </c>
      <c r="P37" s="16"/>
      <c r="Q37" s="80" t="str">
        <f t="shared" si="50"/>
        <v>Nb heures/Semaine</v>
      </c>
      <c r="R37" s="78">
        <f t="shared" si="61"/>
        <v>45808</v>
      </c>
      <c r="S37" s="14" t="str">
        <f t="shared" si="58"/>
        <v>samedi</v>
      </c>
      <c r="T37" s="57">
        <f>T32+T33+T34+T35+T36</f>
        <v>0</v>
      </c>
      <c r="U37" s="80" t="str">
        <f t="shared" si="51"/>
        <v/>
      </c>
      <c r="V37" s="78" t="str">
        <f t="shared" si="62"/>
        <v/>
      </c>
      <c r="W37" s="14" t="str">
        <f t="shared" si="58"/>
        <v/>
      </c>
      <c r="X37" s="16"/>
      <c r="Y37" s="80" t="str">
        <f t="shared" si="52"/>
        <v/>
      </c>
      <c r="Z37" s="78">
        <f t="shared" si="63"/>
        <v>45869</v>
      </c>
      <c r="AA37" s="14" t="str">
        <f t="shared" si="58"/>
        <v>jeudi</v>
      </c>
      <c r="AB37" s="16"/>
      <c r="AC37" s="80" t="str">
        <f t="shared" si="53"/>
        <v/>
      </c>
      <c r="AD37" s="78">
        <f t="shared" si="64"/>
        <v>45900</v>
      </c>
      <c r="AE37" s="14" t="str">
        <f t="shared" si="58"/>
        <v>dimanche</v>
      </c>
      <c r="AF37" s="16"/>
      <c r="AG37" s="80" t="str">
        <f t="shared" si="54"/>
        <v/>
      </c>
      <c r="AH37" s="78" t="str">
        <f t="shared" si="65"/>
        <v/>
      </c>
      <c r="AI37" s="14" t="str">
        <f t="shared" si="58"/>
        <v/>
      </c>
      <c r="AJ37" s="16"/>
      <c r="AK37" s="80" t="str">
        <f t="shared" si="55"/>
        <v/>
      </c>
      <c r="AL37" s="78">
        <f t="shared" si="66"/>
        <v>45961</v>
      </c>
      <c r="AM37" s="14" t="str">
        <f t="shared" si="58"/>
        <v>vendredi</v>
      </c>
      <c r="AN37" s="16"/>
      <c r="AO37" s="81" t="str">
        <f t="shared" si="56"/>
        <v/>
      </c>
      <c r="AP37" s="78" t="str">
        <f t="shared" si="67"/>
        <v/>
      </c>
      <c r="AQ37" s="14" t="str">
        <f t="shared" si="58"/>
        <v/>
      </c>
      <c r="AR37" s="16"/>
      <c r="AS37" s="80" t="str">
        <f t="shared" si="57"/>
        <v/>
      </c>
      <c r="AT37" s="78">
        <f t="shared" si="68"/>
        <v>46022</v>
      </c>
      <c r="AU37" s="14" t="str">
        <f t="shared" si="58"/>
        <v>mercredi</v>
      </c>
      <c r="AV37" s="16"/>
    </row>
    <row r="38" spans="1:61" ht="24" thickBot="1" x14ac:dyDescent="0.4">
      <c r="A38" s="75" t="str">
        <f t="shared" si="46"/>
        <v>Nb heures/Semaine</v>
      </c>
      <c r="B38" s="63">
        <f t="shared" si="42"/>
        <v>45689</v>
      </c>
      <c r="C38" s="61" t="str">
        <f t="shared" si="43"/>
        <v>samedi</v>
      </c>
      <c r="D38" s="62">
        <f>D33+D34+D35+D36+D37</f>
        <v>36.5</v>
      </c>
      <c r="E38" s="77" t="str">
        <f t="shared" ref="E38:E41" si="70">IF(G38="samedi","Nb heures/Semaine","")</f>
        <v>Nb heures/Semaine</v>
      </c>
      <c r="F38" s="63">
        <f>F34+1</f>
        <v>45717</v>
      </c>
      <c r="G38" s="61" t="str">
        <f t="shared" si="45"/>
        <v>samedi</v>
      </c>
      <c r="H38" s="62">
        <f>H30+H31+H32+H33+H34</f>
        <v>0</v>
      </c>
      <c r="I38" s="66" t="s">
        <v>3</v>
      </c>
      <c r="J38" s="63"/>
      <c r="K38" s="64"/>
      <c r="L38" s="65">
        <f>L37</f>
        <v>0</v>
      </c>
      <c r="M38" s="66" t="s">
        <v>3</v>
      </c>
      <c r="N38" s="63"/>
      <c r="O38" s="64"/>
      <c r="P38" s="65">
        <f>P34+P35+P36</f>
        <v>0</v>
      </c>
      <c r="Q38" s="67"/>
      <c r="R38" s="68"/>
      <c r="S38" s="69"/>
      <c r="T38" s="70"/>
      <c r="U38" s="66" t="s">
        <v>3</v>
      </c>
      <c r="V38" s="63"/>
      <c r="W38" s="64"/>
      <c r="X38" s="65">
        <f>X36</f>
        <v>0</v>
      </c>
      <c r="Y38" s="66" t="s">
        <v>3</v>
      </c>
      <c r="Z38" s="63"/>
      <c r="AA38" s="64"/>
      <c r="AB38" s="65">
        <f>AB34+AB35+AB36+AB37</f>
        <v>0</v>
      </c>
      <c r="AC38" s="67"/>
      <c r="AD38" s="68"/>
      <c r="AE38" s="69"/>
      <c r="AF38" s="70"/>
      <c r="AG38" s="66" t="s">
        <v>3</v>
      </c>
      <c r="AH38" s="63"/>
      <c r="AI38" s="64"/>
      <c r="AJ38" s="65">
        <f>AJ35+AJ36+AJ37</f>
        <v>0</v>
      </c>
      <c r="AK38" s="66" t="s">
        <v>3</v>
      </c>
      <c r="AL38" s="63"/>
      <c r="AM38" s="64"/>
      <c r="AN38" s="65">
        <f>AN33+AN34+AN35+AN36+AN37</f>
        <v>0</v>
      </c>
      <c r="AO38" s="67"/>
      <c r="AP38" s="68"/>
      <c r="AQ38" s="69"/>
      <c r="AR38" s="70"/>
      <c r="AS38" s="66" t="s">
        <v>3</v>
      </c>
      <c r="AT38" s="63"/>
      <c r="AU38" s="64"/>
      <c r="AV38" s="65">
        <f>AV35+AV36+AV37</f>
        <v>0</v>
      </c>
    </row>
    <row r="39" spans="1:61" x14ac:dyDescent="0.25">
      <c r="E39" s="8" t="str">
        <f t="shared" si="70"/>
        <v/>
      </c>
    </row>
    <row r="40" spans="1:61" x14ac:dyDescent="0.25">
      <c r="E40" s="8" t="str">
        <f t="shared" si="70"/>
        <v/>
      </c>
    </row>
    <row r="41" spans="1:61" x14ac:dyDescent="0.25">
      <c r="E41" s="8" t="str">
        <f t="shared" si="70"/>
        <v/>
      </c>
      <c r="I41" s="58"/>
    </row>
    <row r="42" spans="1:61" x14ac:dyDescent="0.25">
      <c r="B42" s="5"/>
      <c r="C42" s="6"/>
      <c r="F42" s="5"/>
      <c r="G42" s="6"/>
      <c r="J42" s="5"/>
      <c r="K42" s="6"/>
      <c r="N42" s="5"/>
      <c r="O42" s="6"/>
      <c r="R42" s="5"/>
      <c r="S42" s="6"/>
      <c r="V42" s="5"/>
      <c r="W42" s="6"/>
      <c r="Z42" s="5"/>
      <c r="AA42" s="6"/>
      <c r="AD42" s="5"/>
      <c r="AE42" s="6"/>
      <c r="AH42" s="5"/>
      <c r="AI42" s="6"/>
      <c r="AL42" s="5"/>
      <c r="AM42" s="6"/>
      <c r="AP42" s="5"/>
      <c r="AQ42" s="6"/>
      <c r="AT42" s="5"/>
      <c r="AU42" s="6"/>
      <c r="AW42" s="5"/>
      <c r="AX42" s="6"/>
      <c r="AZ42" s="5"/>
      <c r="BA42" s="6"/>
      <c r="BC42" s="5"/>
      <c r="BD42" s="6"/>
      <c r="BF42" s="5"/>
      <c r="BG42" s="6"/>
      <c r="BI42" s="5"/>
    </row>
    <row r="43" spans="1:61" x14ac:dyDescent="0.25">
      <c r="B43" s="5"/>
      <c r="C43" s="6"/>
      <c r="F43" s="5"/>
      <c r="G43" s="6"/>
      <c r="J43" s="5"/>
      <c r="K43" s="6"/>
      <c r="N43" s="5"/>
      <c r="O43" s="6"/>
      <c r="R43" s="5"/>
      <c r="S43" s="6"/>
      <c r="V43" s="5"/>
      <c r="W43" s="6"/>
      <c r="Z43" s="5"/>
      <c r="AA43" s="6"/>
      <c r="AD43" s="5"/>
      <c r="AE43" s="6"/>
      <c r="AH43" s="5"/>
      <c r="AI43" s="6"/>
      <c r="AL43" s="5"/>
      <c r="AM43" s="6"/>
      <c r="AP43" s="5"/>
      <c r="AQ43" s="6"/>
      <c r="AT43" s="5"/>
      <c r="AU43" s="6"/>
      <c r="AW43" s="5"/>
      <c r="AX43" s="6"/>
      <c r="AZ43" s="5"/>
      <c r="BA43" s="6"/>
      <c r="BC43" s="5"/>
      <c r="BD43" s="6"/>
      <c r="BF43" s="5"/>
      <c r="BG43" s="6"/>
      <c r="BI43" s="5"/>
    </row>
  </sheetData>
  <mergeCells count="29">
    <mergeCell ref="AW5:AY5"/>
    <mergeCell ref="AZ5:BB5"/>
    <mergeCell ref="BC5:BE5"/>
    <mergeCell ref="BF5:BH5"/>
    <mergeCell ref="B4:C4"/>
    <mergeCell ref="A5:D5"/>
    <mergeCell ref="U5:X5"/>
    <mergeCell ref="Y5:AB5"/>
    <mergeCell ref="AC5:AF5"/>
    <mergeCell ref="AG5:AJ5"/>
    <mergeCell ref="AK5:AN5"/>
    <mergeCell ref="AO5:AR5"/>
    <mergeCell ref="E5:H5"/>
    <mergeCell ref="I5:L5"/>
    <mergeCell ref="M5:P5"/>
    <mergeCell ref="Q5:T5"/>
    <mergeCell ref="A1:C1"/>
    <mergeCell ref="AP4:AQ4"/>
    <mergeCell ref="AT4:AU4"/>
    <mergeCell ref="F4:G4"/>
    <mergeCell ref="AS5:AV5"/>
    <mergeCell ref="V4:W4"/>
    <mergeCell ref="Z4:AA4"/>
    <mergeCell ref="AD4:AE4"/>
    <mergeCell ref="AH4:AI4"/>
    <mergeCell ref="AL4:AM4"/>
    <mergeCell ref="J4:K4"/>
    <mergeCell ref="R4:S4"/>
    <mergeCell ref="N4:O4"/>
  </mergeCells>
  <phoneticPr fontId="5" type="noConversion"/>
  <conditionalFormatting sqref="B7:B43">
    <cfRule type="expression" dxfId="64" priority="78">
      <formula>OR(C7="samedi",C7="dimanche")</formula>
    </cfRule>
  </conditionalFormatting>
  <conditionalFormatting sqref="C7:C43">
    <cfRule type="expression" dxfId="63" priority="25">
      <formula>OR(C7="samedi",C7="dimanche")</formula>
    </cfRule>
  </conditionalFormatting>
  <conditionalFormatting sqref="F39:F43">
    <cfRule type="expression" dxfId="62" priority="43">
      <formula>OR(G39="samedi",G39="dimanche")</formula>
    </cfRule>
  </conditionalFormatting>
  <conditionalFormatting sqref="G39:G43">
    <cfRule type="expression" dxfId="61" priority="42">
      <formula>OR(G39="samedi",G39="dimanche")</formula>
    </cfRule>
  </conditionalFormatting>
  <conditionalFormatting sqref="J39:J43">
    <cfRule type="expression" dxfId="60" priority="41">
      <formula>OR(K39="samedi",K39="dimanche")</formula>
    </cfRule>
  </conditionalFormatting>
  <conditionalFormatting sqref="K39:K43">
    <cfRule type="expression" dxfId="59" priority="40">
      <formula>OR(K39="samedi",K39="dimanche")</formula>
    </cfRule>
  </conditionalFormatting>
  <conditionalFormatting sqref="N39:N43 R39:R43">
    <cfRule type="expression" dxfId="58" priority="39">
      <formula>OR(O39="samedi",O39="dimanche")</formula>
    </cfRule>
  </conditionalFormatting>
  <conditionalFormatting sqref="O39:O43 S39:S43">
    <cfRule type="expression" dxfId="57" priority="38">
      <formula>OR(O39="samedi",O39="dimanche")</formula>
    </cfRule>
  </conditionalFormatting>
  <conditionalFormatting sqref="V39:V43 Z39:Z43 AD39:AD43 AH39:AH43 AL39:AL43 AP39:AP43 AT39:AT43">
    <cfRule type="expression" dxfId="56" priority="37">
      <formula>OR(W39="samedi",W39="dimanche")</formula>
    </cfRule>
  </conditionalFormatting>
  <conditionalFormatting sqref="W39:W43 AA39:AA43 AE39:AE43 AI39:AI43 AM39:AM43 AQ39:AQ43 AU39:AU43">
    <cfRule type="expression" dxfId="55" priority="36">
      <formula>OR(W39="samedi",W39="dimanche")</formula>
    </cfRule>
  </conditionalFormatting>
  <conditionalFormatting sqref="AW7:AW43 AZ7:AZ43 BC7:BC43 BF7:BF43 BI7:BI43">
    <cfRule type="expression" dxfId="54" priority="54">
      <formula>OR(AX7="samedi",AX7="dimanche")</formula>
    </cfRule>
  </conditionalFormatting>
  <conditionalFormatting sqref="AX7:AX43 BA7:BA43 BD7:BD43 BG7:BG43">
    <cfRule type="expression" dxfId="53" priority="53">
      <formula>OR(AX7="samedi",AX7="dimanche")</formula>
    </cfRule>
  </conditionalFormatting>
  <conditionalFormatting sqref="D7:D38">
    <cfRule type="expression" dxfId="52" priority="28">
      <formula>OR(C7="samedi",C7="dimanche")</formula>
    </cfRule>
  </conditionalFormatting>
  <conditionalFormatting sqref="T7:T8 P7:P10 L8:L13 H8:H13 H15:H20 H22:H27 H29:H37 L15:L20 L22:L27 L29:L34 L36:L37 P33:P37 P26:P31 P19:P24 P12:P17 T10:T15 T17:T22 T24:T29 T31:T36">
    <cfRule type="expression" dxfId="51" priority="27">
      <formula>OR(G7="samedi",G7="dimanche")</formula>
    </cfRule>
  </conditionalFormatting>
  <conditionalFormatting sqref="C7:C38">
    <cfRule type="expression" dxfId="50" priority="77">
      <formula>OR(C7&lt;&gt;"samedi",C7&lt;&gt;"dimanche")</formula>
    </cfRule>
  </conditionalFormatting>
  <conditionalFormatting sqref="F7:F37">
    <cfRule type="expression" dxfId="49" priority="24">
      <formula>OR(G7="samedi",G7="dimanche")</formula>
    </cfRule>
  </conditionalFormatting>
  <conditionalFormatting sqref="G7:G37">
    <cfRule type="expression" dxfId="48" priority="22">
      <formula>OR(G7="samedi",G7="dimanche")</formula>
    </cfRule>
  </conditionalFormatting>
  <conditionalFormatting sqref="G7:G37">
    <cfRule type="expression" dxfId="47" priority="23">
      <formula>OR(G7&lt;&gt;"samedi",G7&lt;&gt;"dimanche")</formula>
    </cfRule>
  </conditionalFormatting>
  <conditionalFormatting sqref="R7:R37 N7:N37 J7:J37 V7:V37 Z7:Z37 AD7:AD37 AH7:AH37 AL7:AL37 AP7:AP37 AT7:AT37">
    <cfRule type="expression" dxfId="46" priority="21">
      <formula>OR(K7="samedi",K7="dimanche")</formula>
    </cfRule>
  </conditionalFormatting>
  <conditionalFormatting sqref="S7:S37 O7:O37 W7:W37 AA7:AA37 AE7:AE37 AI7:AI37 AM7:AM37 AQ7:AQ37 AU7:AU37 K7:K37">
    <cfRule type="expression" dxfId="45" priority="19">
      <formula>OR(K7="samedi",K7="dimanche")</formula>
    </cfRule>
  </conditionalFormatting>
  <conditionalFormatting sqref="S7:S37 O7:O37 W7:W37 AA7:AA37 AE7:AE37 AI7:AI37 AM7:AM37 AQ7:AQ37 AU7:AU37 K7:K37">
    <cfRule type="expression" dxfId="44" priority="20">
      <formula>OR(K7&lt;&gt;"samedi",K7&lt;&gt;"dimanche")</formula>
    </cfRule>
  </conditionalFormatting>
  <conditionalFormatting sqref="X7:X12 X14:X19 X21:X26 X28:X33 X35:X37">
    <cfRule type="expression" dxfId="43" priority="18">
      <formula>OR(W7="samedi",W7="dimanche")</formula>
    </cfRule>
  </conditionalFormatting>
  <conditionalFormatting sqref="AR8:AR13 AN7:AN9 AJ7:AJ11 AF7 AB7:AB10 AB12:AB17 AB19:AB24 AB26:AB31 AB33:AB37 AF9:AF14 AF16:AF21 AF23:AF28 AF30:AF35 AF37 AJ13:AJ18 AJ20:AJ25 AJ27:AJ32 AJ34:AJ37 AN11:AN16 AN18:AN23 AN25:AN30 AN32:AN37 AR15:AR20 AR22:AR27 AR29:AR34 AR36:AR37">
    <cfRule type="expression" dxfId="42" priority="17">
      <formula>OR(AA7="samedi",AA7="dimanche")</formula>
    </cfRule>
  </conditionalFormatting>
  <conditionalFormatting sqref="AV7:AV11 AV13:AV18 AV20:AV25 AV27:AV32 AV34:AV37">
    <cfRule type="expression" dxfId="41" priority="16">
      <formula>OR(AU7="samedi",AU7="dimanche")</formula>
    </cfRule>
  </conditionalFormatting>
  <conditionalFormatting sqref="F38 J38 N38 R38 V38 Z38 AD38 AH38 AL38 AP38 AT38">
    <cfRule type="expression" dxfId="40" priority="14">
      <formula>OR(G38="samedi",G38="dimanche")</formula>
    </cfRule>
  </conditionalFormatting>
  <conditionalFormatting sqref="G38">
    <cfRule type="expression" dxfId="39" priority="11">
      <formula>OR(G38="samedi",G38="dimanche")</formula>
    </cfRule>
  </conditionalFormatting>
  <conditionalFormatting sqref="H38 L38 P38 T38 X38 AB38 AF38 AJ38 AN38 AR38 AV38">
    <cfRule type="expression" dxfId="38" priority="12">
      <formula>OR(G38="samedi",G38="dimanche")</formula>
    </cfRule>
  </conditionalFormatting>
  <conditionalFormatting sqref="K38">
    <cfRule type="expression" dxfId="5" priority="6">
      <formula>OR(K38="samedi",K38="dimanche")</formula>
    </cfRule>
  </conditionalFormatting>
  <conditionalFormatting sqref="O38">
    <cfRule type="expression" dxfId="4" priority="5">
      <formula>OR(O38="samedi",O38="dimanche")</formula>
    </cfRule>
  </conditionalFormatting>
  <conditionalFormatting sqref="S38 W38 AA38 AE38 AI38 AM38 AQ38 AU38">
    <cfRule type="expression" dxfId="3" priority="4">
      <formula>OR(S38="samedi",S38="dimanche")</formula>
    </cfRule>
  </conditionalFormatting>
  <conditionalFormatting sqref="P11 P18 P25 P32 L35 L28 L21 L14 L7 H28 H21 H14 H7">
    <cfRule type="expression" dxfId="2" priority="3">
      <formula>OR(G7="samedi",G7="dimanche")</formula>
    </cfRule>
  </conditionalFormatting>
  <conditionalFormatting sqref="AR35 AR28 AR21 AR14 AR7 AN31 AN24 AN17 AN10 AJ33 AJ26 AJ19 AJ12 AF36 AF29 AF22 AF15 AF8 AB32 AB25 AB18 AB11 X34 X27 X20 X13 T37 T30 T23 T16 T9">
    <cfRule type="expression" dxfId="1" priority="2">
      <formula>OR(S7="samedi",S7="dimanche")</formula>
    </cfRule>
  </conditionalFormatting>
  <conditionalFormatting sqref="AV33 AV26 AV19 AV12">
    <cfRule type="expression" dxfId="0" priority="1">
      <formula>OR(AU12="samedi",AU12="dimanche")</formula>
    </cfRule>
  </conditionalFormatting>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Calendrier Heures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 MoiMeme</dc:creator>
  <cp:lastModifiedBy>Pascal MoiMeme</cp:lastModifiedBy>
  <dcterms:created xsi:type="dcterms:W3CDTF">2025-01-07T15:27:30Z</dcterms:created>
  <dcterms:modified xsi:type="dcterms:W3CDTF">2025-01-08T16:35:20Z</dcterms:modified>
</cp:coreProperties>
</file>