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1be9f3ba7df246f/Bureau/"/>
    </mc:Choice>
  </mc:AlternateContent>
  <xr:revisionPtr revIDLastSave="28" documentId="14_{90C8568A-0EA1-40BE-9970-A183A407A88D}" xr6:coauthVersionLast="47" xr6:coauthVersionMax="47" xr10:uidLastSave="{903CD659-8EE1-4DB2-B9BB-76AC02DA6A83}"/>
  <bookViews>
    <workbookView xWindow="-120" yWindow="-120" windowWidth="20730" windowHeight="11160" xr2:uid="{00000000-000D-0000-FFFF-FFFF00000000}"/>
  </bookViews>
  <sheets>
    <sheet name="RECAP" sheetId="1" r:id="rId1"/>
    <sheet name="MES LISTES" sheetId="3" r:id="rId2"/>
  </sheets>
  <externalReferences>
    <externalReference r:id="rId3"/>
  </externalReferences>
  <definedNames>
    <definedName name="AnneeSelect">RECAP!$AM$4</definedName>
    <definedName name="ListeAnnee">TAnnee[Annee]</definedName>
    <definedName name="ListeMois">TMois[Mois]</definedName>
    <definedName name="ListeTechnicien">TTechicien[Technicien]</definedName>
    <definedName name="MoisSelect">RECAP!$AP$4</definedName>
    <definedName name="_xlnm.Print_Area" localSheetId="0">RECAP!$A$1:$AR$33</definedName>
  </definedNames>
  <calcPr calcId="191029"/>
</workbook>
</file>

<file path=xl/calcChain.xml><?xml version="1.0" encoding="utf-8"?>
<calcChain xmlns="http://schemas.openxmlformats.org/spreadsheetml/2006/main">
  <c r="AI26" i="1" l="1" a="1"/>
  <c r="AI26" i="1" s="1"/>
  <c r="AI27" i="1" a="1"/>
  <c r="AI27" i="1" s="1"/>
  <c r="AI28" i="1" a="1"/>
  <c r="AI28" i="1" s="1"/>
  <c r="AI29" i="1" a="1"/>
  <c r="AI29" i="1"/>
  <c r="AI30" i="1" a="1"/>
  <c r="AI30" i="1" s="1"/>
  <c r="AL19" i="1"/>
  <c r="B25" i="1"/>
  <c r="B18" i="1" l="1"/>
  <c r="B31" i="1" l="1"/>
  <c r="B11" i="1"/>
  <c r="AP5" i="1" l="1"/>
  <c r="AM6" i="1" s="1"/>
  <c r="AO6" i="1" s="1"/>
  <c r="C4" i="1" l="1"/>
  <c r="C10" i="1"/>
  <c r="D10" i="1" l="1"/>
  <c r="E10" i="1" l="1"/>
  <c r="F10" i="1" l="1"/>
  <c r="G10" i="1" l="1"/>
  <c r="H10" i="1" l="1"/>
  <c r="I10" i="1" l="1"/>
  <c r="J10" i="1" l="1"/>
  <c r="K10" i="1" l="1"/>
  <c r="L10" i="1" l="1"/>
  <c r="M10" i="1" l="1"/>
  <c r="N10" i="1" l="1"/>
  <c r="O10" i="1" l="1"/>
  <c r="P10" i="1" l="1"/>
  <c r="Q10" i="1" l="1"/>
  <c r="R10" i="1" l="1"/>
  <c r="S10" i="1" l="1"/>
  <c r="T10" i="1" l="1"/>
  <c r="U10" i="1" l="1"/>
  <c r="V10" i="1" l="1"/>
  <c r="W10" i="1" l="1"/>
  <c r="X10" i="1" l="1"/>
  <c r="Y10" i="1" l="1"/>
  <c r="Z10" i="1" l="1"/>
  <c r="AA10" i="1" l="1"/>
  <c r="AB10" i="1" l="1"/>
  <c r="AC10" i="1" l="1"/>
  <c r="AD10" i="1" l="1"/>
  <c r="AE10" i="1" l="1"/>
  <c r="AF10" i="1" l="1"/>
  <c r="AG10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<sst xmlns="http://schemas.openxmlformats.org/spreadsheetml/2006/main" count="41" uniqueCount="30">
  <si>
    <t>Total</t>
  </si>
  <si>
    <t>Annee</t>
  </si>
  <si>
    <t>Mois</t>
  </si>
  <si>
    <t>SELECTION DE LA PERIODE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</si>
  <si>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</si>
  <si>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</si>
  <si>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</si>
  <si>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</si>
  <si>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</si>
  <si>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</si>
  <si>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</si>
  <si>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</si>
  <si>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</si>
  <si>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</si>
  <si>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</si>
  <si>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</si>
  <si>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Technicien</t>
  </si>
  <si>
    <t>Personnel</t>
  </si>
  <si>
    <t>Année:</t>
  </si>
  <si>
    <t>Mois:</t>
  </si>
  <si>
    <t xml:space="preserve"> GESTION PRIMES</t>
  </si>
  <si>
    <t>Pamart Nicolas</t>
  </si>
  <si>
    <t>Assiduité</t>
  </si>
  <si>
    <t>Sécurité</t>
  </si>
  <si>
    <t>Propreté</t>
  </si>
  <si>
    <t>EPI</t>
  </si>
  <si>
    <t>Chargement</t>
  </si>
  <si>
    <t>joel</t>
  </si>
  <si>
    <t xml:space="preserve">Anthony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</si>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</sst>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d\ dd"/>
    <numFmt numFmtId="165" formatCode=";;"/>
    <numFmt numFmtId="166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gency FB"/>
      <family val="2"/>
    </font>
    <font>
      <b/>
      <sz val="14"/>
      <color theme="1"/>
      <name val="Agency FB"/>
      <family val="2"/>
    </font>
    <font>
      <b/>
      <sz val="22"/>
      <color theme="4"/>
      <name val="Agency FB"/>
      <family val="2"/>
    </font>
    <font>
      <b/>
      <sz val="11"/>
      <color rgb="FF7030A0"/>
      <name val="Calibri"/>
      <family val="2"/>
      <scheme val="minor"/>
    </font>
    <font>
      <b/>
      <sz val="14"/>
      <color rgb="FF7030A0"/>
      <name val="Agency FB"/>
      <family val="2"/>
    </font>
    <font>
      <b/>
      <sz val="18"/>
      <color rgb="FF7030A0"/>
      <name val="Agency FB"/>
      <family val="2"/>
    </font>
    <font>
      <b/>
      <sz val="20"/>
      <color rgb="FF7030A0"/>
      <name val="Agency FB"/>
      <family val="2"/>
    </font>
    <font>
      <b/>
      <sz val="22"/>
      <color rgb="FF7030A0"/>
      <name val="Agency FB"/>
      <family val="2"/>
    </font>
    <font>
      <sz val="8"/>
      <name val="Calibri"/>
      <family val="2"/>
      <scheme val="minor"/>
    </font>
    <font>
      <b/>
      <sz val="12"/>
      <color rgb="FF7030A0"/>
      <name val="Arial Black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6"/>
      <color rgb="FF7030A0"/>
      <name val="Calibri"/>
      <family val="2"/>
      <scheme val="minor"/>
    </font>
    <font>
      <b/>
      <sz val="14"/>
      <color theme="0"/>
      <name val="Agency FB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 textRotation="90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/>
    <xf numFmtId="165" fontId="0" fillId="0" borderId="1" xfId="0" applyNumberFormat="1" applyBorder="1" applyAlignment="1">
      <alignment horizontal="center"/>
    </xf>
    <xf numFmtId="0" fontId="5" fillId="0" borderId="1" xfId="0" applyFont="1" applyBorder="1"/>
    <xf numFmtId="0" fontId="14" fillId="0" borderId="0" xfId="0" applyFont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left"/>
    </xf>
    <xf numFmtId="0" fontId="0" fillId="5" borderId="0" xfId="0" applyFill="1" applyAlignment="1">
      <alignment horizontal="right"/>
    </xf>
    <xf numFmtId="0" fontId="11" fillId="5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0" fontId="5" fillId="12" borderId="1" xfId="0" applyFont="1" applyFill="1" applyBorder="1"/>
    <xf numFmtId="165" fontId="0" fillId="12" borderId="1" xfId="0" applyNumberFormat="1" applyFill="1" applyBorder="1" applyAlignment="1">
      <alignment horizontal="center"/>
    </xf>
    <xf numFmtId="0" fontId="5" fillId="13" borderId="1" xfId="0" applyFont="1" applyFill="1" applyBorder="1"/>
    <xf numFmtId="165" fontId="0" fillId="0" borderId="2" xfId="0" applyNumberFormat="1" applyBorder="1" applyAlignment="1">
      <alignment horizontal="center"/>
    </xf>
    <xf numFmtId="165" fontId="0" fillId="12" borderId="2" xfId="0" applyNumberFormat="1" applyFill="1" applyBorder="1" applyAlignment="1">
      <alignment horizontal="center"/>
    </xf>
    <xf numFmtId="165" fontId="0" fillId="5" borderId="2" xfId="0" applyNumberFormat="1" applyFill="1" applyBorder="1" applyAlignment="1">
      <alignment horizontal="center"/>
    </xf>
    <xf numFmtId="166" fontId="13" fillId="0" borderId="4" xfId="0" applyNumberFormat="1" applyFont="1" applyBorder="1" applyAlignment="1">
      <alignment horizontal="center" vertical="center"/>
    </xf>
    <xf numFmtId="2" fontId="13" fillId="0" borderId="4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5" fillId="0" borderId="6" xfId="0" applyFont="1" applyBorder="1"/>
    <xf numFmtId="0" fontId="5" fillId="0" borderId="7" xfId="0" applyFont="1" applyBorder="1"/>
    <xf numFmtId="0" fontId="14" fillId="6" borderId="2" xfId="0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10" fillId="3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/>
    </xf>
    <xf numFmtId="2" fontId="13" fillId="12" borderId="4" xfId="0" applyNumberFormat="1" applyFont="1" applyFill="1" applyBorder="1" applyAlignment="1">
      <alignment horizontal="center" vertical="center"/>
    </xf>
    <xf numFmtId="166" fontId="13" fillId="1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/>
        <i val="0"/>
        <color rgb="FF7030A0"/>
      </font>
      <fill>
        <patternFill patternType="solid">
          <fgColor auto="1"/>
          <bgColor theme="0" tint="-0.14996795556505021"/>
        </patternFill>
      </fill>
    </dxf>
  </dxfs>
  <tableStyles count="1" defaultTableStyle="TableStyleMedium9" defaultPivotStyle="PivotStyleLight16">
    <tableStyle name="Invisible" pivot="0" table="0" count="0" xr9:uid="{641E21B2-7C9D-4984-8D4F-1BC0392F19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RECAP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157692</xdr:colOff>
      <xdr:row>3</xdr:row>
      <xdr:rowOff>116417</xdr:rowOff>
    </xdr:from>
    <xdr:to>
      <xdr:col>32</xdr:col>
      <xdr:colOff>173567</xdr:colOff>
      <xdr:row>7</xdr:row>
      <xdr:rowOff>98424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5E321F7E-F406-4A82-94D3-C1EFF08E29D3}"/>
            </a:ext>
          </a:extLst>
        </xdr:cNvPr>
        <xdr:cNvGrpSpPr/>
      </xdr:nvGrpSpPr>
      <xdr:grpSpPr>
        <a:xfrm>
          <a:off x="7947025" y="984250"/>
          <a:ext cx="947209" cy="1072091"/>
          <a:chOff x="15621000" y="276225"/>
          <a:chExt cx="952500" cy="1143000"/>
        </a:xfrm>
      </xdr:grpSpPr>
      <xdr:pic macro="[1]!Retour_liste">
        <xdr:nvPicPr>
          <xdr:cNvPr id="6" name="Graphique 5" descr="Base de données">
            <a:extLst>
              <a:ext uri="{FF2B5EF4-FFF2-40B4-BE49-F238E27FC236}">
                <a16:creationId xmlns:a16="http://schemas.microsoft.com/office/drawing/2014/main" id="{D3BF58C2-A0A6-4F5A-8DAE-E659C004AAC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5630525" y="276225"/>
            <a:ext cx="914400" cy="914400"/>
          </a:xfrm>
          <a:prstGeom prst="rect">
            <a:avLst/>
          </a:prstGeom>
        </xdr:spPr>
      </xdr:pic>
      <xdr:sp macro="[1]!Retour_liste" textlink="">
        <xdr:nvSpPr>
          <xdr:cNvPr id="10" name="ZoneTexte 9">
            <a:extLst>
              <a:ext uri="{FF2B5EF4-FFF2-40B4-BE49-F238E27FC236}">
                <a16:creationId xmlns:a16="http://schemas.microsoft.com/office/drawing/2014/main" id="{FB997C5B-DF31-4C74-9AE4-2ECB2B8C6724}"/>
              </a:ext>
            </a:extLst>
          </xdr:cNvPr>
          <xdr:cNvSpPr txBox="1"/>
        </xdr:nvSpPr>
        <xdr:spPr>
          <a:xfrm>
            <a:off x="15621000" y="1152525"/>
            <a:ext cx="952500" cy="266700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accent4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 cap="none" spc="0">
                <a:ln w="0"/>
                <a:solidFill>
                  <a:srgbClr val="7030A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gency FB" panose="020B0804020202020204" pitchFamily="34" charset="0"/>
              </a:rPr>
              <a:t>MA SOURCE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704850</xdr:colOff>
      <xdr:row>1</xdr:row>
      <xdr:rowOff>9525</xdr:rowOff>
    </xdr:from>
    <xdr:to>
      <xdr:col>8</xdr:col>
      <xdr:colOff>482111</xdr:colOff>
      <xdr:row>6</xdr:row>
      <xdr:rowOff>114300</xdr:rowOff>
    </xdr:to>
    <xdr:pic>
      <xdr:nvPicPr>
        <xdr:cNvPr id="2" name="Image 1">
          <a:hlinkClick xmlns:r="http://schemas.openxmlformats.org/officeDocument/2006/relationships" r:id="rId1" tooltip="Retour Synthèse"/>
          <a:extLst>
            <a:ext uri="{FF2B5EF4-FFF2-40B4-BE49-F238E27FC236}">
              <a16:creationId xmlns:a16="http://schemas.microsoft.com/office/drawing/2014/main" id="{5AACF159-8C11-4BA1-AF14-4AD691E44C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50" y="200025"/>
          <a:ext cx="1301261" cy="10572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PERSONAL"/>
    </sheetNames>
    <definedNames>
      <definedName name="Retour_liste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8" totalsRowShown="0" headerRowDxfId="8" dataDxfId="7">
  <autoFilter ref="A1:A8" xr:uid="{EE374926-D8A0-4C9B-8C0A-983CBE157104}"/>
  <tableColumns count="1">
    <tableColumn id="1" xr3:uid="{03FF2DC9-AFA1-4622-AFD0-DC571B7EE88D}" name="Annee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5" dataDxfId="4">
  <autoFilter ref="C1:C13" xr:uid="{2B4F0349-6D37-4D9B-B32F-AAE1631D26DA}"/>
  <tableColumns count="1">
    <tableColumn id="1" xr3:uid="{3630C9BA-9C1B-48F2-98C3-DE94011D5736}" name="Mois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Techicien" displayName="TTechicien" ref="E1:E9" totalsRowShown="0" headerRowDxfId="2" dataDxfId="1">
  <autoFilter ref="E1:E9" xr:uid="{ABB48AF3-6568-4455-93CF-73FFB62C5701}"/>
  <tableColumns count="1">
    <tableColumn id="1" xr3:uid="{503964D3-E4F8-40C5-83AD-6F28FB04C23C}" name="Technicie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X31"/>
  <sheetViews>
    <sheetView showGridLines="0" tabSelected="1" topLeftCell="A2" zoomScale="90" zoomScaleNormal="90" zoomScaleSheetLayoutView="90" workbookViewId="0">
      <selection activeCell="G13" sqref="G13"/>
    </sheetView>
  </sheetViews>
  <sheetFormatPr baseColWidth="10" defaultRowHeight="15" x14ac:dyDescent="0.25"/>
  <cols>
    <col min="1" max="1" width="3.5703125" customWidth="1"/>
    <col min="2" max="2" width="22.42578125" customWidth="1"/>
    <col min="3" max="32" width="3.42578125" customWidth="1"/>
    <col min="33" max="33" width="3.85546875" customWidth="1"/>
    <col min="34" max="34" width="2.85546875" customWidth="1"/>
    <col min="35" max="35" width="12.28515625" customWidth="1"/>
    <col min="36" max="36" width="4.42578125" customWidth="1"/>
    <col min="37" max="37" width="8.28515625" customWidth="1"/>
    <col min="40" max="40" width="5.5703125" customWidth="1"/>
    <col min="42" max="42" width="12.42578125" customWidth="1"/>
    <col min="44" max="44" width="3.140625" style="20" customWidth="1"/>
    <col min="49" max="49" width="11.42578125" style="1"/>
    <col min="50" max="50" width="11.42578125" style="2"/>
  </cols>
  <sheetData>
    <row r="1" spans="1:42" ht="27" customHeight="1" x14ac:dyDescent="0.25"/>
    <row r="2" spans="1:42" ht="27" x14ac:dyDescent="0.25">
      <c r="B2" s="49" t="s">
        <v>20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L2" s="50"/>
      <c r="AM2" s="50"/>
      <c r="AN2" s="50"/>
      <c r="AO2" s="50"/>
      <c r="AP2" s="50"/>
    </row>
    <row r="4" spans="1:42" ht="16.5" customHeight="1" x14ac:dyDescent="0.35">
      <c r="C4" s="48" t="str">
        <f>"Période du "&amp;TEXT($AM$6,"jj mmmm aaaa")&amp;" au "&amp;TEXT($AO$6,"jj mmmm aaaaa")</f>
        <v>Période du 01 décembre 2024 au 31 décembre 2024</v>
      </c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L4" s="10"/>
      <c r="AM4" s="19"/>
      <c r="AO4" s="10"/>
      <c r="AP4" s="19"/>
    </row>
    <row r="5" spans="1:42" ht="27" x14ac:dyDescent="0.25">
      <c r="B5" s="52" t="s">
        <v>3</v>
      </c>
      <c r="C5" s="52"/>
      <c r="D5" s="52"/>
      <c r="E5" s="52"/>
      <c r="F5" s="52"/>
      <c r="AM5" s="13"/>
      <c r="AN5" s="13"/>
      <c r="AO5" s="13"/>
      <c r="AP5" s="14">
        <f>MATCH(C7,ListeMois,0)</f>
        <v>12</v>
      </c>
    </row>
    <row r="6" spans="1:42" ht="22.5" customHeight="1" x14ac:dyDescent="0.3">
      <c r="B6" s="18" t="s">
        <v>18</v>
      </c>
      <c r="C6" s="53">
        <v>2024</v>
      </c>
      <c r="D6" s="53"/>
      <c r="E6" s="53"/>
      <c r="F6" s="53"/>
      <c r="AM6" s="15">
        <f>DATE(C6,$AP$5,1)</f>
        <v>45627</v>
      </c>
      <c r="AN6" s="13"/>
      <c r="AO6" s="15">
        <f>EOMONTH(AM6,0)</f>
        <v>45657</v>
      </c>
      <c r="AP6" s="13"/>
    </row>
    <row r="7" spans="1:42" ht="20.25" customHeight="1" x14ac:dyDescent="0.3">
      <c r="B7" s="18" t="s">
        <v>19</v>
      </c>
      <c r="C7" s="53" t="s">
        <v>15</v>
      </c>
      <c r="D7" s="53"/>
      <c r="E7" s="53"/>
      <c r="F7" s="53"/>
      <c r="G7" s="53"/>
      <c r="AD7" s="51"/>
      <c r="AE7" s="51"/>
      <c r="AF7" s="51"/>
      <c r="AG7" s="51"/>
      <c r="AI7" s="23"/>
      <c r="AL7" s="50"/>
      <c r="AM7" s="50"/>
      <c r="AN7" s="50"/>
      <c r="AO7" s="50"/>
      <c r="AP7" s="50"/>
    </row>
    <row r="8" spans="1:42" ht="17.25" customHeight="1" x14ac:dyDescent="0.25">
      <c r="B8" s="5"/>
      <c r="D8" s="4"/>
      <c r="E8" s="4"/>
    </row>
    <row r="9" spans="1:42" ht="15" customHeight="1" x14ac:dyDescent="0.3">
      <c r="C9" s="45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7"/>
      <c r="AH9" s="6"/>
    </row>
    <row r="10" spans="1:42" ht="48" customHeight="1" x14ac:dyDescent="0.25">
      <c r="A10" s="3"/>
      <c r="B10" s="11" t="s">
        <v>17</v>
      </c>
      <c r="C10" s="12">
        <f>$AM$6</f>
        <v>45627</v>
      </c>
      <c r="D10" s="12">
        <f>C10+1</f>
        <v>45628</v>
      </c>
      <c r="E10" s="12">
        <f t="shared" ref="E10:AG10" si="0">D10+1</f>
        <v>45629</v>
      </c>
      <c r="F10" s="12">
        <f t="shared" si="0"/>
        <v>45630</v>
      </c>
      <c r="G10" s="12">
        <f t="shared" si="0"/>
        <v>45631</v>
      </c>
      <c r="H10" s="12">
        <f t="shared" si="0"/>
        <v>45632</v>
      </c>
      <c r="I10" s="12">
        <f t="shared" si="0"/>
        <v>45633</v>
      </c>
      <c r="J10" s="12">
        <f t="shared" si="0"/>
        <v>45634</v>
      </c>
      <c r="K10" s="12">
        <f t="shared" si="0"/>
        <v>45635</v>
      </c>
      <c r="L10" s="12">
        <f t="shared" si="0"/>
        <v>45636</v>
      </c>
      <c r="M10" s="12">
        <f t="shared" si="0"/>
        <v>45637</v>
      </c>
      <c r="N10" s="12">
        <f t="shared" si="0"/>
        <v>45638</v>
      </c>
      <c r="O10" s="12">
        <f t="shared" si="0"/>
        <v>45639</v>
      </c>
      <c r="P10" s="12">
        <f t="shared" si="0"/>
        <v>45640</v>
      </c>
      <c r="Q10" s="12">
        <f t="shared" si="0"/>
        <v>45641</v>
      </c>
      <c r="R10" s="12">
        <f t="shared" si="0"/>
        <v>45642</v>
      </c>
      <c r="S10" s="12">
        <f t="shared" si="0"/>
        <v>45643</v>
      </c>
      <c r="T10" s="12">
        <f t="shared" si="0"/>
        <v>45644</v>
      </c>
      <c r="U10" s="12">
        <f t="shared" si="0"/>
        <v>45645</v>
      </c>
      <c r="V10" s="12">
        <f t="shared" si="0"/>
        <v>45646</v>
      </c>
      <c r="W10" s="12">
        <f t="shared" si="0"/>
        <v>45647</v>
      </c>
      <c r="X10" s="12">
        <f t="shared" si="0"/>
        <v>45648</v>
      </c>
      <c r="Y10" s="12">
        <f t="shared" si="0"/>
        <v>45649</v>
      </c>
      <c r="Z10" s="12">
        <f t="shared" si="0"/>
        <v>45650</v>
      </c>
      <c r="AA10" s="12">
        <f t="shared" si="0"/>
        <v>45651</v>
      </c>
      <c r="AB10" s="12">
        <f t="shared" si="0"/>
        <v>45652</v>
      </c>
      <c r="AC10" s="12">
        <f t="shared" si="0"/>
        <v>45653</v>
      </c>
      <c r="AD10" s="12">
        <f t="shared" si="0"/>
        <v>45654</v>
      </c>
      <c r="AE10" s="12">
        <f t="shared" si="0"/>
        <v>45655</v>
      </c>
      <c r="AF10" s="12">
        <f t="shared" si="0"/>
        <v>45656</v>
      </c>
      <c r="AG10" s="12">
        <f t="shared" si="0"/>
        <v>45657</v>
      </c>
      <c r="AH10" s="3"/>
      <c r="AI10" s="11" t="s">
        <v>0</v>
      </c>
    </row>
    <row r="11" spans="1:42" ht="18.75" customHeight="1" x14ac:dyDescent="0.25">
      <c r="B11" s="24" t="str">
        <f>IF('MES LISTES'!E2&lt;&gt;"",'MES LISTES'!E2,"")</f>
        <v>Pamart Nicolas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30"/>
      <c r="P11" s="30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30"/>
      <c r="AD11" s="30"/>
      <c r="AE11" s="16"/>
      <c r="AF11" s="16"/>
      <c r="AG11" s="35"/>
      <c r="AH11" s="41"/>
      <c r="AI11" s="39"/>
    </row>
    <row r="12" spans="1:42" ht="18.75" customHeight="1" x14ac:dyDescent="0.25">
      <c r="B12" s="25" t="s">
        <v>22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30"/>
      <c r="P12" s="30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30"/>
      <c r="AD12" s="30"/>
      <c r="AE12" s="16"/>
      <c r="AF12" s="16"/>
      <c r="AG12" s="35"/>
      <c r="AH12" s="42"/>
      <c r="AI12" s="38">
        <v>75</v>
      </c>
    </row>
    <row r="13" spans="1:42" ht="18.75" customHeight="1" x14ac:dyDescent="0.25">
      <c r="B13" s="26" t="s">
        <v>23</v>
      </c>
      <c r="C13" s="16"/>
      <c r="D13" s="16"/>
      <c r="E13" s="16"/>
      <c r="F13" s="16"/>
      <c r="G13" s="16" t="s">
        <v>29</v>
      </c>
      <c r="H13" s="16"/>
      <c r="I13" s="16"/>
      <c r="J13" s="16"/>
      <c r="K13" s="16"/>
      <c r="L13" s="16"/>
      <c r="M13" s="16"/>
      <c r="N13" s="16"/>
      <c r="O13" s="30"/>
      <c r="P13" s="30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30"/>
      <c r="AD13" s="30"/>
      <c r="AE13" s="16"/>
      <c r="AF13" s="16"/>
      <c r="AG13" s="35"/>
      <c r="AH13" s="42"/>
      <c r="AI13" s="38">
        <v>50</v>
      </c>
    </row>
    <row r="14" spans="1:42" ht="18.75" customHeight="1" x14ac:dyDescent="0.25">
      <c r="B14" s="27" t="s">
        <v>24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30"/>
      <c r="P14" s="30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30"/>
      <c r="AD14" s="30"/>
      <c r="AE14" s="16"/>
      <c r="AF14" s="16"/>
      <c r="AG14" s="35"/>
      <c r="AH14" s="42"/>
      <c r="AI14" s="38">
        <v>50</v>
      </c>
    </row>
    <row r="15" spans="1:42" ht="18.75" customHeight="1" x14ac:dyDescent="0.25">
      <c r="B15" s="28" t="s">
        <v>25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30"/>
      <c r="P15" s="30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30"/>
      <c r="AD15" s="30"/>
      <c r="AE15" s="16"/>
      <c r="AF15" s="16"/>
      <c r="AG15" s="35"/>
      <c r="AH15" s="42"/>
      <c r="AI15" s="38">
        <v>50</v>
      </c>
    </row>
    <row r="16" spans="1:42" ht="18.75" customHeight="1" x14ac:dyDescent="0.25">
      <c r="B16" s="29" t="s">
        <v>26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30"/>
      <c r="P16" s="30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30"/>
      <c r="AD16" s="30"/>
      <c r="AE16" s="16"/>
      <c r="AF16" s="16"/>
      <c r="AG16" s="35"/>
      <c r="AH16" s="42"/>
      <c r="AI16" s="38">
        <v>50</v>
      </c>
    </row>
    <row r="17" spans="2:50" ht="18.75" customHeight="1" x14ac:dyDescent="0.3">
      <c r="B17" s="32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6"/>
      <c r="AH17" s="42"/>
      <c r="AI17" s="54"/>
    </row>
    <row r="18" spans="2:50" ht="18.75" customHeight="1" x14ac:dyDescent="0.3">
      <c r="B18" s="24" t="str">
        <f>IF('MES LISTES'!E3&lt;&gt;"",'MES LISTES'!E3,"")</f>
        <v>joel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30"/>
      <c r="P18" s="30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30"/>
      <c r="AD18" s="30"/>
      <c r="AE18" s="16"/>
      <c r="AF18" s="16"/>
      <c r="AG18" s="35"/>
      <c r="AH18" s="43"/>
      <c r="AI18" s="38"/>
    </row>
    <row r="19" spans="2:50" ht="18.75" customHeight="1" x14ac:dyDescent="0.3">
      <c r="B19" s="25" t="s">
        <v>22</v>
      </c>
      <c r="C19" s="16"/>
      <c r="D19" s="16"/>
      <c r="E19" s="16"/>
      <c r="F19" s="16"/>
      <c r="G19" s="16"/>
      <c r="H19" s="30"/>
      <c r="I19" s="31"/>
      <c r="J19" s="16"/>
      <c r="K19" s="16"/>
      <c r="L19" s="16"/>
      <c r="M19" s="16"/>
      <c r="N19" s="16"/>
      <c r="O19" s="30"/>
      <c r="P19" s="30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30"/>
      <c r="AD19" s="30"/>
      <c r="AE19" s="16"/>
      <c r="AF19" s="16"/>
      <c r="AG19" s="35"/>
      <c r="AH19" s="43"/>
      <c r="AI19" s="38">
        <v>75</v>
      </c>
      <c r="AL19">
        <f>AI11+AI12+AI13+AI15+AI14+AI16</f>
        <v>275</v>
      </c>
    </row>
    <row r="20" spans="2:50" ht="18.75" customHeight="1" x14ac:dyDescent="0.3">
      <c r="B20" s="26" t="s">
        <v>23</v>
      </c>
      <c r="C20" s="30"/>
      <c r="D20" s="30"/>
      <c r="E20" s="30"/>
      <c r="F20" s="16"/>
      <c r="G20" s="16"/>
      <c r="H20" s="30"/>
      <c r="I20" s="31"/>
      <c r="J20" s="16"/>
      <c r="K20" s="30"/>
      <c r="L20" s="30"/>
      <c r="M20" s="16"/>
      <c r="N20" s="16"/>
      <c r="O20" s="30"/>
      <c r="P20" s="30"/>
      <c r="Q20" s="16"/>
      <c r="R20" s="30"/>
      <c r="S20" s="30"/>
      <c r="T20" s="16"/>
      <c r="U20" s="16"/>
      <c r="V20" s="16"/>
      <c r="W20" s="16"/>
      <c r="X20" s="16"/>
      <c r="Y20" s="30"/>
      <c r="Z20" s="30"/>
      <c r="AA20" s="16"/>
      <c r="AB20" s="16"/>
      <c r="AC20" s="30"/>
      <c r="AD20" s="30"/>
      <c r="AE20" s="16"/>
      <c r="AF20" s="30"/>
      <c r="AG20" s="37"/>
      <c r="AH20" s="43"/>
      <c r="AI20" s="38">
        <v>50</v>
      </c>
    </row>
    <row r="21" spans="2:50" s="20" customFormat="1" ht="19.5" x14ac:dyDescent="0.3">
      <c r="B21" s="27" t="s">
        <v>24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30"/>
      <c r="P21" s="30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30"/>
      <c r="AD21" s="30"/>
      <c r="AE21" s="16"/>
      <c r="AF21" s="16"/>
      <c r="AG21" s="35"/>
      <c r="AH21" s="43"/>
      <c r="AI21" s="38">
        <v>50</v>
      </c>
      <c r="AW21" s="21"/>
      <c r="AX21" s="22"/>
    </row>
    <row r="22" spans="2:50" ht="19.5" x14ac:dyDescent="0.3">
      <c r="B22" s="28" t="s">
        <v>25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30"/>
      <c r="AD22" s="30"/>
      <c r="AE22" s="16"/>
      <c r="AF22" s="16"/>
      <c r="AG22" s="35"/>
      <c r="AH22" s="43"/>
      <c r="AI22" s="38">
        <v>50</v>
      </c>
    </row>
    <row r="23" spans="2:50" ht="19.5" x14ac:dyDescent="0.3">
      <c r="B23" s="29" t="s">
        <v>26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30"/>
      <c r="AD23" s="30"/>
      <c r="AE23" s="16"/>
      <c r="AF23" s="16"/>
      <c r="AG23" s="35"/>
      <c r="AH23" s="43"/>
      <c r="AI23" s="38">
        <v>50</v>
      </c>
    </row>
    <row r="24" spans="2:50" ht="19.5" x14ac:dyDescent="0.3">
      <c r="B24" s="34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6"/>
      <c r="AH24" s="43"/>
      <c r="AI24" s="55"/>
    </row>
    <row r="25" spans="2:50" ht="19.5" x14ac:dyDescent="0.3">
      <c r="B25" s="24" t="str">
        <f>IF('MES LISTES'!E4&lt;&gt;"",'MES LISTES'!E4,"")</f>
        <v xml:space="preserve">Anthony 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35"/>
      <c r="AH25" s="43"/>
      <c r="AI25" s="40"/>
    </row>
    <row r="26" spans="2:50" ht="19.5" x14ac:dyDescent="0.3">
      <c r="B26" s="25" t="s">
        <v>22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35"/>
      <c r="AH26" s="43"/>
      <c r="AI26" s="40" t="e" cm="1">
        <f t="array" ref="AI26">SUMPRODUCT((#REF!=$B26)*(#REF!=AI$10))</f>
        <v>#REF!</v>
      </c>
    </row>
    <row r="27" spans="2:50" ht="19.5" x14ac:dyDescent="0.3">
      <c r="B27" s="26" t="s">
        <v>23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35"/>
      <c r="AH27" s="43"/>
      <c r="AI27" s="40" t="e" cm="1">
        <f t="array" ref="AI27">SUMPRODUCT((#REF!=$B27)*(#REF!=AI$10))</f>
        <v>#REF!</v>
      </c>
    </row>
    <row r="28" spans="2:50" ht="19.5" x14ac:dyDescent="0.3">
      <c r="B28" s="27" t="s">
        <v>24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35"/>
      <c r="AH28" s="43"/>
      <c r="AI28" s="40" t="e" cm="1">
        <f t="array" ref="AI28">SUMPRODUCT((#REF!=$B28)*(#REF!=AI$10))</f>
        <v>#REF!</v>
      </c>
    </row>
    <row r="29" spans="2:50" ht="19.5" x14ac:dyDescent="0.3">
      <c r="B29" s="28" t="s">
        <v>25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35"/>
      <c r="AH29" s="43"/>
      <c r="AI29" s="40" t="e" cm="1">
        <f t="array" ref="AI29">SUMPRODUCT((#REF!=$B29)*(#REF!=AI$10))</f>
        <v>#REF!</v>
      </c>
    </row>
    <row r="30" spans="2:50" ht="19.5" x14ac:dyDescent="0.3">
      <c r="B30" s="29" t="s">
        <v>26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35"/>
      <c r="AH30" s="43"/>
      <c r="AI30" s="40" t="e" cm="1">
        <f t="array" ref="AI30">SUMPRODUCT((#REF!=$B30)*(#REF!=AI$10))</f>
        <v>#REF!</v>
      </c>
    </row>
    <row r="31" spans="2:50" ht="19.5" x14ac:dyDescent="0.3">
      <c r="B31" s="17" t="str">
        <f>IF('MES LISTES'!E22&lt;&gt;"",'MES LISTES'!E22,"")</f>
        <v/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35"/>
      <c r="AH31" s="44"/>
      <c r="AI31" s="40"/>
    </row>
  </sheetData>
  <mergeCells count="9">
    <mergeCell ref="C9:AG9"/>
    <mergeCell ref="C4:AE4"/>
    <mergeCell ref="B2:AI2"/>
    <mergeCell ref="AL2:AP2"/>
    <mergeCell ref="AL7:AP7"/>
    <mergeCell ref="AD7:AG7"/>
    <mergeCell ref="B5:F5"/>
    <mergeCell ref="C6:F6"/>
    <mergeCell ref="C7:G7"/>
  </mergeCells>
  <conditionalFormatting sqref="C20 AI25:AI31 C23:AG31 M20:P20 C10:AG19 F20:J20 C21:P22 R21:AG22 Q20:Q22 T20:X20 AA20:AE20">
    <cfRule type="expression" dxfId="10" priority="2">
      <formula>WEEKDAY(C$10,2)&gt;5</formula>
    </cfRule>
  </conditionalFormatting>
  <conditionalFormatting sqref="AE10:AG19 AE21:AG31 AE20">
    <cfRule type="expression" dxfId="9" priority="3">
      <formula>MONTH(AE$10)&lt;&gt;$AP$5</formula>
    </cfRule>
  </conditionalFormatting>
  <dataValidations count="2">
    <dataValidation type="list" allowBlank="1" showInputMessage="1" showErrorMessage="1" sqref="AM4" xr:uid="{9778912F-BE55-4507-AA08-7413FE1B1796}">
      <formula1>ListeAnnee</formula1>
    </dataValidation>
    <dataValidation type="list" allowBlank="1" showInputMessage="1" showErrorMessage="1" sqref="AP4" xr:uid="{1B515C07-BD24-447E-B4B1-59C06ACA63E6}">
      <formula1>ListeMois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5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921CDEB5-7B7B-45F5-A9F0-079BD760BC3B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C20 AI25:AI31 C23:AG31 M20:P20 C11:AG19 F20:J20 C21:P22 R21:AG22 Q20:Q22 T20:X20 AA20:AE20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1A3C83-BE87-458C-B84D-E1548FECD258}">
          <x14:formula1>
            <xm:f>'MES LISTES'!$A$2:$A$8</xm:f>
          </x14:formula1>
          <xm:sqref>C6:F6</xm:sqref>
        </x14:dataValidation>
        <x14:dataValidation type="list" allowBlank="1" showInputMessage="1" showErrorMessage="1" xr:uid="{6984DB37-A196-4177-BA80-B570FA4B3B33}">
          <x14:formula1>
            <xm:f>'MES LISTES'!$C$2:$C$13</xm:f>
          </x14:formula1>
          <xm:sqref>C7:G7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3"/>
  <sheetViews>
    <sheetView showGridLines="0" workbookViewId="0">
      <selection activeCell="F13" sqref="F13"/>
    </sheetView>
  </sheetViews>
  <sheetFormatPr baseColWidth="10" defaultRowHeight="15" x14ac:dyDescent="0.25"/>
  <cols>
    <col min="2" max="2" width="4.28515625" customWidth="1"/>
    <col min="4" max="4" width="6" customWidth="1"/>
    <col min="5" max="5" width="14.85546875" customWidth="1"/>
  </cols>
  <sheetData>
    <row r="1" spans="1:5" x14ac:dyDescent="0.25">
      <c r="A1" s="9" t="s">
        <v>1</v>
      </c>
      <c r="C1" s="9" t="s">
        <v>2</v>
      </c>
      <c r="E1" s="9" t="s">
        <v>16</v>
      </c>
    </row>
    <row r="2" spans="1:5" x14ac:dyDescent="0.25">
      <c r="A2" s="9">
        <v>2024</v>
      </c>
      <c r="C2" s="9" t="s">
        <v>4</v>
      </c>
      <c r="E2" s="9" t="s">
        <v>21</v>
      </c>
    </row>
    <row r="3" spans="1:5" x14ac:dyDescent="0.25">
      <c r="A3" s="9">
        <v>2025</v>
      </c>
      <c r="C3" s="9" t="s">
        <v>5</v>
      </c>
      <c r="E3" s="9" t="s">
        <v>27</v>
      </c>
    </row>
    <row r="4" spans="1:5" x14ac:dyDescent="0.25">
      <c r="A4" s="9">
        <v>2026</v>
      </c>
      <c r="C4" s="9" t="s">
        <v>6</v>
      </c>
      <c r="E4" s="9" t="s">
        <v>28</v>
      </c>
    </row>
    <row r="5" spans="1:5" x14ac:dyDescent="0.25">
      <c r="A5" s="9"/>
      <c r="C5" s="9" t="s">
        <v>7</v>
      </c>
      <c r="E5" s="9"/>
    </row>
    <row r="6" spans="1:5" x14ac:dyDescent="0.25">
      <c r="A6" s="9"/>
      <c r="C6" s="9" t="s">
        <v>8</v>
      </c>
      <c r="E6" s="9"/>
    </row>
    <row r="7" spans="1:5" x14ac:dyDescent="0.25">
      <c r="A7" s="9"/>
      <c r="C7" s="9" t="s">
        <v>9</v>
      </c>
      <c r="E7" s="9"/>
    </row>
    <row r="8" spans="1:5" x14ac:dyDescent="0.25">
      <c r="A8" s="9"/>
      <c r="C8" s="9" t="s">
        <v>10</v>
      </c>
      <c r="E8" s="9"/>
    </row>
    <row r="9" spans="1:5" x14ac:dyDescent="0.25">
      <c r="A9" s="8"/>
      <c r="C9" s="9" t="s">
        <v>11</v>
      </c>
      <c r="E9" s="9"/>
    </row>
    <row r="10" spans="1:5" x14ac:dyDescent="0.25">
      <c r="A10" s="8"/>
      <c r="C10" s="9" t="s">
        <v>12</v>
      </c>
    </row>
    <row r="11" spans="1:5" x14ac:dyDescent="0.25">
      <c r="A11" s="8"/>
      <c r="C11" s="9" t="s">
        <v>13</v>
      </c>
    </row>
    <row r="12" spans="1:5" x14ac:dyDescent="0.25">
      <c r="A12" s="8"/>
      <c r="C12" s="9" t="s">
        <v>14</v>
      </c>
    </row>
    <row r="13" spans="1:5" x14ac:dyDescent="0.25">
      <c r="A13" s="7"/>
      <c r="C13" s="9" t="s">
        <v>15</v>
      </c>
    </row>
  </sheetData>
  <phoneticPr fontId="12" type="noConversion"/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RECAP</vt:lpstr>
      <vt:lpstr>MES LISTES</vt:lpstr>
      <vt:lpstr>AnneeSelect</vt:lpstr>
      <vt:lpstr>ListeAnnee</vt:lpstr>
      <vt:lpstr>ListeMois</vt:lpstr>
      <vt:lpstr>ListeTechnicien</vt:lpstr>
      <vt:lpstr>MoisSelect</vt:lpstr>
      <vt:lpstr>RECAP!Zone_d_impression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jeanpaul.bonnetto@gmail.com</dc:creator>
  <cp:lastModifiedBy>dimitri duthilleul</cp:lastModifiedBy>
  <cp:lastPrinted>2023-11-20T08:02:33Z</cp:lastPrinted>
  <dcterms:created xsi:type="dcterms:W3CDTF">2020-02-14T18:51:55Z</dcterms:created>
  <dcterms:modified xsi:type="dcterms:W3CDTF">2023-12-14T08:43:15Z</dcterms:modified>
</cp:coreProperties>
</file>