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53" i="1"/>
  <c r="F53"/>
  <c r="G53"/>
  <c r="D53"/>
  <c r="H53" s="1"/>
  <c r="F33"/>
  <c r="F34"/>
  <c r="F35"/>
  <c r="F32"/>
  <c r="E52"/>
  <c r="F52"/>
  <c r="G52"/>
  <c r="D52"/>
  <c r="D48"/>
  <c r="F44"/>
  <c r="G44"/>
  <c r="H44"/>
  <c r="I44"/>
  <c r="J44"/>
  <c r="E44"/>
  <c r="F40"/>
  <c r="G40"/>
  <c r="H40"/>
  <c r="I40"/>
  <c r="J40"/>
  <c r="E40"/>
  <c r="F38"/>
  <c r="G38"/>
  <c r="H38"/>
  <c r="I38"/>
  <c r="J38"/>
  <c r="E38"/>
  <c r="E33"/>
  <c r="E34"/>
  <c r="E35"/>
  <c r="E32"/>
  <c r="F27" a="1"/>
  <c r="F27" s="1"/>
  <c r="F28" a="1"/>
  <c r="F28" s="1"/>
  <c r="F29" a="1"/>
  <c r="F29" s="1"/>
  <c r="F26" a="1"/>
  <c r="F26" s="1"/>
  <c r="E26" a="1"/>
  <c r="E26" s="1"/>
  <c r="E27" a="1"/>
  <c r="E27" s="1"/>
  <c r="E28" a="1"/>
  <c r="E28" s="1"/>
  <c r="E29" a="1"/>
  <c r="E29" s="1"/>
  <c r="E23"/>
  <c r="F23"/>
  <c r="G23"/>
  <c r="H23"/>
  <c r="I23"/>
  <c r="D23"/>
  <c r="L18"/>
  <c r="L19"/>
  <c r="L20"/>
  <c r="L17"/>
  <c r="I18" a="1"/>
  <c r="I18" s="1"/>
  <c r="I19" a="1"/>
  <c r="I19" s="1"/>
  <c r="I20" a="1"/>
  <c r="I20" s="1"/>
  <c r="I17" a="1"/>
  <c r="I17" s="1"/>
  <c r="E18"/>
  <c r="E19"/>
  <c r="E20"/>
  <c r="E17"/>
  <c r="E13"/>
  <c r="E9"/>
  <c r="F9"/>
  <c r="G9"/>
  <c r="H9"/>
  <c r="I9"/>
  <c r="D9"/>
</calcChain>
</file>

<file path=xl/sharedStrings.xml><?xml version="1.0" encoding="utf-8"?>
<sst xmlns="http://schemas.openxmlformats.org/spreadsheetml/2006/main" count="86" uniqueCount="34">
  <si>
    <t>M.</t>
  </si>
  <si>
    <t>DIOP</t>
  </si>
  <si>
    <t>DIACK</t>
  </si>
  <si>
    <t>Mme</t>
  </si>
  <si>
    <t>AWA</t>
  </si>
  <si>
    <t>Melle</t>
  </si>
  <si>
    <t>ROSE</t>
  </si>
  <si>
    <t>janvier</t>
  </si>
  <si>
    <t>février</t>
  </si>
  <si>
    <t>mars</t>
  </si>
  <si>
    <t>avril</t>
  </si>
  <si>
    <t>mai</t>
  </si>
  <si>
    <t>juin</t>
  </si>
  <si>
    <t>solution 1  de 1re question</t>
  </si>
  <si>
    <t>solution2 de 1ere question</t>
  </si>
  <si>
    <t>qui</t>
  </si>
  <si>
    <t>le mois</t>
  </si>
  <si>
    <t>resultat</t>
  </si>
  <si>
    <t>le ca total par representant</t>
  </si>
  <si>
    <t>ou bien</t>
  </si>
  <si>
    <t>matricielle</t>
  </si>
  <si>
    <t>ou encore</t>
  </si>
  <si>
    <t>le ca du mois</t>
  </si>
  <si>
    <t>min</t>
  </si>
  <si>
    <t>max</t>
  </si>
  <si>
    <t>par rpresentant le ca mini et max</t>
  </si>
  <si>
    <t>le cA par pe riode  min et max</t>
  </si>
  <si>
    <t>le ca moyen par periode</t>
  </si>
  <si>
    <t>total au1er semestre</t>
  </si>
  <si>
    <t>le Ca moyen par representant</t>
  </si>
  <si>
    <t>choisir&gt;&gt;&gt;&gt;&gt;</t>
  </si>
  <si>
    <t>classement des vendeurs</t>
  </si>
  <si>
    <t>classement avec fonction rang</t>
  </si>
  <si>
    <t>verif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</si>
</sst>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9" fontId="0" fillId="0" borderId="0" xfId="1" applyFont="1"/>
    <xf numFmtId="9" fontId="0" fillId="5" borderId="1" xfId="1" applyFont="1" applyFill="1" applyBorder="1" applyAlignment="1">
      <alignment horizontal="center"/>
    </xf>
    <xf numFmtId="9" fontId="0" fillId="6" borderId="0" xfId="1" applyFont="1" applyFill="1"/>
    <xf numFmtId="9" fontId="0" fillId="7" borderId="0" xfId="1" applyFont="1" applyFill="1"/>
    <xf numFmtId="9" fontId="0" fillId="8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558800</xdr:colOff>
      <xdr:row>31</xdr:row>
      <xdr:rowOff>133350</xdr:rowOff>
    </xdr:from>
    <xdr:to>
      <xdr:col>14</xdr:col>
      <xdr:colOff>488950</xdr:colOff>
      <xdr:row>33</xdr:row>
      <xdr:rowOff>127000</xdr:rowOff>
    </xdr:to>
    <xdr:sp macro="" textlink="">
      <xdr:nvSpPr>
        <xdr:cNvPr id="2" name="ZoneTexte 1"/>
        <xdr:cNvSpPr txBox="1"/>
      </xdr:nvSpPr>
      <xdr:spPr>
        <a:xfrm>
          <a:off x="8178800" y="5842000"/>
          <a:ext cx="2978150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te laisse potasser les fonctions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3"/>
  <sheetViews>
    <sheetView tabSelected="1" topLeftCell="A36" workbookViewId="0">
      <selection activeCell="K54" sqref="K54"/>
    </sheetView>
  </sheetViews>
  <sheetFormatPr baseColWidth="10" defaultRowHeight="14.5"/>
  <sheetData>
    <row r="1" spans="1:9">
      <c r="B1" s="1" t="s">
        <v>0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</row>
    <row r="2" spans="1:9">
      <c r="B2" s="1" t="s">
        <v>0</v>
      </c>
      <c r="C2" s="2" t="s">
        <v>1</v>
      </c>
      <c r="D2" s="2">
        <v>520</v>
      </c>
      <c r="E2" s="2">
        <v>280</v>
      </c>
      <c r="F2" s="2">
        <v>310</v>
      </c>
      <c r="G2" s="2">
        <v>300</v>
      </c>
      <c r="H2" s="2">
        <v>290</v>
      </c>
      <c r="I2" s="2">
        <v>550</v>
      </c>
    </row>
    <row r="3" spans="1:9">
      <c r="B3" s="1" t="s">
        <v>3</v>
      </c>
      <c r="C3" s="2" t="s">
        <v>2</v>
      </c>
      <c r="D3" s="2">
        <v>280</v>
      </c>
      <c r="E3" s="2">
        <v>270</v>
      </c>
      <c r="F3" s="2">
        <v>550</v>
      </c>
      <c r="G3" s="2">
        <v>500</v>
      </c>
      <c r="H3" s="2">
        <v>550</v>
      </c>
      <c r="I3" s="2">
        <v>300</v>
      </c>
    </row>
    <row r="4" spans="1:9">
      <c r="B4" s="1" t="s">
        <v>5</v>
      </c>
      <c r="C4" s="2" t="s">
        <v>4</v>
      </c>
      <c r="D4" s="2">
        <v>250</v>
      </c>
      <c r="E4" s="2">
        <v>520</v>
      </c>
      <c r="F4" s="2">
        <v>520</v>
      </c>
      <c r="G4" s="2">
        <v>580</v>
      </c>
      <c r="H4" s="2">
        <v>570</v>
      </c>
      <c r="I4" s="2">
        <v>290</v>
      </c>
    </row>
    <row r="5" spans="1:9">
      <c r="C5" s="2" t="s">
        <v>6</v>
      </c>
      <c r="D5" s="2">
        <v>300</v>
      </c>
      <c r="E5" s="2">
        <v>580</v>
      </c>
      <c r="F5" s="2">
        <v>560</v>
      </c>
      <c r="G5" s="2">
        <v>590</v>
      </c>
      <c r="H5" s="2">
        <v>310</v>
      </c>
      <c r="I5" s="2">
        <v>520</v>
      </c>
    </row>
    <row r="8" spans="1:9">
      <c r="A8" t="s">
        <v>13</v>
      </c>
      <c r="D8" s="5" t="s">
        <v>7</v>
      </c>
      <c r="E8" s="5" t="s">
        <v>8</v>
      </c>
      <c r="F8" s="5" t="s">
        <v>9</v>
      </c>
      <c r="G8" s="5" t="s">
        <v>10</v>
      </c>
      <c r="H8" s="5" t="s">
        <v>11</v>
      </c>
      <c r="I8" s="5" t="s">
        <v>12</v>
      </c>
    </row>
    <row r="9" spans="1:9">
      <c r="A9" t="s">
        <v>30</v>
      </c>
      <c r="B9" t="s">
        <v>1</v>
      </c>
      <c r="D9" s="5">
        <f>VLOOKUP($B9,$C$2:$I$5,COLUMN(B$1),0)</f>
        <v>520</v>
      </c>
      <c r="E9" s="5">
        <f t="shared" ref="E9:I9" si="0">VLOOKUP($B9,$C$2:$I$5,COLUMN(C$1),0)</f>
        <v>280</v>
      </c>
      <c r="F9" s="5">
        <f t="shared" si="0"/>
        <v>310</v>
      </c>
      <c r="G9" s="5">
        <f t="shared" si="0"/>
        <v>300</v>
      </c>
      <c r="H9" s="5">
        <f t="shared" si="0"/>
        <v>290</v>
      </c>
      <c r="I9" s="5">
        <f t="shared" si="0"/>
        <v>550</v>
      </c>
    </row>
    <row r="11" spans="1:9">
      <c r="A11" t="s">
        <v>14</v>
      </c>
    </row>
    <row r="13" spans="1:9">
      <c r="A13" t="s">
        <v>15</v>
      </c>
      <c r="B13" t="s">
        <v>1</v>
      </c>
      <c r="D13" s="2" t="s">
        <v>17</v>
      </c>
      <c r="E13" s="2">
        <f>INDEX(D2:I5,MATCH(B13,C2:C5,0),MATCH(B15,D1:I1,0))</f>
        <v>280</v>
      </c>
    </row>
    <row r="15" spans="1:9">
      <c r="A15" t="s">
        <v>16</v>
      </c>
      <c r="B15" t="s">
        <v>8</v>
      </c>
    </row>
    <row r="17" spans="1:12">
      <c r="A17" t="s">
        <v>18</v>
      </c>
      <c r="D17" s="2" t="s">
        <v>1</v>
      </c>
      <c r="E17" s="3">
        <f>SUMPRODUCT(($C$2:$C$5=$D17)*($D$2:$I$5))</f>
        <v>2250</v>
      </c>
      <c r="G17" t="s">
        <v>19</v>
      </c>
      <c r="H17" s="2" t="s">
        <v>1</v>
      </c>
      <c r="I17" s="3">
        <f t="array" ref="I17">SUM(IF($C$2:$C$5=$H17,$D$2:$I$5,""))</f>
        <v>2250</v>
      </c>
      <c r="J17" t="s">
        <v>20</v>
      </c>
      <c r="K17" t="s">
        <v>21</v>
      </c>
      <c r="L17" s="3">
        <f ca="1">SUM(OFFSET(D$2:I$2,MATCH($H17,$C$2:C$5,0)-1,,,6))</f>
        <v>2250</v>
      </c>
    </row>
    <row r="18" spans="1:12">
      <c r="D18" s="2" t="s">
        <v>2</v>
      </c>
      <c r="E18" s="3">
        <f t="shared" ref="E18:E20" si="1">SUMPRODUCT(($C$2:$C$5=$D18)*($D$2:$I$5))</f>
        <v>2450</v>
      </c>
      <c r="H18" s="2" t="s">
        <v>2</v>
      </c>
      <c r="I18" s="3">
        <f t="array" ref="I18">SUM(IF($C$2:$C$5=$H18,$D$2:$I$5,""))</f>
        <v>2450</v>
      </c>
      <c r="L18" s="3">
        <f ca="1">SUM(OFFSET(D$2:I$2,MATCH($H18,$C$2:C$5,0)-1,,,6))</f>
        <v>2450</v>
      </c>
    </row>
    <row r="19" spans="1:12">
      <c r="D19" s="2" t="s">
        <v>4</v>
      </c>
      <c r="E19" s="3">
        <f t="shared" si="1"/>
        <v>2730</v>
      </c>
      <c r="H19" s="2" t="s">
        <v>4</v>
      </c>
      <c r="I19" s="3">
        <f t="array" ref="I19">SUM(IF($C$2:$C$5=$H19,$D$2:$I$5,""))</f>
        <v>2730</v>
      </c>
      <c r="L19" s="3">
        <f ca="1">SUM(OFFSET(D$2:I$2,MATCH($H19,$C$2:C$5,0)-1,,,6))</f>
        <v>2730</v>
      </c>
    </row>
    <row r="20" spans="1:12">
      <c r="D20" s="2" t="s">
        <v>6</v>
      </c>
      <c r="E20" s="3">
        <f t="shared" si="1"/>
        <v>2860</v>
      </c>
      <c r="H20" s="2" t="s">
        <v>6</v>
      </c>
      <c r="I20" s="3">
        <f t="array" ref="I20">SUM(IF($C$2:$C$5=$H20,$D$2:$I$5,""))</f>
        <v>2860</v>
      </c>
      <c r="L20" s="3">
        <f ca="1">SUM(OFFSET(D$2:I$2,MATCH($H20,$C$2:C$5,0)-1,,,6))</f>
        <v>2860</v>
      </c>
    </row>
    <row r="22" spans="1:12">
      <c r="A22" t="s">
        <v>22</v>
      </c>
      <c r="D22" s="5" t="s">
        <v>7</v>
      </c>
      <c r="E22" s="5" t="s">
        <v>8</v>
      </c>
      <c r="F22" s="5" t="s">
        <v>9</v>
      </c>
      <c r="G22" s="5" t="s">
        <v>10</v>
      </c>
      <c r="H22" s="5" t="s">
        <v>11</v>
      </c>
      <c r="I22" s="5" t="s">
        <v>12</v>
      </c>
    </row>
    <row r="23" spans="1:12">
      <c r="D23" s="5">
        <f>SUMPRODUCT(($D$1:$I$1=D$22)*($D$2:$I$5))</f>
        <v>1350</v>
      </c>
      <c r="E23" s="5">
        <f t="shared" ref="E23:I23" si="2">SUMPRODUCT(($D$1:$I$1=E$22)*($D$2:$I$5))</f>
        <v>1650</v>
      </c>
      <c r="F23" s="5">
        <f t="shared" si="2"/>
        <v>1940</v>
      </c>
      <c r="G23" s="5">
        <f t="shared" si="2"/>
        <v>1970</v>
      </c>
      <c r="H23" s="5">
        <f t="shared" si="2"/>
        <v>1720</v>
      </c>
      <c r="I23" s="5">
        <f t="shared" si="2"/>
        <v>1660</v>
      </c>
    </row>
    <row r="25" spans="1:12">
      <c r="E25" s="2" t="s">
        <v>23</v>
      </c>
      <c r="F25" s="2" t="s">
        <v>24</v>
      </c>
    </row>
    <row r="26" spans="1:12">
      <c r="A26" t="s">
        <v>25</v>
      </c>
      <c r="D26" t="s">
        <v>1</v>
      </c>
      <c r="E26" s="2">
        <f t="array" ref="E26">MIN(IF($C$2:$C$5=$D26,$D$2:$I$5,""))</f>
        <v>280</v>
      </c>
      <c r="F26" s="2">
        <f t="array" ref="F26">MAX(IF($C$2:$C$5=$D26,$D$2:$I$5,""))</f>
        <v>550</v>
      </c>
    </row>
    <row r="27" spans="1:12">
      <c r="D27" t="s">
        <v>2</v>
      </c>
      <c r="E27" s="2">
        <f t="array" ref="E27">MIN(IF(C$2:C$5=$D27,$D$2:$I$5,""))</f>
        <v>270</v>
      </c>
      <c r="F27" s="2">
        <f t="array" ref="F27">MAX(IF($C$2:$C$5=$D27,$D$2:$I$5,""))</f>
        <v>550</v>
      </c>
    </row>
    <row r="28" spans="1:12">
      <c r="D28" t="s">
        <v>4</v>
      </c>
      <c r="E28" s="2">
        <f t="array" ref="E28">MIN(IF(C$2:C$5=$D28,$D$2:$I$5,""))</f>
        <v>250</v>
      </c>
      <c r="F28" s="2">
        <f t="array" ref="F28">MAX(IF($C$2:$C$5=$D28,$D$2:$I$5,""))</f>
        <v>580</v>
      </c>
    </row>
    <row r="29" spans="1:12">
      <c r="D29" t="s">
        <v>6</v>
      </c>
      <c r="E29" s="2">
        <f t="array" ref="E29">MIN(IF(C$2:C$5=$D29,$D$2:$I$5,""))</f>
        <v>300</v>
      </c>
      <c r="F29" s="2">
        <f t="array" ref="F29">MAX(IF($C$2:$C$5=$D29,$D$2:$I$5,""))</f>
        <v>590</v>
      </c>
    </row>
    <row r="31" spans="1:12">
      <c r="F31" t="s">
        <v>32</v>
      </c>
    </row>
    <row r="32" spans="1:12">
      <c r="A32" t="s">
        <v>29</v>
      </c>
      <c r="D32" s="2" t="s">
        <v>1</v>
      </c>
      <c r="E32" s="6">
        <f>SUMPRODUCT((C$2:$C$5=$D32)*($D$2:$I$5&lt;&gt;"")*($D$2:$I$5))/SUMPRODUCT(--($C$2:$C$5=$D32)*($D$2:$I$5&lt;&gt;""))</f>
        <v>375</v>
      </c>
      <c r="F32" s="8">
        <f>RANK(E32,E$32:E$35,0)</f>
        <v>4</v>
      </c>
    </row>
    <row r="33" spans="1:10">
      <c r="D33" s="2" t="s">
        <v>2</v>
      </c>
      <c r="E33" s="6">
        <f>SUMPRODUCT((C$2:$C$5=$D33)*($D$2:$I$5&lt;&gt;"")*($D$2:$I$5))/SUMPRODUCT(--($C$2:$C$5=$D33)*($D$2:$I$5&lt;&gt;""))</f>
        <v>408.33333333333331</v>
      </c>
      <c r="F33" s="8">
        <f t="shared" ref="F33:F35" si="3">RANK(E33,E$32:E$35,0)</f>
        <v>3</v>
      </c>
    </row>
    <row r="34" spans="1:10">
      <c r="D34" s="2" t="s">
        <v>4</v>
      </c>
      <c r="E34" s="6">
        <f>SUMPRODUCT((C$2:$C$5=$D34)*($D$2:$I$5&lt;&gt;"")*($D$2:$I$5))/SUMPRODUCT(--($C$2:$C$5=$D34)*($D$2:$I$5&lt;&gt;""))</f>
        <v>455</v>
      </c>
      <c r="F34" s="8">
        <f t="shared" si="3"/>
        <v>2</v>
      </c>
    </row>
    <row r="35" spans="1:10">
      <c r="D35" s="2" t="s">
        <v>6</v>
      </c>
      <c r="E35" s="6">
        <f>SUMPRODUCT((C$2:$C$5=$D35)*($D$2:$I$5&lt;&gt;"")*($D$2:$I$5))/SUMPRODUCT(--($C$2:$C$5=$D35)*($D$2:$I$5&lt;&gt;""))</f>
        <v>476.66666666666669</v>
      </c>
      <c r="F35" s="8">
        <f t="shared" si="3"/>
        <v>1</v>
      </c>
    </row>
    <row r="37" spans="1:10">
      <c r="A37" t="s">
        <v>26</v>
      </c>
      <c r="D37" s="3" t="s">
        <v>23</v>
      </c>
      <c r="E37" s="3" t="s">
        <v>7</v>
      </c>
      <c r="F37" s="3" t="s">
        <v>8</v>
      </c>
      <c r="G37" s="3" t="s">
        <v>9</v>
      </c>
      <c r="H37" s="3" t="s">
        <v>10</v>
      </c>
      <c r="I37" s="3" t="s">
        <v>11</v>
      </c>
      <c r="J37" s="3" t="s">
        <v>12</v>
      </c>
    </row>
    <row r="38" spans="1:10">
      <c r="D38" s="3"/>
      <c r="E38" s="3">
        <f>SUMPRODUCT(SMALL(($D$1:$I$1=E$37)*($D$2:$I$5),COUNT($D$2:$I$5)-SUMPRODUCT(--($D$1:$I$1=E$37)*($D2:$I$5&gt;0))+1))</f>
        <v>250</v>
      </c>
      <c r="F38" s="3">
        <f>SUMPRODUCT(SMALL(($D$1:$I$1=F$37)*($D$2:$I$5),COUNT($D$2:$I$5)-SUMPRODUCT(--($D$1:$I$1=F$37)*($D2:$I$5&gt;0))+1))</f>
        <v>270</v>
      </c>
      <c r="G38" s="3">
        <f>SUMPRODUCT(SMALL(($D$1:$I$1=G$37)*($D$2:$I$5),COUNT($D$2:$I$5)-SUMPRODUCT(--($D$1:$I$1=G$37)*($D2:$I$5&gt;0))+1))</f>
        <v>310</v>
      </c>
      <c r="H38" s="3">
        <f>SUMPRODUCT(SMALL(($D$1:$I$1=H$37)*($D$2:$I$5),COUNT($D$2:$I$5)-SUMPRODUCT(--($D$1:$I$1=H$37)*($D2:$I$5&gt;0))+1))</f>
        <v>300</v>
      </c>
      <c r="I38" s="3">
        <f>SUMPRODUCT(SMALL(($D$1:$I$1=I$37)*($D$2:$I$5),COUNT($D$2:$I$5)-SUMPRODUCT(--($D$1:$I$1=I$37)*($D2:$I$5&gt;0))+1))</f>
        <v>290</v>
      </c>
      <c r="J38" s="3">
        <f>SUMPRODUCT(SMALL(($D$1:$I$1=J$37)*($D$2:$I$5),COUNT($D$2:$I$5)-SUMPRODUCT(--($D$1:$I$1=J$37)*($D2:$I$5&gt;0))+1))</f>
        <v>290</v>
      </c>
    </row>
    <row r="39" spans="1:10">
      <c r="D39" s="7" t="s">
        <v>24</v>
      </c>
      <c r="E39" s="7" t="s">
        <v>7</v>
      </c>
      <c r="F39" s="7" t="s">
        <v>8</v>
      </c>
      <c r="G39" s="7" t="s">
        <v>9</v>
      </c>
      <c r="H39" s="7" t="s">
        <v>10</v>
      </c>
      <c r="I39" s="7" t="s">
        <v>11</v>
      </c>
      <c r="J39" s="7" t="s">
        <v>12</v>
      </c>
    </row>
    <row r="40" spans="1:10">
      <c r="D40" s="7"/>
      <c r="E40" s="7">
        <f>SUMPRODUCT(MAX(($D$1:$I$1=E$37)*($D$2:$I$5)))</f>
        <v>520</v>
      </c>
      <c r="F40" s="7">
        <f t="shared" ref="F40:J40" si="4">SUMPRODUCT(MAX(($D$1:$I$1=F$37)*($D$2:$I$5)))</f>
        <v>580</v>
      </c>
      <c r="G40" s="7">
        <f t="shared" si="4"/>
        <v>560</v>
      </c>
      <c r="H40" s="7">
        <f t="shared" si="4"/>
        <v>590</v>
      </c>
      <c r="I40" s="7">
        <f t="shared" si="4"/>
        <v>570</v>
      </c>
      <c r="J40" s="7">
        <f t="shared" si="4"/>
        <v>550</v>
      </c>
    </row>
    <row r="43" spans="1:10">
      <c r="A43" t="s">
        <v>27</v>
      </c>
      <c r="E43" s="5" t="s">
        <v>7</v>
      </c>
      <c r="F43" s="5" t="s">
        <v>8</v>
      </c>
      <c r="G43" s="5" t="s">
        <v>9</v>
      </c>
      <c r="H43" s="5" t="s">
        <v>10</v>
      </c>
      <c r="I43" s="5" t="s">
        <v>11</v>
      </c>
      <c r="J43" s="5" t="s">
        <v>12</v>
      </c>
    </row>
    <row r="44" spans="1:10">
      <c r="E44" s="5">
        <f ca="1">SUM(OFFSET($D$2:$D$5,,MATCH(E43,$D$1:$I$1,0)-1,))/COUNT(OFFSET($D$2:$D$5,,MATCH(E$43,$D$1:$I$1,0)-1,))</f>
        <v>337.5</v>
      </c>
      <c r="F44" s="5">
        <f t="shared" ref="F44:J44" ca="1" si="5">SUM(OFFSET($D$2:$D$5,,MATCH(F43,$D$1:$I$1,0)-1,))/COUNT(OFFSET($D$2:$D$5,,MATCH(F$43,$D$1:$I$1,0)-1,))</f>
        <v>412.5</v>
      </c>
      <c r="G44" s="5">
        <f t="shared" ca="1" si="5"/>
        <v>485</v>
      </c>
      <c r="H44" s="5">
        <f t="shared" ca="1" si="5"/>
        <v>492.5</v>
      </c>
      <c r="I44" s="5">
        <f t="shared" ca="1" si="5"/>
        <v>430</v>
      </c>
      <c r="J44" s="5">
        <f t="shared" ca="1" si="5"/>
        <v>415</v>
      </c>
    </row>
    <row r="48" spans="1:10">
      <c r="A48" t="s">
        <v>28</v>
      </c>
      <c r="D48" s="2">
        <f>SUM(D2:I5)</f>
        <v>10290</v>
      </c>
    </row>
    <row r="51" spans="1:8">
      <c r="A51" t="s">
        <v>31</v>
      </c>
      <c r="D51" s="9">
        <v>1</v>
      </c>
      <c r="E51" s="10">
        <v>2</v>
      </c>
      <c r="F51" s="11">
        <v>3</v>
      </c>
      <c r="G51" s="12">
        <v>4</v>
      </c>
    </row>
    <row r="52" spans="1:8">
      <c r="D52" s="9" t="str">
        <f>INDEX($D$32:$D$35,MATCH(LARGE($E$32:$E$35,COLUMN(A1)),$E$32:$E$35,0))</f>
        <v>ROSE</v>
      </c>
      <c r="E52" s="10" t="str">
        <f t="shared" ref="E52:G52" si="6">INDEX($D$32:$D$35,MATCH(LARGE($E$32:$E$35,COLUMN(B1)),$E$32:$E$35,0))</f>
        <v>AWA</v>
      </c>
      <c r="F52" s="11" t="str">
        <f t="shared" si="6"/>
        <v>DIACK</v>
      </c>
      <c r="G52" s="12" t="str">
        <f t="shared" si="6"/>
        <v>DIOP</v>
      </c>
      <c r="H52" s="4" t="s">
        <v>33</v>
      </c>
    </row>
    <row r="53" spans="1:8">
      <c r="D53" s="14">
        <f>(VLOOKUP(D52,$D$17:$E$20,2,0)/$D48)</f>
        <v>0.27793974732750243</v>
      </c>
      <c r="E53" s="15">
        <f t="shared" ref="E53:G53" si="7">(VLOOKUP(E52,$D$17:$E$20,2,0)/$D48)</f>
        <v>0.26530612244897961</v>
      </c>
      <c r="F53" s="16">
        <f t="shared" si="7"/>
        <v>0.23809523809523808</v>
      </c>
      <c r="G53" s="17">
        <f t="shared" si="7"/>
        <v>0.21865889212827988</v>
      </c>
      <c r="H53" s="13">
        <f>SUM(D53:G53)</f>
        <v>1</v>
      </c>
    </row>
  </sheetData>
  <dataValidations count="2">
    <dataValidation type="list" allowBlank="1" showInputMessage="1" showErrorMessage="1" sqref="B9 B13">
      <formula1>$C$2:$C$5</formula1>
    </dataValidation>
    <dataValidation type="list" allowBlank="1" showInputMessage="1" showErrorMessage="1" sqref="B15">
      <formula1>$D$1:$I$1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2014-07-19T18:04:23Z</dcterms:created>
  <dcterms:modified xsi:type="dcterms:W3CDTF">2014-07-20T00:10:14Z</dcterms:modified>
</cp:coreProperties>
</file>