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7340"/>
  </bookViews>
  <sheets>
    <sheet name="Ressourcing report" sheetId="1" r:id="rId1"/>
    <sheet name="caché" sheetId="5" r:id="rId2"/>
  </sheets>
  <definedNames>
    <definedName name="Client">#REF!</definedName>
    <definedName name="Nalys">#REF!</definedName>
    <definedName name="NBmois_projet">caché!$E$2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1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D8"/>
  <c r="E8"/>
  <c r="F8"/>
  <c r="G8"/>
  <c r="H8"/>
  <c r="I8"/>
  <c r="J8"/>
  <c r="K8"/>
  <c r="L8"/>
  <c r="M8"/>
  <c r="N8"/>
  <c r="O8"/>
  <c r="P8"/>
  <c r="Q8"/>
  <c r="C8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R13"/>
  <c r="Q13"/>
  <c r="P13"/>
  <c r="O13"/>
  <c r="N13"/>
  <c r="M13"/>
  <c r="L13"/>
  <c r="K13"/>
  <c r="J13"/>
  <c r="I13"/>
  <c r="H13"/>
  <c r="G13"/>
  <c r="F13"/>
  <c r="R12"/>
  <c r="R19" s="1"/>
  <c r="Q12"/>
  <c r="Q19" s="1"/>
  <c r="P12"/>
  <c r="P19" s="1"/>
  <c r="O12"/>
  <c r="O19" s="1"/>
  <c r="N12"/>
  <c r="N19" s="1"/>
  <c r="M12"/>
  <c r="M19" s="1"/>
  <c r="L12"/>
  <c r="K12"/>
  <c r="J12"/>
  <c r="J19" s="1"/>
  <c r="I12"/>
  <c r="I19" s="1"/>
  <c r="H12"/>
  <c r="H19" s="1"/>
  <c r="G12"/>
  <c r="G19" s="1"/>
  <c r="F12"/>
  <c r="E2" i="5"/>
  <c r="S17" i="1" l="1"/>
  <c r="S18"/>
  <c r="S13"/>
  <c r="S16"/>
  <c r="S14"/>
  <c r="F19"/>
  <c r="S19" s="1"/>
  <c r="L19"/>
  <c r="K19"/>
  <c r="S12"/>
  <c r="S15"/>
  <c r="BP7"/>
  <c r="BM7"/>
  <c r="BP6"/>
  <c r="BM6"/>
  <c r="BR6" l="1"/>
  <c r="BO6"/>
  <c r="BN6"/>
  <c r="BQ6"/>
</calcChain>
</file>

<file path=xl/sharedStrings.xml><?xml version="1.0" encoding="utf-8"?>
<sst xmlns="http://schemas.openxmlformats.org/spreadsheetml/2006/main" count="117" uniqueCount="49">
  <si>
    <t>M</t>
  </si>
  <si>
    <t>P</t>
  </si>
  <si>
    <t>W</t>
  </si>
  <si>
    <t>Name</t>
  </si>
  <si>
    <t>Rate (€)</t>
  </si>
  <si>
    <t>Total cost et RACI1: même formule</t>
  </si>
  <si>
    <t>Total cost: somme des taux horaires multiplié par jours prestés</t>
  </si>
  <si>
    <t>March</t>
  </si>
  <si>
    <t>April</t>
  </si>
  <si>
    <t>May</t>
  </si>
  <si>
    <t>June</t>
  </si>
  <si>
    <t>July</t>
  </si>
  <si>
    <t>August</t>
  </si>
  <si>
    <t>October</t>
  </si>
  <si>
    <t>S</t>
  </si>
  <si>
    <t>January</t>
  </si>
  <si>
    <t>February</t>
  </si>
  <si>
    <t>F</t>
  </si>
  <si>
    <t>Prism (back-office support)</t>
  </si>
  <si>
    <t>H</t>
  </si>
  <si>
    <t>Holiday</t>
  </si>
  <si>
    <t>T</t>
  </si>
  <si>
    <t>Training</t>
  </si>
  <si>
    <t>Sickness</t>
  </si>
  <si>
    <t>Work GSK</t>
  </si>
  <si>
    <t>Work GSK Free</t>
  </si>
  <si>
    <t>A</t>
  </si>
  <si>
    <t xml:space="preserve">Morning </t>
  </si>
  <si>
    <t>Afternoon</t>
  </si>
  <si>
    <t>O</t>
  </si>
  <si>
    <t>Absence/Training</t>
  </si>
  <si>
    <t>Total of Nbr Days/month Costed</t>
  </si>
  <si>
    <t>Total of Nbr Days/month Costed &amp; not costed</t>
  </si>
  <si>
    <t>Total Nalys Cost</t>
  </si>
  <si>
    <t>Total Customer Cost</t>
  </si>
  <si>
    <t>Nbr Days/month Costed</t>
  </si>
  <si>
    <t>September</t>
  </si>
  <si>
    <t>November</t>
  </si>
  <si>
    <t>December</t>
  </si>
  <si>
    <t>Somme</t>
  </si>
  <si>
    <t>Work</t>
  </si>
  <si>
    <t>Free</t>
  </si>
  <si>
    <t>PRISM</t>
  </si>
  <si>
    <t>Out of office</t>
  </si>
  <si>
    <t>Date de début de projet</t>
  </si>
  <si>
    <t>Date de fin de projet</t>
  </si>
  <si>
    <t>Nombre de mois dans la durée du projet</t>
  </si>
  <si>
    <t>Nombre de consultants</t>
  </si>
  <si>
    <t>Compteur des dates</t>
  </si>
</sst>
</file>

<file path=xl/styles.xml><?xml version="1.0" encoding="utf-8"?>
<styleSheet xmlns="http://schemas.openxmlformats.org/spreadsheetml/2006/main">
  <numFmts count="3">
    <numFmt numFmtId="164" formatCode="mm/yyyy\ "/>
    <numFmt numFmtId="165" formatCode="dd/mm/yyyy\ "/>
    <numFmt numFmtId="167" formatCode="mmmm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7" xfId="0" applyFont="1" applyBorder="1"/>
    <xf numFmtId="0" fontId="4" fillId="0" borderId="13" xfId="0" applyFont="1" applyBorder="1" applyAlignment="1">
      <alignment horizontal="center"/>
    </xf>
    <xf numFmtId="0" fontId="4" fillId="0" borderId="4" xfId="0" applyFont="1" applyBorder="1"/>
    <xf numFmtId="0" fontId="4" fillId="0" borderId="12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/>
    <xf numFmtId="0" fontId="0" fillId="0" borderId="21" xfId="0" applyBorder="1"/>
    <xf numFmtId="0" fontId="0" fillId="2" borderId="17" xfId="0" applyFill="1" applyBorder="1"/>
    <xf numFmtId="0" fontId="0" fillId="6" borderId="21" xfId="0" applyFill="1" applyBorder="1"/>
    <xf numFmtId="0" fontId="0" fillId="5" borderId="21" xfId="0" applyFill="1" applyBorder="1"/>
    <xf numFmtId="0" fontId="0" fillId="3" borderId="21" xfId="0" applyFill="1" applyBorder="1"/>
    <xf numFmtId="0" fontId="0" fillId="7" borderId="21" xfId="0" applyFill="1" applyBorder="1"/>
    <xf numFmtId="0" fontId="0" fillId="8" borderId="21" xfId="0" applyFill="1" applyBorder="1"/>
    <xf numFmtId="0" fontId="0" fillId="0" borderId="20" xfId="0" applyBorder="1"/>
    <xf numFmtId="0" fontId="4" fillId="0" borderId="14" xfId="0" applyFont="1" applyBorder="1"/>
    <xf numFmtId="0" fontId="4" fillId="0" borderId="0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3" borderId="0" xfId="0" applyFill="1"/>
    <xf numFmtId="0" fontId="0" fillId="14" borderId="0" xfId="0" applyFill="1"/>
    <xf numFmtId="0" fontId="0" fillId="7" borderId="0" xfId="0" applyFill="1"/>
    <xf numFmtId="0" fontId="0" fillId="13" borderId="0" xfId="0" applyFill="1"/>
    <xf numFmtId="0" fontId="0" fillId="2" borderId="0" xfId="0" applyFill="1"/>
    <xf numFmtId="0" fontId="0" fillId="11" borderId="0" xfId="0" applyFill="1"/>
    <xf numFmtId="0" fontId="0" fillId="12" borderId="0" xfId="0" applyFill="1"/>
    <xf numFmtId="164" fontId="0" fillId="0" borderId="0" xfId="0" applyNumberFormat="1"/>
    <xf numFmtId="3" fontId="3" fillId="4" borderId="6" xfId="0" applyNumberFormat="1" applyFont="1" applyFill="1" applyBorder="1" applyAlignment="1" applyProtection="1">
      <alignment vertical="center"/>
      <protection locked="0"/>
    </xf>
    <xf numFmtId="3" fontId="3" fillId="4" borderId="10" xfId="0" applyNumberFormat="1" applyFont="1" applyFill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4" fillId="0" borderId="16" xfId="0" applyFont="1" applyBorder="1"/>
    <xf numFmtId="0" fontId="4" fillId="0" borderId="15" xfId="0" applyFont="1" applyBorder="1"/>
    <xf numFmtId="0" fontId="4" fillId="0" borderId="8" xfId="0" applyFont="1" applyBorder="1"/>
    <xf numFmtId="0" fontId="4" fillId="0" borderId="0" xfId="0" applyFont="1" applyBorder="1"/>
    <xf numFmtId="0" fontId="3" fillId="4" borderId="6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4" fillId="15" borderId="7" xfId="0" applyFont="1" applyFill="1" applyBorder="1"/>
    <xf numFmtId="0" fontId="4" fillId="15" borderId="8" xfId="0" applyFont="1" applyFill="1" applyBorder="1"/>
    <xf numFmtId="165" fontId="0" fillId="0" borderId="0" xfId="0" applyNumberFormat="1"/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1" fontId="0" fillId="9" borderId="1" xfId="0" applyNumberFormat="1" applyFill="1" applyBorder="1" applyAlignment="1">
      <alignment horizontal="center"/>
    </xf>
    <xf numFmtId="1" fontId="0" fillId="9" borderId="2" xfId="0" applyNumberFormat="1" applyFill="1" applyBorder="1" applyAlignment="1">
      <alignment horizontal="center"/>
    </xf>
    <xf numFmtId="1" fontId="0" fillId="9" borderId="18" xfId="0" applyNumberFormat="1" applyFill="1" applyBorder="1" applyAlignment="1">
      <alignment horizontal="center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3" fillId="10" borderId="6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3" fontId="1" fillId="0" borderId="6" xfId="0" applyNumberFormat="1" applyFont="1" applyBorder="1" applyAlignment="1">
      <alignment vertical="center" wrapText="1"/>
    </xf>
    <xf numFmtId="3" fontId="1" fillId="0" borderId="10" xfId="0" applyNumberFormat="1" applyFont="1" applyBorder="1" applyAlignment="1">
      <alignment vertical="center" wrapText="1"/>
    </xf>
    <xf numFmtId="0" fontId="6" fillId="4" borderId="22" xfId="0" applyFont="1" applyFill="1" applyBorder="1" applyAlignment="1">
      <alignment horizontal="center"/>
    </xf>
    <xf numFmtId="0" fontId="3" fillId="10" borderId="6" xfId="0" applyFont="1" applyFill="1" applyBorder="1" applyAlignment="1" applyProtection="1">
      <alignment horizontal="center" vertical="center" wrapText="1"/>
      <protection locked="0"/>
    </xf>
    <xf numFmtId="0" fontId="3" fillId="10" borderId="10" xfId="0" applyFont="1" applyFill="1" applyBorder="1" applyAlignment="1" applyProtection="1">
      <alignment horizontal="center" vertical="center" wrapText="1"/>
      <protection locked="0"/>
    </xf>
    <xf numFmtId="0" fontId="3" fillId="10" borderId="11" xfId="0" applyFont="1" applyFill="1" applyBorder="1" applyAlignment="1" applyProtection="1">
      <alignment horizontal="center" vertical="center" wrapText="1"/>
      <protection locked="0"/>
    </xf>
    <xf numFmtId="167" fontId="2" fillId="0" borderId="22" xfId="0" applyNumberFormat="1" applyFont="1" applyBorder="1" applyAlignment="1">
      <alignment horizontal="center"/>
    </xf>
  </cellXfs>
  <cellStyles count="1">
    <cellStyle name="Normal" xfId="0" builtinId="0"/>
  </cellStyles>
  <dxfs count="60">
    <dxf>
      <fill>
        <patternFill>
          <bgColor theme="1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CCFF"/>
      <color rgb="FFFFFF00"/>
      <color rgb="FFCC99FF"/>
      <color rgb="FF00FF00"/>
      <color rgb="FF008000"/>
      <color rgb="FFFF66CC"/>
      <color rgb="FF00FFFF"/>
      <color rgb="FFFF9966"/>
      <color rgb="FF9900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Ressourcing</a:t>
            </a:r>
            <a:r>
              <a:rPr lang="en-GB" baseline="0"/>
              <a:t> report</a:t>
            </a:r>
            <a:endParaRPr lang="en-GB"/>
          </a:p>
        </c:rich>
      </c:tx>
      <c:spPr>
        <a:noFill/>
        <a:ln>
          <a:noFill/>
        </a:ln>
        <a:effectLst/>
      </c:spPr>
    </c:title>
    <c:plotArea>
      <c:layout/>
      <c:doughnutChart>
        <c:varyColors val="1"/>
        <c:ser>
          <c:idx val="0"/>
          <c:order val="0"/>
          <c:dPt>
            <c:idx val="0"/>
            <c:spPr>
              <a:solidFill>
                <a:srgbClr val="008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spPr>
              <a:solidFill>
                <a:srgbClr val="00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spPr>
              <a:solidFill>
                <a:schemeClr val="accent5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spPr>
              <a:solidFill>
                <a:schemeClr val="tx2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2622222222222224"/>
                  <c:y val="-4.6465318578907656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0311111111111108"/>
                  <c:y val="-0.20754508965245444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0666666666666667"/>
                  <c:y val="-0.11151676458937836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067637367433752"/>
                  <c:y val="-7.1216778876816794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7213529927440921"/>
                  <c:y val="-4.9647044843198977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0.15219321514902617"/>
                  <c:y val="4.3019845671317426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0.12042511688554362"/>
                  <c:y val="0.15456654548483698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CatName val="1"/>
            <c:showPercent val="1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'Ressourcing report'!$E$12:$E$18</c:f>
              <c:strCache>
                <c:ptCount val="7"/>
                <c:pt idx="0">
                  <c:v>Work</c:v>
                </c:pt>
                <c:pt idx="1">
                  <c:v>Free</c:v>
                </c:pt>
                <c:pt idx="2">
                  <c:v>PRISM</c:v>
                </c:pt>
                <c:pt idx="3">
                  <c:v>Holiday</c:v>
                </c:pt>
                <c:pt idx="4">
                  <c:v>Training</c:v>
                </c:pt>
                <c:pt idx="5">
                  <c:v>Sickness</c:v>
                </c:pt>
                <c:pt idx="6">
                  <c:v>Out of office</c:v>
                </c:pt>
              </c:strCache>
            </c:strRef>
          </c:cat>
          <c:val>
            <c:numRef>
              <c:f>'Ressourcing report'!$S$12:$S$18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firstSliceAng val="137"/>
        <c:holeSize val="50"/>
      </c:doughnutChart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accent1">
          <a:lumMod val="20000"/>
          <a:lumOff val="8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77</xdr:col>
      <xdr:colOff>285749</xdr:colOff>
      <xdr:row>0</xdr:row>
      <xdr:rowOff>118380</xdr:rowOff>
    </xdr:from>
    <xdr:to>
      <xdr:col>90</xdr:col>
      <xdr:colOff>149677</xdr:colOff>
      <xdr:row>7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362857</xdr:colOff>
      <xdr:row>8</xdr:row>
      <xdr:rowOff>54428</xdr:rowOff>
    </xdr:from>
    <xdr:to>
      <xdr:col>12</xdr:col>
      <xdr:colOff>45356</xdr:colOff>
      <xdr:row>12</xdr:row>
      <xdr:rowOff>117928</xdr:rowOff>
    </xdr:to>
    <xdr:sp macro="" textlink="">
      <xdr:nvSpPr>
        <xdr:cNvPr id="3" name="ZoneTexte 2"/>
        <xdr:cNvSpPr txBox="1"/>
      </xdr:nvSpPr>
      <xdr:spPr>
        <a:xfrm>
          <a:off x="362857" y="2276928"/>
          <a:ext cx="3229428" cy="861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saisir sous forme :</a:t>
          </a:r>
          <a:r>
            <a:rPr lang="fr-FR" sz="1100" baseline="0"/>
            <a:t> n°du mois / l'année</a:t>
          </a:r>
        </a:p>
        <a:p>
          <a:endParaRPr lang="fr-FR" sz="1100" baseline="0"/>
        </a:p>
        <a:p>
          <a:r>
            <a:rPr lang="fr-FR" sz="1100" baseline="0"/>
            <a:t>critere pour mfc  ( j'aurai pu le mettre directement dans la regle de condition</a:t>
          </a:r>
          <a:endParaRPr lang="fr-FR" sz="1100"/>
        </a:p>
      </xdr:txBody>
    </xdr:sp>
    <xdr:clientData/>
  </xdr:twoCellAnchor>
  <xdr:twoCellAnchor>
    <xdr:from>
      <xdr:col>1</xdr:col>
      <xdr:colOff>226786</xdr:colOff>
      <xdr:row>2</xdr:row>
      <xdr:rowOff>181429</xdr:rowOff>
    </xdr:from>
    <xdr:to>
      <xdr:col>2</xdr:col>
      <xdr:colOff>163286</xdr:colOff>
      <xdr:row>8</xdr:row>
      <xdr:rowOff>63501</xdr:rowOff>
    </xdr:to>
    <xdr:cxnSp macro="">
      <xdr:nvCxnSpPr>
        <xdr:cNvPr id="5" name="Connecteur droit avec flèche 4"/>
        <xdr:cNvCxnSpPr/>
      </xdr:nvCxnSpPr>
      <xdr:spPr>
        <a:xfrm rot="5400000" flipH="1" flipV="1">
          <a:off x="331107" y="1174751"/>
          <a:ext cx="1578429" cy="6440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145143</xdr:colOff>
      <xdr:row>7</xdr:row>
      <xdr:rowOff>145142</xdr:rowOff>
    </xdr:from>
    <xdr:to>
      <xdr:col>10</xdr:col>
      <xdr:colOff>172357</xdr:colOff>
      <xdr:row>9</xdr:row>
      <xdr:rowOff>45358</xdr:rowOff>
    </xdr:to>
    <xdr:cxnSp macro="">
      <xdr:nvCxnSpPr>
        <xdr:cNvPr id="7" name="Connecteur droit avec flèche 6"/>
        <xdr:cNvCxnSpPr/>
      </xdr:nvCxnSpPr>
      <xdr:spPr>
        <a:xfrm rot="5400000" flipH="1" flipV="1">
          <a:off x="3102428" y="2304143"/>
          <a:ext cx="299358" cy="272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T19"/>
  <sheetViews>
    <sheetView tabSelected="1" zoomScale="70" zoomScaleNormal="70" workbookViewId="0">
      <selection activeCell="AG18" sqref="AG18"/>
    </sheetView>
  </sheetViews>
  <sheetFormatPr baseColWidth="10" defaultColWidth="9.1796875" defaultRowHeight="14.5"/>
  <cols>
    <col min="1" max="1" width="8.1796875" customWidth="1"/>
    <col min="2" max="2" width="10.1796875" customWidth="1"/>
    <col min="3" max="63" width="3.1796875" customWidth="1"/>
    <col min="64" max="64" width="3" customWidth="1"/>
    <col min="65" max="66" width="15.26953125" customWidth="1"/>
    <col min="67" max="67" width="15.453125" customWidth="1"/>
    <col min="68" max="68" width="15.26953125" customWidth="1"/>
    <col min="69" max="69" width="15.453125" customWidth="1"/>
    <col min="70" max="70" width="12.453125" customWidth="1"/>
  </cols>
  <sheetData>
    <row r="1" spans="1:72" ht="15" thickBot="1">
      <c r="D1" s="11" t="s">
        <v>2</v>
      </c>
      <c r="E1" s="43" t="s">
        <v>24</v>
      </c>
      <c r="F1" s="44"/>
      <c r="G1" s="44"/>
      <c r="H1" s="45"/>
      <c r="I1" s="12" t="s">
        <v>17</v>
      </c>
      <c r="J1" s="43" t="s">
        <v>25</v>
      </c>
      <c r="K1" s="44"/>
      <c r="L1" s="44"/>
      <c r="M1" s="44"/>
      <c r="N1" s="45"/>
      <c r="O1" s="13" t="s">
        <v>1</v>
      </c>
      <c r="P1" s="43" t="s">
        <v>18</v>
      </c>
      <c r="Q1" s="44"/>
      <c r="R1" s="44"/>
      <c r="S1" s="44"/>
      <c r="T1" s="44"/>
      <c r="U1" s="44"/>
      <c r="V1" s="44"/>
      <c r="W1" s="44"/>
      <c r="X1" s="45"/>
      <c r="Y1" s="14" t="s">
        <v>19</v>
      </c>
      <c r="Z1" s="43" t="s">
        <v>20</v>
      </c>
      <c r="AA1" s="44"/>
      <c r="AB1" s="45"/>
      <c r="AC1" s="15" t="s">
        <v>21</v>
      </c>
      <c r="AD1" s="55" t="s">
        <v>22</v>
      </c>
      <c r="AE1" s="56"/>
      <c r="AF1" s="57"/>
      <c r="AG1" s="16" t="s">
        <v>14</v>
      </c>
      <c r="AH1" s="43" t="s">
        <v>23</v>
      </c>
      <c r="AI1" s="44"/>
      <c r="AJ1" s="44"/>
      <c r="AK1" s="45"/>
      <c r="AL1" s="10" t="s">
        <v>0</v>
      </c>
      <c r="AM1" s="43" t="s">
        <v>27</v>
      </c>
      <c r="AN1" s="44"/>
      <c r="AO1" s="44"/>
      <c r="AP1" s="45"/>
      <c r="AQ1" s="10" t="s">
        <v>26</v>
      </c>
      <c r="AR1" s="43" t="s">
        <v>28</v>
      </c>
      <c r="AS1" s="44"/>
      <c r="AT1" s="44"/>
      <c r="AU1" s="45"/>
      <c r="AV1" s="17" t="s">
        <v>29</v>
      </c>
      <c r="AW1" s="43" t="s">
        <v>30</v>
      </c>
      <c r="AX1" s="44"/>
      <c r="AY1" s="44"/>
      <c r="AZ1" s="44"/>
      <c r="BA1" s="44"/>
      <c r="BB1" s="45"/>
    </row>
    <row r="2" spans="1:72" ht="26.5" thickBot="1">
      <c r="C2">
        <v>1</v>
      </c>
      <c r="D2">
        <v>1</v>
      </c>
      <c r="E2">
        <v>2</v>
      </c>
      <c r="F2">
        <v>2</v>
      </c>
      <c r="G2">
        <v>3</v>
      </c>
      <c r="H2">
        <v>3</v>
      </c>
      <c r="I2">
        <v>4</v>
      </c>
      <c r="J2">
        <v>4</v>
      </c>
      <c r="K2">
        <v>5</v>
      </c>
      <c r="L2">
        <v>5</v>
      </c>
      <c r="M2">
        <v>6</v>
      </c>
      <c r="BM2" s="60"/>
      <c r="BN2" s="60"/>
      <c r="BO2" s="60"/>
    </row>
    <row r="3" spans="1:72" ht="21.5" thickBot="1">
      <c r="C3" s="64">
        <v>41640</v>
      </c>
      <c r="D3" s="64"/>
      <c r="E3" s="64"/>
      <c r="F3" s="64"/>
      <c r="G3" s="64"/>
      <c r="BM3" s="49" t="s">
        <v>32</v>
      </c>
      <c r="BN3" s="49" t="s">
        <v>32</v>
      </c>
      <c r="BO3" s="49" t="s">
        <v>33</v>
      </c>
      <c r="BP3" s="52" t="s">
        <v>35</v>
      </c>
      <c r="BQ3" s="61" t="s">
        <v>31</v>
      </c>
      <c r="BR3" s="61" t="s">
        <v>34</v>
      </c>
      <c r="BS3" s="1"/>
    </row>
    <row r="4" spans="1:72" ht="19.5" customHeight="1" thickBot="1">
      <c r="C4" s="46">
        <v>1</v>
      </c>
      <c r="D4" s="47"/>
      <c r="E4" s="47">
        <v>2</v>
      </c>
      <c r="F4" s="47"/>
      <c r="G4" s="47">
        <v>3</v>
      </c>
      <c r="H4" s="47"/>
      <c r="I4" s="47">
        <v>4</v>
      </c>
      <c r="J4" s="47"/>
      <c r="K4" s="47">
        <v>5</v>
      </c>
      <c r="L4" s="47"/>
      <c r="M4" s="47">
        <v>6</v>
      </c>
      <c r="N4" s="47"/>
      <c r="O4" s="47">
        <v>7</v>
      </c>
      <c r="P4" s="47"/>
      <c r="Q4" s="47">
        <v>8</v>
      </c>
      <c r="R4" s="47"/>
      <c r="S4" s="47">
        <v>9</v>
      </c>
      <c r="T4" s="47"/>
      <c r="U4" s="47">
        <v>10</v>
      </c>
      <c r="V4" s="47"/>
      <c r="W4" s="47">
        <v>11</v>
      </c>
      <c r="X4" s="47"/>
      <c r="Y4" s="47">
        <v>12</v>
      </c>
      <c r="Z4" s="47"/>
      <c r="AA4" s="47">
        <v>13</v>
      </c>
      <c r="AB4" s="47"/>
      <c r="AC4" s="47">
        <v>14</v>
      </c>
      <c r="AD4" s="47"/>
      <c r="AE4" s="47">
        <v>15</v>
      </c>
      <c r="AF4" s="47"/>
      <c r="AG4" s="47">
        <v>16</v>
      </c>
      <c r="AH4" s="47"/>
      <c r="AI4" s="47">
        <v>17</v>
      </c>
      <c r="AJ4" s="47"/>
      <c r="AK4" s="47">
        <v>18</v>
      </c>
      <c r="AL4" s="47"/>
      <c r="AM4" s="47">
        <v>19</v>
      </c>
      <c r="AN4" s="47"/>
      <c r="AO4" s="47">
        <v>20</v>
      </c>
      <c r="AP4" s="47"/>
      <c r="AQ4" s="47">
        <v>21</v>
      </c>
      <c r="AR4" s="47"/>
      <c r="AS4" s="47">
        <v>22</v>
      </c>
      <c r="AT4" s="47"/>
      <c r="AU4" s="47">
        <v>23</v>
      </c>
      <c r="AV4" s="47"/>
      <c r="AW4" s="47">
        <v>24</v>
      </c>
      <c r="AX4" s="47"/>
      <c r="AY4" s="47">
        <v>25</v>
      </c>
      <c r="AZ4" s="47"/>
      <c r="BA4" s="47">
        <v>26</v>
      </c>
      <c r="BB4" s="47"/>
      <c r="BC4" s="47">
        <v>27</v>
      </c>
      <c r="BD4" s="47"/>
      <c r="BE4" s="47">
        <v>28</v>
      </c>
      <c r="BF4" s="47"/>
      <c r="BG4" s="47">
        <v>29</v>
      </c>
      <c r="BH4" s="47"/>
      <c r="BI4" s="47">
        <v>30</v>
      </c>
      <c r="BJ4" s="47"/>
      <c r="BK4" s="47">
        <v>31</v>
      </c>
      <c r="BL4" s="48"/>
      <c r="BM4" s="50"/>
      <c r="BN4" s="50"/>
      <c r="BO4" s="50"/>
      <c r="BP4" s="53"/>
      <c r="BQ4" s="62"/>
      <c r="BR4" s="62"/>
      <c r="BS4" s="1"/>
    </row>
    <row r="5" spans="1:72" ht="39.75" customHeight="1" thickBot="1">
      <c r="A5" s="8" t="s">
        <v>3</v>
      </c>
      <c r="B5" s="9" t="s">
        <v>4</v>
      </c>
      <c r="C5" s="18" t="s">
        <v>0</v>
      </c>
      <c r="D5" s="34" t="s">
        <v>26</v>
      </c>
      <c r="E5" s="34" t="s">
        <v>0</v>
      </c>
      <c r="F5" s="34" t="s">
        <v>26</v>
      </c>
      <c r="G5" s="34" t="s">
        <v>0</v>
      </c>
      <c r="H5" s="34" t="s">
        <v>26</v>
      </c>
      <c r="I5" s="34" t="s">
        <v>0</v>
      </c>
      <c r="J5" s="34" t="s">
        <v>26</v>
      </c>
      <c r="K5" s="34" t="s">
        <v>0</v>
      </c>
      <c r="L5" s="34" t="s">
        <v>26</v>
      </c>
      <c r="M5" s="34" t="s">
        <v>0</v>
      </c>
      <c r="N5" s="34" t="s">
        <v>26</v>
      </c>
      <c r="O5" s="34" t="s">
        <v>0</v>
      </c>
      <c r="P5" s="34" t="s">
        <v>26</v>
      </c>
      <c r="Q5" s="34" t="s">
        <v>0</v>
      </c>
      <c r="R5" s="34" t="s">
        <v>26</v>
      </c>
      <c r="S5" s="34" t="s">
        <v>0</v>
      </c>
      <c r="T5" s="34" t="s">
        <v>26</v>
      </c>
      <c r="U5" s="34" t="s">
        <v>0</v>
      </c>
      <c r="V5" s="34" t="s">
        <v>26</v>
      </c>
      <c r="W5" s="34" t="s">
        <v>0</v>
      </c>
      <c r="X5" s="34" t="s">
        <v>26</v>
      </c>
      <c r="Y5" s="34" t="s">
        <v>0</v>
      </c>
      <c r="Z5" s="34" t="s">
        <v>26</v>
      </c>
      <c r="AA5" s="34" t="s">
        <v>0</v>
      </c>
      <c r="AB5" s="34" t="s">
        <v>26</v>
      </c>
      <c r="AC5" s="34" t="s">
        <v>0</v>
      </c>
      <c r="AD5" s="34" t="s">
        <v>26</v>
      </c>
      <c r="AE5" s="34" t="s">
        <v>0</v>
      </c>
      <c r="AF5" s="34" t="s">
        <v>26</v>
      </c>
      <c r="AG5" s="34" t="s">
        <v>0</v>
      </c>
      <c r="AH5" s="34" t="s">
        <v>26</v>
      </c>
      <c r="AI5" s="34" t="s">
        <v>0</v>
      </c>
      <c r="AJ5" s="34" t="s">
        <v>26</v>
      </c>
      <c r="AK5" s="34" t="s">
        <v>0</v>
      </c>
      <c r="AL5" s="34" t="s">
        <v>26</v>
      </c>
      <c r="AM5" s="34" t="s">
        <v>0</v>
      </c>
      <c r="AN5" s="34" t="s">
        <v>26</v>
      </c>
      <c r="AO5" s="34" t="s">
        <v>0</v>
      </c>
      <c r="AP5" s="34" t="s">
        <v>26</v>
      </c>
      <c r="AQ5" s="34" t="s">
        <v>0</v>
      </c>
      <c r="AR5" s="34" t="s">
        <v>26</v>
      </c>
      <c r="AS5" s="34" t="s">
        <v>0</v>
      </c>
      <c r="AT5" s="34" t="s">
        <v>26</v>
      </c>
      <c r="AU5" s="34" t="s">
        <v>0</v>
      </c>
      <c r="AV5" s="34" t="s">
        <v>26</v>
      </c>
      <c r="AW5" s="34" t="s">
        <v>0</v>
      </c>
      <c r="AX5" s="34" t="s">
        <v>26</v>
      </c>
      <c r="AY5" s="34" t="s">
        <v>0</v>
      </c>
      <c r="AZ5" s="34" t="s">
        <v>26</v>
      </c>
      <c r="BA5" s="34" t="s">
        <v>0</v>
      </c>
      <c r="BB5" s="34" t="s">
        <v>26</v>
      </c>
      <c r="BC5" s="34" t="s">
        <v>0</v>
      </c>
      <c r="BD5" s="34" t="s">
        <v>26</v>
      </c>
      <c r="BE5" s="34" t="s">
        <v>0</v>
      </c>
      <c r="BF5" s="34" t="s">
        <v>26</v>
      </c>
      <c r="BG5" s="34" t="s">
        <v>0</v>
      </c>
      <c r="BH5" s="34" t="s">
        <v>26</v>
      </c>
      <c r="BI5" s="34" t="s">
        <v>0</v>
      </c>
      <c r="BJ5" s="34" t="s">
        <v>26</v>
      </c>
      <c r="BK5" s="34" t="s">
        <v>0</v>
      </c>
      <c r="BL5" s="35" t="s">
        <v>26</v>
      </c>
      <c r="BM5" s="50"/>
      <c r="BN5" s="51"/>
      <c r="BO5" s="51"/>
      <c r="BP5" s="54"/>
      <c r="BQ5" s="63"/>
      <c r="BR5" s="63"/>
      <c r="BS5" s="1"/>
    </row>
    <row r="6" spans="1:72" ht="19" thickBot="1">
      <c r="A6" s="6"/>
      <c r="B6" s="7"/>
      <c r="C6" s="40"/>
      <c r="D6" s="41"/>
      <c r="E6" s="36"/>
      <c r="F6" s="36"/>
      <c r="G6" s="36"/>
      <c r="H6" s="36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20">
        <f>(COUNTIF($C6:$BL6, "w")/2)+(COUNTIF($C6:$BL6,"F")/2)+(COUNTIF($C6:$BL6,"P")/2)</f>
        <v>0</v>
      </c>
      <c r="BN6" s="38">
        <f>SUM(BM6:BM7)</f>
        <v>0</v>
      </c>
      <c r="BO6" s="30" t="e">
        <f>+$B$6*$BM$6+#REF!*#REF!+#REF!*#REF!+#REF!*#REF!+$B$7*$BM$7</f>
        <v>#REF!</v>
      </c>
      <c r="BP6" s="2">
        <f>COUNTIF($C6:$BL6, "w")/2</f>
        <v>0</v>
      </c>
      <c r="BQ6" s="32">
        <f>SUM($BP6:$BP7)</f>
        <v>0</v>
      </c>
      <c r="BR6" s="58" t="e">
        <f>+$B$6*$BP$6+#REF!*#REF!+#REF!*#REF!+#REF!*#REF!+$B$7*$BP$7</f>
        <v>#REF!</v>
      </c>
      <c r="BS6" s="1"/>
      <c r="BT6" t="s">
        <v>5</v>
      </c>
    </row>
    <row r="7" spans="1:72" ht="18.5">
      <c r="A7" s="4"/>
      <c r="B7" s="5"/>
      <c r="C7" s="40"/>
      <c r="D7" s="41"/>
      <c r="E7" s="36"/>
      <c r="F7" s="36"/>
      <c r="G7" s="36"/>
      <c r="H7" s="36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21">
        <f t="shared" ref="BM7" si="0">(COUNTIF($C7:$BL7, "w")/2)+(COUNTIF($C7:$BL7,"F")/2)+(COUNTIF($C7:$BL7,"P")/2)</f>
        <v>0</v>
      </c>
      <c r="BN7" s="39"/>
      <c r="BO7" s="31"/>
      <c r="BP7" s="3">
        <f t="shared" ref="BP7" si="1">COUNTIF($C7:$BL7, "w")/2</f>
        <v>0</v>
      </c>
      <c r="BQ7" s="33"/>
      <c r="BR7" s="59"/>
      <c r="BS7" s="1"/>
      <c r="BT7" t="s">
        <v>6</v>
      </c>
    </row>
    <row r="8" spans="1:72" ht="15.5">
      <c r="B8" s="19"/>
      <c r="C8" t="str">
        <f>IF(AND(WEEKDAY(DATE(YEAR($C3),MONTH($C3),MAX($C$4:C4)),2)&gt;5,WEEKDAY(DATE(YEAR($C3),MONTH($C3),MAX($C4:C4)),2)&lt;=7),1,"")</f>
        <v/>
      </c>
      <c r="D8" t="str">
        <f>IF(AND(WEEKDAY(DATE(YEAR($C3),MONTH($C3),MAX($C$4:D4)),2)&gt;5,WEEKDAY(DATE(YEAR($C3),MONTH($C3),MAX($C4:D4)),2)&lt;=7),1,"")</f>
        <v/>
      </c>
      <c r="E8" t="str">
        <f>IF(AND(WEEKDAY(DATE(YEAR($C3),MONTH($C3),MAX($C$4:E4)),2)&gt;5,WEEKDAY(DATE(YEAR($C3),MONTH($C3),MAX($C4:E4)),2)&lt;=7),1,"")</f>
        <v/>
      </c>
      <c r="F8" t="str">
        <f>IF(AND(WEEKDAY(DATE(YEAR($C3),MONTH($C3),MAX($C$4:F4)),2)&gt;5,WEEKDAY(DATE(YEAR($C3),MONTH($C3),MAX($C4:F4)),2)&lt;=7),1,"")</f>
        <v/>
      </c>
      <c r="G8" t="str">
        <f>IF(AND(WEEKDAY(DATE(YEAR($C3),MONTH($C3),MAX($C$4:G4)),2)&gt;5,WEEKDAY(DATE(YEAR($C3),MONTH($C3),MAX($C4:G4)),2)&lt;=7),1,"")</f>
        <v/>
      </c>
      <c r="H8" t="str">
        <f>IF(AND(WEEKDAY(DATE(YEAR($C3),MONTH($C3),MAX($C$4:H4)),2)&gt;5,WEEKDAY(DATE(YEAR($C3),MONTH($C3),MAX($C4:H4)),2)&lt;=7),1,"")</f>
        <v/>
      </c>
      <c r="I8">
        <f>IF(AND(WEEKDAY(DATE(YEAR($C3),MONTH($C3),MAX($C$4:I4)),2)&gt;5,WEEKDAY(DATE(YEAR($C3),MONTH($C3),MAX($C4:I4)),2)&lt;=7),1,"")</f>
        <v>1</v>
      </c>
      <c r="J8">
        <f>IF(AND(WEEKDAY(DATE(YEAR($C3),MONTH($C3),MAX($C$4:J4)),2)&gt;5,WEEKDAY(DATE(YEAR($C3),MONTH($C3),MAX($C4:J4)),2)&lt;=7),1,"")</f>
        <v>1</v>
      </c>
      <c r="K8">
        <f>IF(AND(WEEKDAY(DATE(YEAR($C3),MONTH($C3),MAX($C$4:K4)),2)&gt;5,WEEKDAY(DATE(YEAR($C3),MONTH($C3),MAX($C4:K4)),2)&lt;=7),1,"")</f>
        <v>1</v>
      </c>
      <c r="L8">
        <f>IF(AND(WEEKDAY(DATE(YEAR($C3),MONTH($C3),MAX($C$4:L4)),2)&gt;5,WEEKDAY(DATE(YEAR($C3),MONTH($C3),MAX($C4:L4)),2)&lt;=7),1,"")</f>
        <v>1</v>
      </c>
      <c r="M8" t="str">
        <f>IF(AND(WEEKDAY(DATE(YEAR($C3),MONTH($C3),MAX($C$4:M4)),2)&gt;5,WEEKDAY(DATE(YEAR($C3),MONTH($C3),MAX($C4:M4)),2)&lt;=7),1,"")</f>
        <v/>
      </c>
      <c r="N8" t="str">
        <f>IF(AND(WEEKDAY(DATE(YEAR($C3),MONTH($C3),MAX($C$4:N4)),2)&gt;5,WEEKDAY(DATE(YEAR($C3),MONTH($C3),MAX($C4:N4)),2)&lt;=7),1,"")</f>
        <v/>
      </c>
      <c r="O8" t="str">
        <f>IF(AND(WEEKDAY(DATE(YEAR($C3),MONTH($C3),MAX($C$4:O4)),2)&gt;5,WEEKDAY(DATE(YEAR($C3),MONTH($C3),MAX($C4:O4)),2)&lt;=7),1,"")</f>
        <v/>
      </c>
      <c r="P8" t="str">
        <f>IF(AND(WEEKDAY(DATE(YEAR($C3),MONTH($C3),MAX($C$4:P4)),2)&gt;5,WEEKDAY(DATE(YEAR($C3),MONTH($C3),MAX($C4:P4)),2)&lt;=7),1,"")</f>
        <v/>
      </c>
      <c r="Q8" t="str">
        <f>IF(AND(WEEKDAY(DATE(YEAR($C3),MONTH($C3),MAX($C$4:Q4)),2)&gt;5,WEEKDAY(DATE(YEAR($C3),MONTH($C3),MAX($C4:Q4)),2)&lt;=7),1,"")</f>
        <v/>
      </c>
      <c r="R8" t="str">
        <f>IF(AND(WEEKDAY(DATE(YEAR($C3),MONTH($C3),MAX($C$4:R4)),2)&gt;5,WEEKDAY(DATE(YEAR($C3),MONTH($C3),MAX($C4:R4)),2)&lt;=7),1,"")</f>
        <v/>
      </c>
      <c r="S8" t="str">
        <f>IF(AND(WEEKDAY(DATE(YEAR($C3),MONTH($C3),MAX($C$4:S4)),2)&gt;5,WEEKDAY(DATE(YEAR($C3),MONTH($C3),MAX($C4:S4)),2)&lt;=7),1,"")</f>
        <v/>
      </c>
      <c r="T8" t="str">
        <f>IF(AND(WEEKDAY(DATE(YEAR($C3),MONTH($C3),MAX($C$4:T4)),2)&gt;5,WEEKDAY(DATE(YEAR($C3),MONTH($C3),MAX($C4:T4)),2)&lt;=7),1,"")</f>
        <v/>
      </c>
      <c r="U8" t="str">
        <f>IF(AND(WEEKDAY(DATE(YEAR($C3),MONTH($C3),MAX($C$4:U4)),2)&gt;5,WEEKDAY(DATE(YEAR($C3),MONTH($C3),MAX($C4:U4)),2)&lt;=7),1,"")</f>
        <v/>
      </c>
      <c r="V8" t="str">
        <f>IF(AND(WEEKDAY(DATE(YEAR($C3),MONTH($C3),MAX($C$4:V4)),2)&gt;5,WEEKDAY(DATE(YEAR($C3),MONTH($C3),MAX($C4:V4)),2)&lt;=7),1,"")</f>
        <v/>
      </c>
      <c r="W8">
        <f>IF(AND(WEEKDAY(DATE(YEAR($C3),MONTH($C3),MAX($C$4:W4)),2)&gt;5,WEEKDAY(DATE(YEAR($C3),MONTH($C3),MAX($C4:W4)),2)&lt;=7),1,"")</f>
        <v>1</v>
      </c>
      <c r="X8">
        <f>IF(AND(WEEKDAY(DATE(YEAR($C3),MONTH($C3),MAX($C$4:X4)),2)&gt;5,WEEKDAY(DATE(YEAR($C3),MONTH($C3),MAX($C4:X4)),2)&lt;=7),1,"")</f>
        <v>1</v>
      </c>
      <c r="Y8">
        <f>IF(AND(WEEKDAY(DATE(YEAR($C3),MONTH($C3),MAX($C$4:Y4)),2)&gt;5,WEEKDAY(DATE(YEAR($C3),MONTH($C3),MAX($C4:Y4)),2)&lt;=7),1,"")</f>
        <v>1</v>
      </c>
      <c r="Z8">
        <f>IF(AND(WEEKDAY(DATE(YEAR($C3),MONTH($C3),MAX($C$4:Z4)),2)&gt;5,WEEKDAY(DATE(YEAR($C3),MONTH($C3),MAX($C4:Z4)),2)&lt;=7),1,"")</f>
        <v>1</v>
      </c>
      <c r="AA8" t="str">
        <f>IF(AND(WEEKDAY(DATE(YEAR($C3),MONTH($C3),MAX($C$4:AA4)),2)&gt;5,WEEKDAY(DATE(YEAR($C3),MONTH($C3),MAX($C4:AA4)),2)&lt;=7),1,"")</f>
        <v/>
      </c>
      <c r="AB8" t="str">
        <f>IF(AND(WEEKDAY(DATE(YEAR($C3),MONTH($C3),MAX($C$4:AB4)),2)&gt;5,WEEKDAY(DATE(YEAR($C3),MONTH($C3),MAX($C4:AB4)),2)&lt;=7),1,"")</f>
        <v/>
      </c>
      <c r="AC8" t="str">
        <f>IF(AND(WEEKDAY(DATE(YEAR($C3),MONTH($C3),MAX($C$4:AC4)),2)&gt;5,WEEKDAY(DATE(YEAR($C3),MONTH($C3),MAX($C4:AC4)),2)&lt;=7),1,"")</f>
        <v/>
      </c>
      <c r="AD8" t="str">
        <f>IF(AND(WEEKDAY(DATE(YEAR($C3),MONTH($C3),MAX($C$4:AD4)),2)&gt;5,WEEKDAY(DATE(YEAR($C3),MONTH($C3),MAX($C4:AD4)),2)&lt;=7),1,"")</f>
        <v/>
      </c>
      <c r="AE8" t="str">
        <f>IF(AND(WEEKDAY(DATE(YEAR($C3),MONTH($C3),MAX($C$4:AE4)),2)&gt;5,WEEKDAY(DATE(YEAR($C3),MONTH($C3),MAX($C4:AE4)),2)&lt;=7),1,"")</f>
        <v/>
      </c>
      <c r="AF8" t="str">
        <f>IF(AND(WEEKDAY(DATE(YEAR($C3),MONTH($C3),MAX($C$4:AF4)),2)&gt;5,WEEKDAY(DATE(YEAR($C3),MONTH($C3),MAX($C4:AF4)),2)&lt;=7),1,"")</f>
        <v/>
      </c>
      <c r="AG8" t="str">
        <f>IF(AND(WEEKDAY(DATE(YEAR($C3),MONTH($C3),MAX($C$4:AG4)),2)&gt;5,WEEKDAY(DATE(YEAR($C3),MONTH($C3),MAX($C4:AG4)),2)&lt;=7),1,"")</f>
        <v/>
      </c>
      <c r="AH8" t="str">
        <f>IF(AND(WEEKDAY(DATE(YEAR($C3),MONTH($C3),MAX($C$4:AH4)),2)&gt;5,WEEKDAY(DATE(YEAR($C3),MONTH($C3),MAX($C4:AH4)),2)&lt;=7),1,"")</f>
        <v/>
      </c>
      <c r="AI8" t="str">
        <f>IF(AND(WEEKDAY(DATE(YEAR($C3),MONTH($C3),MAX($C$4:AI4)),2)&gt;5,WEEKDAY(DATE(YEAR($C3),MONTH($C3),MAX($C4:AI4)),2)&lt;=7),1,"")</f>
        <v/>
      </c>
      <c r="AJ8" t="str">
        <f>IF(AND(WEEKDAY(DATE(YEAR($C3),MONTH($C3),MAX($C$4:AJ4)),2)&gt;5,WEEKDAY(DATE(YEAR($C3),MONTH($C3),MAX($C4:AJ4)),2)&lt;=7),1,"")</f>
        <v/>
      </c>
      <c r="AK8">
        <f>IF(AND(WEEKDAY(DATE(YEAR($C3),MONTH($C3),MAX($C$4:AK4)),2)&gt;5,WEEKDAY(DATE(YEAR($C3),MONTH($C3),MAX($C4:AK4)),2)&lt;=7),1,"")</f>
        <v>1</v>
      </c>
      <c r="AL8">
        <f>IF(AND(WEEKDAY(DATE(YEAR($C3),MONTH($C3),MAX($C$4:AL4)),2)&gt;5,WEEKDAY(DATE(YEAR($C3),MONTH($C3),MAX($C4:AL4)),2)&lt;=7),1,"")</f>
        <v>1</v>
      </c>
      <c r="AM8">
        <f>IF(AND(WEEKDAY(DATE(YEAR($C3),MONTH($C3),MAX($C$4:AM4)),2)&gt;5,WEEKDAY(DATE(YEAR($C3),MONTH($C3),MAX($C4:AM4)),2)&lt;=7),1,"")</f>
        <v>1</v>
      </c>
      <c r="AN8">
        <f>IF(AND(WEEKDAY(DATE(YEAR($C3),MONTH($C3),MAX($C$4:AN4)),2)&gt;5,WEEKDAY(DATE(YEAR($C3),MONTH($C3),MAX($C4:AN4)),2)&lt;=7),1,"")</f>
        <v>1</v>
      </c>
      <c r="AO8" t="str">
        <f>IF(AND(WEEKDAY(DATE(YEAR($C3),MONTH($C3),MAX($C$4:AO4)),2)&gt;5,WEEKDAY(DATE(YEAR($C3),MONTH($C3),MAX($C4:AO4)),2)&lt;=7),1,"")</f>
        <v/>
      </c>
      <c r="AP8" t="str">
        <f>IF(AND(WEEKDAY(DATE(YEAR($C3),MONTH($C3),MAX($C$4:AP4)),2)&gt;5,WEEKDAY(DATE(YEAR($C3),MONTH($C3),MAX($C4:AP4)),2)&lt;=7),1,"")</f>
        <v/>
      </c>
      <c r="AQ8" t="str">
        <f>IF(AND(WEEKDAY(DATE(YEAR($C3),MONTH($C3),MAX($C$4:AQ4)),2)&gt;5,WEEKDAY(DATE(YEAR($C3),MONTH($C3),MAX($C4:AQ4)),2)&lt;=7),1,"")</f>
        <v/>
      </c>
      <c r="AR8" t="str">
        <f>IF(AND(WEEKDAY(DATE(YEAR($C3),MONTH($C3),MAX($C$4:AR4)),2)&gt;5,WEEKDAY(DATE(YEAR($C3),MONTH($C3),MAX($C4:AR4)),2)&lt;=7),1,"")</f>
        <v/>
      </c>
      <c r="AS8" t="str">
        <f>IF(AND(WEEKDAY(DATE(YEAR($C3),MONTH($C3),MAX($C$4:AS4)),2)&gt;5,WEEKDAY(DATE(YEAR($C3),MONTH($C3),MAX($C4:AS4)),2)&lt;=7),1,"")</f>
        <v/>
      </c>
      <c r="AT8" t="str">
        <f>IF(AND(WEEKDAY(DATE(YEAR($C3),MONTH($C3),MAX($C$4:AT4)),2)&gt;5,WEEKDAY(DATE(YEAR($C3),MONTH($C3),MAX($C4:AT4)),2)&lt;=7),1,"")</f>
        <v/>
      </c>
      <c r="AU8" t="str">
        <f>IF(AND(WEEKDAY(DATE(YEAR($C3),MONTH($C3),MAX($C$4:AU4)),2)&gt;5,WEEKDAY(DATE(YEAR($C3),MONTH($C3),MAX($C4:AU4)),2)&lt;=7),1,"")</f>
        <v/>
      </c>
      <c r="AV8" t="str">
        <f>IF(AND(WEEKDAY(DATE(YEAR($C3),MONTH($C3),MAX($C$4:AV4)),2)&gt;5,WEEKDAY(DATE(YEAR($C3),MONTH($C3),MAX($C4:AV4)),2)&lt;=7),1,"")</f>
        <v/>
      </c>
      <c r="AW8" t="str">
        <f>IF(AND(WEEKDAY(DATE(YEAR($C3),MONTH($C3),MAX($C$4:AW4)),2)&gt;5,WEEKDAY(DATE(YEAR($C3),MONTH($C3),MAX($C4:AW4)),2)&lt;=7),1,"")</f>
        <v/>
      </c>
      <c r="AX8" t="str">
        <f>IF(AND(WEEKDAY(DATE(YEAR($C3),MONTH($C3),MAX($C$4:AX4)),2)&gt;5,WEEKDAY(DATE(YEAR($C3),MONTH($C3),MAX($C4:AX4)),2)&lt;=7),1,"")</f>
        <v/>
      </c>
      <c r="AY8">
        <f>IF(AND(WEEKDAY(DATE(YEAR($C3),MONTH($C3),MAX($C$4:AY4)),2)&gt;5,WEEKDAY(DATE(YEAR($C3),MONTH($C3),MAX($C4:AY4)),2)&lt;=7),1,"")</f>
        <v>1</v>
      </c>
      <c r="AZ8">
        <f>IF(AND(WEEKDAY(DATE(YEAR($C3),MONTH($C3),MAX($C$4:AZ4)),2)&gt;5,WEEKDAY(DATE(YEAR($C3),MONTH($C3),MAX($C4:AZ4)),2)&lt;=7),1,"")</f>
        <v>1</v>
      </c>
      <c r="BA8">
        <f>IF(AND(WEEKDAY(DATE(YEAR($C3),MONTH($C3),MAX($C$4:BA4)),2)&gt;5,WEEKDAY(DATE(YEAR($C3),MONTH($C3),MAX($C4:BA4)),2)&lt;=7),1,"")</f>
        <v>1</v>
      </c>
      <c r="BB8">
        <f>IF(AND(WEEKDAY(DATE(YEAR($C3),MONTH($C3),MAX($C$4:BB4)),2)&gt;5,WEEKDAY(DATE(YEAR($C3),MONTH($C3),MAX($C4:BB4)),2)&lt;=7),1,"")</f>
        <v>1</v>
      </c>
      <c r="BC8" t="str">
        <f>IF(AND(WEEKDAY(DATE(YEAR($C3),MONTH($C3),MAX($C$4:BC4)),2)&gt;5,WEEKDAY(DATE(YEAR($C3),MONTH($C3),MAX($C4:BC4)),2)&lt;=7),1,"")</f>
        <v/>
      </c>
      <c r="BD8" t="str">
        <f>IF(AND(WEEKDAY(DATE(YEAR($C3),MONTH($C3),MAX($C$4:BD4)),2)&gt;5,WEEKDAY(DATE(YEAR($C3),MONTH($C3),MAX($C4:BD4)),2)&lt;=7),1,"")</f>
        <v/>
      </c>
      <c r="BE8" t="str">
        <f>IF(AND(WEEKDAY(DATE(YEAR($C3),MONTH($C3),MAX($C$4:BE4)),2)&gt;5,WEEKDAY(DATE(YEAR($C3),MONTH($C3),MAX($C4:BE4)),2)&lt;=7),1,"")</f>
        <v/>
      </c>
      <c r="BF8" t="str">
        <f>IF(AND(WEEKDAY(DATE(YEAR($C3),MONTH($C3),MAX($C$4:BF4)),2)&gt;5,WEEKDAY(DATE(YEAR($C3),MONTH($C3),MAX($C4:BF4)),2)&lt;=7),1,"")</f>
        <v/>
      </c>
      <c r="BG8" t="str">
        <f>IF(AND(WEEKDAY(DATE(YEAR($C3),MONTH($C3),MAX($C$4:BG4)),2)&gt;5,WEEKDAY(DATE(YEAR($C3),MONTH($C3),MAX($C4:BG4)),2)&lt;=7),1,"")</f>
        <v/>
      </c>
      <c r="BH8" t="str">
        <f>IF(AND(WEEKDAY(DATE(YEAR($C3),MONTH($C3),MAX($C$4:BH4)),2)&gt;5,WEEKDAY(DATE(YEAR($C3),MONTH($C3),MAX($C4:BH4)),2)&lt;=7),1,"")</f>
        <v/>
      </c>
      <c r="BI8" t="str">
        <f>IF(AND(WEEKDAY(DATE(YEAR($C3),MONTH($C3),MAX($C$4:BI4)),2)&gt;5,WEEKDAY(DATE(YEAR($C3),MONTH($C3),MAX($C4:BI4)),2)&lt;=7),1,"")</f>
        <v/>
      </c>
      <c r="BJ8" t="str">
        <f>IF(AND(WEEKDAY(DATE(YEAR($C3),MONTH($C3),MAX($C$4:BJ4)),2)&gt;5,WEEKDAY(DATE(YEAR($C3),MONTH($C3),MAX($C4:BJ4)),2)&lt;=7),1,"")</f>
        <v/>
      </c>
      <c r="BK8" t="str">
        <f>IF(AND(WEEKDAY(DATE(YEAR($C3),MONTH($C3),MAX($C$4:BK4)),2)&gt;5,WEEKDAY(DATE(YEAR($C3),MONTH($C3),MAX($C4:BK4)),2)&lt;=7),1,"")</f>
        <v/>
      </c>
      <c r="BL8" t="str">
        <f>IF(AND(WEEKDAY(DATE(YEAR($C3),MONTH($C3),MAX($C$4:BL4)),2)&gt;5,WEEKDAY(DATE(YEAR($C3),MONTH($C3),MAX($C4:BL4)),2)&lt;=7),1,"")</f>
        <v/>
      </c>
    </row>
    <row r="9" spans="1:72" ht="15.5">
      <c r="B9" s="19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</row>
    <row r="10" spans="1:72" ht="15.5">
      <c r="B10" s="19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</row>
    <row r="11" spans="1:72" ht="15.5">
      <c r="A11" s="37"/>
      <c r="F11" t="s">
        <v>7</v>
      </c>
      <c r="G11" t="s">
        <v>8</v>
      </c>
      <c r="H11" t="s">
        <v>9</v>
      </c>
      <c r="I11" t="s">
        <v>10</v>
      </c>
      <c r="J11" t="s">
        <v>11</v>
      </c>
      <c r="K11" t="s">
        <v>12</v>
      </c>
      <c r="L11" t="s">
        <v>36</v>
      </c>
      <c r="M11" t="s">
        <v>13</v>
      </c>
      <c r="N11" t="s">
        <v>37</v>
      </c>
      <c r="O11" t="s">
        <v>38</v>
      </c>
      <c r="P11" t="s">
        <v>15</v>
      </c>
      <c r="Q11" t="s">
        <v>16</v>
      </c>
      <c r="R11" t="s">
        <v>7</v>
      </c>
      <c r="S11" t="s">
        <v>39</v>
      </c>
    </row>
    <row r="12" spans="1:72" ht="15.5">
      <c r="A12" s="37"/>
      <c r="E12" s="26" t="s">
        <v>40</v>
      </c>
      <c r="F12">
        <f>COUNTIF($C$6:$BL$7, "w")/2</f>
        <v>0</v>
      </c>
      <c r="G12" t="e">
        <f>COUNTIF(#REF!, "w")/2</f>
        <v>#REF!</v>
      </c>
      <c r="H12" t="e">
        <f>COUNTIF(#REF!, "w")/2</f>
        <v>#REF!</v>
      </c>
      <c r="I12" t="e">
        <f>COUNTIF(#REF!, "w")/2</f>
        <v>#REF!</v>
      </c>
      <c r="J12" t="e">
        <f>COUNTIF(#REF!, "w")/2</f>
        <v>#REF!</v>
      </c>
      <c r="K12" t="e">
        <f>COUNTIF(#REF!, "w")/2</f>
        <v>#REF!</v>
      </c>
      <c r="L12" t="e">
        <f>COUNTIF(#REF!, "w")/2</f>
        <v>#REF!</v>
      </c>
      <c r="M12" t="e">
        <f>COUNTIF(#REF!, "w")/2</f>
        <v>#REF!</v>
      </c>
      <c r="N12" t="e">
        <f>COUNTIF(#REF!, "w")/2</f>
        <v>#REF!</v>
      </c>
      <c r="O12" t="e">
        <f>COUNTIF(#REF!, "w")/2</f>
        <v>#REF!</v>
      </c>
      <c r="P12" t="e">
        <f>COUNTIF(#REF!, "w")/2</f>
        <v>#REF!</v>
      </c>
      <c r="Q12" t="e">
        <f>COUNTIF(#REF!, "w")/2</f>
        <v>#REF!</v>
      </c>
      <c r="R12" t="e">
        <f>COUNTIF(#REF!, "w")/2</f>
        <v>#REF!</v>
      </c>
      <c r="S12" t="e">
        <f>SUM(F12:R12)</f>
        <v>#REF!</v>
      </c>
    </row>
    <row r="13" spans="1:72">
      <c r="E13" s="23" t="s">
        <v>41</v>
      </c>
      <c r="F13">
        <f>COUNTIF($C$6:$BL$7, "F")/2</f>
        <v>0</v>
      </c>
      <c r="G13" t="e">
        <f>COUNTIF(#REF!, "F")/2</f>
        <v>#REF!</v>
      </c>
      <c r="H13" t="e">
        <f>COUNTIF(#REF!, "F")/2</f>
        <v>#REF!</v>
      </c>
      <c r="I13" t="e">
        <f>COUNTIF(#REF!, "F")/2</f>
        <v>#REF!</v>
      </c>
      <c r="J13" t="e">
        <f>COUNTIF(#REF!, "F")/2</f>
        <v>#REF!</v>
      </c>
      <c r="K13" t="e">
        <f>COUNTIF(#REF!, "F")/2</f>
        <v>#REF!</v>
      </c>
      <c r="L13" t="e">
        <f>COUNTIF(#REF!, "F")/2</f>
        <v>#REF!</v>
      </c>
      <c r="M13" t="e">
        <f>COUNTIF(#REF!, "F")/2</f>
        <v>#REF!</v>
      </c>
      <c r="N13" t="e">
        <f>COUNTIF(#REF!, "F")/2</f>
        <v>#REF!</v>
      </c>
      <c r="O13" t="e">
        <f>COUNTIF(#REF!, "F")/2</f>
        <v>#REF!</v>
      </c>
      <c r="P13" t="e">
        <f>COUNTIF(#REF!, "F")/2</f>
        <v>#REF!</v>
      </c>
      <c r="Q13" t="e">
        <f>COUNTIF(#REF!, "F")/2</f>
        <v>#REF!</v>
      </c>
      <c r="R13" t="e">
        <f>COUNTIF(#REF!, "F")/2</f>
        <v>#REF!</v>
      </c>
      <c r="S13" t="e">
        <f t="shared" ref="S13:S19" si="2">SUM(F13:R13)</f>
        <v>#REF!</v>
      </c>
    </row>
    <row r="14" spans="1:72">
      <c r="E14" s="28" t="s">
        <v>42</v>
      </c>
      <c r="F14">
        <f>COUNTIF($C$6:$BL$7, "P")/2</f>
        <v>0</v>
      </c>
      <c r="G14" t="e">
        <f>COUNTIF(#REF!, "P")/2</f>
        <v>#REF!</v>
      </c>
      <c r="H14" t="e">
        <f>COUNTIF(#REF!, "P")/2</f>
        <v>#REF!</v>
      </c>
      <c r="I14" t="e">
        <f>COUNTIF(#REF!, "P")/2</f>
        <v>#REF!</v>
      </c>
      <c r="J14" t="e">
        <f>COUNTIF(#REF!, "P")/2</f>
        <v>#REF!</v>
      </c>
      <c r="K14" t="e">
        <f>COUNTIF(#REF!, "P")/2</f>
        <v>#REF!</v>
      </c>
      <c r="L14" t="e">
        <f>COUNTIF(#REF!, "P")/2</f>
        <v>#REF!</v>
      </c>
      <c r="M14" t="e">
        <f>COUNTIF(#REF!, "P")/2</f>
        <v>#REF!</v>
      </c>
      <c r="N14" t="e">
        <f>COUNTIF(#REF!, "P")/2</f>
        <v>#REF!</v>
      </c>
      <c r="O14" t="e">
        <f>COUNTIF(#REF!, "P")/2</f>
        <v>#REF!</v>
      </c>
      <c r="P14" t="e">
        <f>COUNTIF(#REF!, "P")/2</f>
        <v>#REF!</v>
      </c>
      <c r="Q14" t="e">
        <f>COUNTIF(#REF!, "P")/2</f>
        <v>#REF!</v>
      </c>
      <c r="R14" t="e">
        <f>COUNTIF(#REF!, "P")/2</f>
        <v>#REF!</v>
      </c>
      <c r="S14" t="e">
        <f t="shared" si="2"/>
        <v>#REF!</v>
      </c>
    </row>
    <row r="15" spans="1:72">
      <c r="E15" s="27" t="s">
        <v>20</v>
      </c>
      <c r="F15">
        <f>COUNTIF($C$6:$BL$7, "H")/2</f>
        <v>0</v>
      </c>
      <c r="G15" t="e">
        <f>COUNTIF(#REF!, "H")/2</f>
        <v>#REF!</v>
      </c>
      <c r="H15" t="e">
        <f>COUNTIF(#REF!, "H")/2</f>
        <v>#REF!</v>
      </c>
      <c r="I15" t="e">
        <f>COUNTIF(#REF!, "H")/2</f>
        <v>#REF!</v>
      </c>
      <c r="J15" t="e">
        <f>COUNTIF(#REF!, "H")/2</f>
        <v>#REF!</v>
      </c>
      <c r="K15" t="e">
        <f>COUNTIF(#REF!, "H")/2</f>
        <v>#REF!</v>
      </c>
      <c r="L15" t="e">
        <f>COUNTIF(#REF!, "H")/2</f>
        <v>#REF!</v>
      </c>
      <c r="M15" t="e">
        <f>COUNTIF(#REF!, "H")/2</f>
        <v>#REF!</v>
      </c>
      <c r="N15" t="e">
        <f>COUNTIF(#REF!, "H")/2</f>
        <v>#REF!</v>
      </c>
      <c r="O15" t="e">
        <f>COUNTIF(#REF!, "H")/2</f>
        <v>#REF!</v>
      </c>
      <c r="P15" t="e">
        <f>COUNTIF(#REF!, "H")/2</f>
        <v>#REF!</v>
      </c>
      <c r="Q15" t="e">
        <f>COUNTIF(#REF!, "H")/2</f>
        <v>#REF!</v>
      </c>
      <c r="R15" t="e">
        <f>COUNTIF(#REF!, "H")/2</f>
        <v>#REF!</v>
      </c>
      <c r="S15" t="e">
        <f t="shared" si="2"/>
        <v>#REF!</v>
      </c>
    </row>
    <row r="16" spans="1:72">
      <c r="E16" s="24" t="s">
        <v>22</v>
      </c>
      <c r="F16">
        <f>COUNTIF($C$6:$BL$7, "T")/2</f>
        <v>0</v>
      </c>
      <c r="G16" t="e">
        <f>COUNTIF(#REF!, "T")/2</f>
        <v>#REF!</v>
      </c>
      <c r="H16" t="e">
        <f>COUNTIF(#REF!, "T")/2</f>
        <v>#REF!</v>
      </c>
      <c r="I16" t="e">
        <f>COUNTIF(#REF!, "T")/2</f>
        <v>#REF!</v>
      </c>
      <c r="J16" t="e">
        <f>COUNTIF(#REF!, "T")/2</f>
        <v>#REF!</v>
      </c>
      <c r="K16" t="e">
        <f>COUNTIF(#REF!, "T")/2</f>
        <v>#REF!</v>
      </c>
      <c r="L16" t="e">
        <f>COUNTIF(#REF!, "T")/2</f>
        <v>#REF!</v>
      </c>
      <c r="M16" t="e">
        <f>COUNTIF(#REF!, "T")/2</f>
        <v>#REF!</v>
      </c>
      <c r="N16" t="e">
        <f>COUNTIF(#REF!, "T")/2</f>
        <v>#REF!</v>
      </c>
      <c r="O16" t="e">
        <f>COUNTIF(#REF!, "T")/2</f>
        <v>#REF!</v>
      </c>
      <c r="P16" t="e">
        <f>COUNTIF(#REF!, "T")/2</f>
        <v>#REF!</v>
      </c>
      <c r="Q16" t="e">
        <f>COUNTIF(#REF!, "T")/2</f>
        <v>#REF!</v>
      </c>
      <c r="R16" t="e">
        <f>COUNTIF(#REF!, "T")/2</f>
        <v>#REF!</v>
      </c>
      <c r="S16" t="e">
        <f t="shared" si="2"/>
        <v>#REF!</v>
      </c>
    </row>
    <row r="17" spans="5:19">
      <c r="E17" s="25" t="s">
        <v>23</v>
      </c>
      <c r="F17">
        <f>COUNTIF($C$6:$BL$7, "S")/2</f>
        <v>0</v>
      </c>
      <c r="G17" t="e">
        <f>COUNTIF(#REF!, "S")/2</f>
        <v>#REF!</v>
      </c>
      <c r="H17" t="e">
        <f>COUNTIF(#REF!, "S")/2</f>
        <v>#REF!</v>
      </c>
      <c r="I17" t="e">
        <f>COUNTIF(#REF!, "S")/2</f>
        <v>#REF!</v>
      </c>
      <c r="J17" t="e">
        <f>COUNTIF(#REF!, "S")/2</f>
        <v>#REF!</v>
      </c>
      <c r="K17" t="e">
        <f>COUNTIF(#REF!, "S")/2</f>
        <v>#REF!</v>
      </c>
      <c r="L17" t="e">
        <f>COUNTIF(#REF!, "S")/2</f>
        <v>#REF!</v>
      </c>
      <c r="M17" t="e">
        <f>COUNTIF(#REF!, "S")/2</f>
        <v>#REF!</v>
      </c>
      <c r="N17" t="e">
        <f>COUNTIF(#REF!, "S")/2</f>
        <v>#REF!</v>
      </c>
      <c r="O17" t="e">
        <f>COUNTIF(#REF!, "S")/2</f>
        <v>#REF!</v>
      </c>
      <c r="P17" t="e">
        <f>COUNTIF(#REF!, "S")/2</f>
        <v>#REF!</v>
      </c>
      <c r="Q17" t="e">
        <f>COUNTIF(#REF!, "S")/2</f>
        <v>#REF!</v>
      </c>
      <c r="R17" t="e">
        <f>COUNTIF(#REF!, "S")/2</f>
        <v>#REF!</v>
      </c>
      <c r="S17" t="e">
        <f t="shared" si="2"/>
        <v>#REF!</v>
      </c>
    </row>
    <row r="18" spans="5:19">
      <c r="E18" s="22" t="s">
        <v>43</v>
      </c>
      <c r="F18">
        <f>COUNTIF($C$6:$BL$7, "O")/2</f>
        <v>0</v>
      </c>
      <c r="G18" t="e">
        <f>COUNTIF(#REF!, "O")/2</f>
        <v>#REF!</v>
      </c>
      <c r="H18" t="e">
        <f>COUNTIF(#REF!, "O")/2</f>
        <v>#REF!</v>
      </c>
      <c r="I18" t="e">
        <f>COUNTIF(#REF!, "O")/2</f>
        <v>#REF!</v>
      </c>
      <c r="J18" t="e">
        <f>COUNTIF(#REF!, "O")/2</f>
        <v>#REF!</v>
      </c>
      <c r="K18" t="e">
        <f>COUNTIF(#REF!, "O")/2</f>
        <v>#REF!</v>
      </c>
      <c r="L18" t="e">
        <f>COUNTIF(#REF!, "O")/2</f>
        <v>#REF!</v>
      </c>
      <c r="M18" t="e">
        <f>COUNTIF(#REF!, "O")/2</f>
        <v>#REF!</v>
      </c>
      <c r="N18" t="e">
        <f>COUNTIF(#REF!, "O")/2</f>
        <v>#REF!</v>
      </c>
      <c r="O18" t="e">
        <f>COUNTIF(#REF!, "O")/2</f>
        <v>#REF!</v>
      </c>
      <c r="P18" t="e">
        <f>COUNTIF(#REF!, "O")/2</f>
        <v>#REF!</v>
      </c>
      <c r="Q18" t="e">
        <f>COUNTIF(#REF!, "O")/2</f>
        <v>#REF!</v>
      </c>
      <c r="R18" t="e">
        <f>COUNTIF(#REF!, "O")/2</f>
        <v>#REF!</v>
      </c>
      <c r="S18" t="e">
        <f t="shared" si="2"/>
        <v>#REF!</v>
      </c>
    </row>
    <row r="19" spans="5:19">
      <c r="E19" t="s">
        <v>39</v>
      </c>
      <c r="F19">
        <f>SUM(F12:F18)</f>
        <v>0</v>
      </c>
      <c r="G19" t="e">
        <f t="shared" ref="G19:R19" si="3">SUM(G12:G18)</f>
        <v>#REF!</v>
      </c>
      <c r="H19" t="e">
        <f t="shared" si="3"/>
        <v>#REF!</v>
      </c>
      <c r="I19" t="e">
        <f t="shared" si="3"/>
        <v>#REF!</v>
      </c>
      <c r="J19" t="e">
        <f t="shared" si="3"/>
        <v>#REF!</v>
      </c>
      <c r="K19" t="e">
        <f t="shared" si="3"/>
        <v>#REF!</v>
      </c>
      <c r="L19" t="e">
        <f t="shared" si="3"/>
        <v>#REF!</v>
      </c>
      <c r="M19" t="e">
        <f t="shared" si="3"/>
        <v>#REF!</v>
      </c>
      <c r="N19" t="e">
        <f t="shared" si="3"/>
        <v>#REF!</v>
      </c>
      <c r="O19" t="e">
        <f t="shared" si="3"/>
        <v>#REF!</v>
      </c>
      <c r="P19" t="e">
        <f t="shared" si="3"/>
        <v>#REF!</v>
      </c>
      <c r="Q19" t="e">
        <f t="shared" si="3"/>
        <v>#REF!</v>
      </c>
      <c r="R19" t="e">
        <f t="shared" si="3"/>
        <v>#REF!</v>
      </c>
      <c r="S19" t="e">
        <f t="shared" si="2"/>
        <v>#REF!</v>
      </c>
    </row>
  </sheetData>
  <mergeCells count="49">
    <mergeCell ref="C3:G3"/>
    <mergeCell ref="BR6:BR7"/>
    <mergeCell ref="AM4:AN4"/>
    <mergeCell ref="AO4:AP4"/>
    <mergeCell ref="BM2:BO2"/>
    <mergeCell ref="BO3:BO5"/>
    <mergeCell ref="BQ3:BQ5"/>
    <mergeCell ref="BR3:BR5"/>
    <mergeCell ref="E1:H1"/>
    <mergeCell ref="Z1:AB1"/>
    <mergeCell ref="AD1:AF1"/>
    <mergeCell ref="AR1:AU1"/>
    <mergeCell ref="J1:N1"/>
    <mergeCell ref="P1:X1"/>
    <mergeCell ref="AH1:AK1"/>
    <mergeCell ref="AM1:AP1"/>
    <mergeCell ref="O4:P4"/>
    <mergeCell ref="Q4:R4"/>
    <mergeCell ref="S4:T4"/>
    <mergeCell ref="U4:V4"/>
    <mergeCell ref="W4:X4"/>
    <mergeCell ref="Y4:Z4"/>
    <mergeCell ref="BK4:BL4"/>
    <mergeCell ref="BN3:BN5"/>
    <mergeCell ref="AU4:AV4"/>
    <mergeCell ref="BP3:BP5"/>
    <mergeCell ref="BM3:BM5"/>
    <mergeCell ref="BI4:BJ4"/>
    <mergeCell ref="AY4:AZ4"/>
    <mergeCell ref="BA4:BB4"/>
    <mergeCell ref="BC4:BD4"/>
    <mergeCell ref="BE4:BF4"/>
    <mergeCell ref="BG4:BH4"/>
    <mergeCell ref="AW1:BB1"/>
    <mergeCell ref="C4:D4"/>
    <mergeCell ref="E4:F4"/>
    <mergeCell ref="G4:H4"/>
    <mergeCell ref="I4:J4"/>
    <mergeCell ref="K4:L4"/>
    <mergeCell ref="M4:N4"/>
    <mergeCell ref="AW4:AX4"/>
    <mergeCell ref="AA4:AB4"/>
    <mergeCell ref="AC4:AD4"/>
    <mergeCell ref="AE4:AF4"/>
    <mergeCell ref="AG4:AH4"/>
    <mergeCell ref="AI4:AJ4"/>
    <mergeCell ref="AK4:AL4"/>
    <mergeCell ref="AQ4:AR4"/>
    <mergeCell ref="AS4:AT4"/>
  </mergeCells>
  <conditionalFormatting sqref="A14:A1048576 BS7:XFD1048576 A7:A12 BK8:BR21 CD6:XFD6 BN3:BO3 BR1:XFD3 BM1:BQ1 BM2:BM3 BP2:BQ3 BS4:BZ5 CC4:XFD4 CE5:XFD5 CA5:CC6 B11:BR1048576 BM6:BO6 BQ6:CB6 BP6:BP10 C8:D11 A1:C6 H1:BL6 D1:G2 D4:G6 B7:BM10 I6:BL7">
    <cfRule type="cellIs" dxfId="7" priority="674" operator="equal">
      <formula>"o"</formula>
    </cfRule>
    <cfRule type="cellIs" dxfId="6" priority="675" operator="equal">
      <formula>"s"</formula>
    </cfRule>
    <cfRule type="cellIs" dxfId="5" priority="676" operator="equal">
      <formula>"T"</formula>
    </cfRule>
    <cfRule type="cellIs" dxfId="4" priority="677" operator="equal">
      <formula>"h"</formula>
    </cfRule>
    <cfRule type="cellIs" dxfId="3" priority="678" operator="equal">
      <formula>"P"</formula>
    </cfRule>
    <cfRule type="cellIs" dxfId="2" priority="679" operator="equal">
      <formula>"F"</formula>
    </cfRule>
    <cfRule type="cellIs" dxfId="1" priority="680" operator="equal">
      <formula>"w"</formula>
    </cfRule>
  </conditionalFormatting>
  <conditionalFormatting sqref="C5:BL7">
    <cfRule type="expression" dxfId="0" priority="1">
      <formula>C$8=1</formula>
    </cfRule>
  </conditionalFormatting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2:E9"/>
  <sheetViews>
    <sheetView workbookViewId="0">
      <selection activeCell="D9" sqref="D9"/>
    </sheetView>
  </sheetViews>
  <sheetFormatPr baseColWidth="10" defaultRowHeight="14.5"/>
  <sheetData>
    <row r="2" spans="1:5">
      <c r="A2" t="s">
        <v>46</v>
      </c>
      <c r="E2">
        <f>DATEDIF(D4,D5,"m")</f>
        <v>4</v>
      </c>
    </row>
    <row r="4" spans="1:5">
      <c r="A4" t="s">
        <v>44</v>
      </c>
      <c r="D4" s="29">
        <v>36892</v>
      </c>
    </row>
    <row r="5" spans="1:5">
      <c r="A5" t="s">
        <v>45</v>
      </c>
      <c r="D5" s="29">
        <v>37012</v>
      </c>
    </row>
    <row r="7" spans="1:5">
      <c r="A7" t="s">
        <v>47</v>
      </c>
      <c r="D7">
        <v>5</v>
      </c>
    </row>
    <row r="9" spans="1:5">
      <c r="A9" t="s">
        <v>48</v>
      </c>
      <c r="D9" s="42">
        <v>36892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Ressourcing report</vt:lpstr>
      <vt:lpstr>caché</vt:lpstr>
      <vt:lpstr>NBmois_projet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tulipe</cp:lastModifiedBy>
  <cp:lastPrinted>2014-12-04T08:41:27Z</cp:lastPrinted>
  <dcterms:created xsi:type="dcterms:W3CDTF">2014-11-26T09:21:33Z</dcterms:created>
  <dcterms:modified xsi:type="dcterms:W3CDTF">2014-12-08T14:55:53Z</dcterms:modified>
</cp:coreProperties>
</file>