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0" windowWidth="19420" windowHeight="7460" activeTab="1"/>
  </bookViews>
  <sheets>
    <sheet name="BDD" sheetId="1" r:id="rId1"/>
    <sheet name="PALMARES MATIERES" sheetId="2" r:id="rId2"/>
  </sheets>
  <externalReferences>
    <externalReference r:id="rId3"/>
  </externalReferences>
  <definedNames>
    <definedName name="_xlnm.Print_Titles" localSheetId="1">'PALMARES MATIERES'!$1:$1</definedName>
    <definedName name="matiere">OFFSET(mois,,2,)</definedName>
    <definedName name="mois">OFFSET(BDD!$B$2,,,COUNT(BDD!$B:$B))</definedName>
    <definedName name="prix">OFFSET(mois,,6,)</definedName>
  </definedNames>
  <calcPr calcId="124519"/>
</workbook>
</file>

<file path=xl/calcChain.xml><?xml version="1.0" encoding="utf-8"?>
<calcChain xmlns="http://schemas.openxmlformats.org/spreadsheetml/2006/main">
  <c r="P3" i="2"/>
  <c r="Q3"/>
  <c r="R3"/>
  <c r="S3"/>
  <c r="T3"/>
  <c r="U3"/>
  <c r="V3"/>
  <c r="P4"/>
  <c r="Q4"/>
  <c r="R4"/>
  <c r="S4"/>
  <c r="T4"/>
  <c r="U4"/>
  <c r="V4"/>
  <c r="P5"/>
  <c r="Q5"/>
  <c r="R5"/>
  <c r="S5"/>
  <c r="T5"/>
  <c r="U5"/>
  <c r="V5"/>
  <c r="Q2"/>
  <c r="R2"/>
  <c r="S2"/>
  <c r="T2"/>
  <c r="U2"/>
  <c r="V2"/>
  <c r="P2"/>
  <c r="L3" l="1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2"/>
  <c r="N3" l="1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2"/>
  <c r="J3" l="1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2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"/>
  <c r="C4"/>
  <c r="C8"/>
  <c r="C9"/>
  <c r="C13"/>
  <c r="C14"/>
  <c r="C18"/>
  <c r="C20"/>
  <c r="C24"/>
  <c r="C25"/>
  <c r="C29"/>
  <c r="C30"/>
  <c r="C34"/>
  <c r="C36"/>
  <c r="C40"/>
  <c r="C41"/>
  <c r="C45"/>
  <c r="C46"/>
  <c r="C50"/>
  <c r="C52"/>
  <c r="C56"/>
  <c r="C57"/>
  <c r="C61"/>
  <c r="C62"/>
  <c r="C66"/>
  <c r="C68"/>
  <c r="C72"/>
  <c r="C73"/>
  <c r="C76"/>
  <c r="C77"/>
  <c r="C80"/>
  <c r="C81"/>
  <c r="C84"/>
  <c r="C85"/>
  <c r="C88"/>
  <c r="C89"/>
  <c r="C92"/>
  <c r="C93"/>
  <c r="C96"/>
  <c r="C97"/>
  <c r="C100"/>
  <c r="C101"/>
  <c r="C104"/>
  <c r="C105"/>
  <c r="C108"/>
  <c r="C109"/>
  <c r="C112"/>
  <c r="C113"/>
  <c r="C116"/>
  <c r="C117"/>
  <c r="C120"/>
  <c r="C121"/>
  <c r="C124"/>
  <c r="C125"/>
  <c r="C128"/>
  <c r="C129"/>
  <c r="G3"/>
  <c r="K3" s="1"/>
  <c r="G4"/>
  <c r="G5"/>
  <c r="K5" s="1"/>
  <c r="G6"/>
  <c r="G7"/>
  <c r="G8"/>
  <c r="G9"/>
  <c r="G10"/>
  <c r="G11"/>
  <c r="G12"/>
  <c r="G13"/>
  <c r="G14"/>
  <c r="G15"/>
  <c r="G16"/>
  <c r="G17"/>
  <c r="G18"/>
  <c r="G19"/>
  <c r="G20"/>
  <c r="G21"/>
  <c r="G22"/>
  <c r="G23"/>
  <c r="K23" s="1"/>
  <c r="G24"/>
  <c r="G25"/>
  <c r="G26"/>
  <c r="K26" s="1"/>
  <c r="G27"/>
  <c r="G28"/>
  <c r="K28" s="1"/>
  <c r="G29"/>
  <c r="K29" s="1"/>
  <c r="G30"/>
  <c r="K30" s="1"/>
  <c r="G31"/>
  <c r="K31" s="1"/>
  <c r="G32"/>
  <c r="K32" s="1"/>
  <c r="G33"/>
  <c r="K33" s="1"/>
  <c r="G34"/>
  <c r="K34" s="1"/>
  <c r="G35"/>
  <c r="K35" s="1"/>
  <c r="G36"/>
  <c r="K36" s="1"/>
  <c r="G37"/>
  <c r="K37" s="1"/>
  <c r="G38"/>
  <c r="K38" s="1"/>
  <c r="G39"/>
  <c r="K39" s="1"/>
  <c r="G40"/>
  <c r="K40" s="1"/>
  <c r="G41"/>
  <c r="K41" s="1"/>
  <c r="G42"/>
  <c r="K42" s="1"/>
  <c r="G43"/>
  <c r="K43" s="1"/>
  <c r="G44"/>
  <c r="K44" s="1"/>
  <c r="G45"/>
  <c r="K45" s="1"/>
  <c r="G46"/>
  <c r="K46" s="1"/>
  <c r="G47"/>
  <c r="K47" s="1"/>
  <c r="G48"/>
  <c r="K48" s="1"/>
  <c r="G49"/>
  <c r="K49" s="1"/>
  <c r="G50"/>
  <c r="K50" s="1"/>
  <c r="G51"/>
  <c r="K51" s="1"/>
  <c r="G52"/>
  <c r="G53"/>
  <c r="K53" s="1"/>
  <c r="G54"/>
  <c r="K54" s="1"/>
  <c r="G55"/>
  <c r="K55" s="1"/>
  <c r="G56"/>
  <c r="G57"/>
  <c r="K57" s="1"/>
  <c r="G58"/>
  <c r="K58" s="1"/>
  <c r="G59"/>
  <c r="K59" s="1"/>
  <c r="G60"/>
  <c r="G61"/>
  <c r="K61" s="1"/>
  <c r="G62"/>
  <c r="G63"/>
  <c r="K63" s="1"/>
  <c r="G64"/>
  <c r="G65"/>
  <c r="K65" s="1"/>
  <c r="G66"/>
  <c r="K66" s="1"/>
  <c r="G67"/>
  <c r="K67" s="1"/>
  <c r="G68"/>
  <c r="G69"/>
  <c r="G70"/>
  <c r="G71"/>
  <c r="K71" s="1"/>
  <c r="G72"/>
  <c r="K72" s="1"/>
  <c r="G73"/>
  <c r="G74"/>
  <c r="G75"/>
  <c r="K75" s="1"/>
  <c r="G76"/>
  <c r="K76" s="1"/>
  <c r="G77"/>
  <c r="G78"/>
  <c r="G79"/>
  <c r="K79" s="1"/>
  <c r="G80"/>
  <c r="K80" s="1"/>
  <c r="G81"/>
  <c r="G82"/>
  <c r="G83"/>
  <c r="K83" s="1"/>
  <c r="G84"/>
  <c r="K84" s="1"/>
  <c r="G85"/>
  <c r="G86"/>
  <c r="G87"/>
  <c r="K87" s="1"/>
  <c r="G88"/>
  <c r="K88" s="1"/>
  <c r="G89"/>
  <c r="G90"/>
  <c r="G91"/>
  <c r="K91" s="1"/>
  <c r="G92"/>
  <c r="K92" s="1"/>
  <c r="G93"/>
  <c r="G94"/>
  <c r="G95"/>
  <c r="K95" s="1"/>
  <c r="G96"/>
  <c r="K96" s="1"/>
  <c r="G97"/>
  <c r="G98"/>
  <c r="G99"/>
  <c r="K99" s="1"/>
  <c r="G100"/>
  <c r="K100" s="1"/>
  <c r="G101"/>
  <c r="G102"/>
  <c r="G103"/>
  <c r="K103" s="1"/>
  <c r="G104"/>
  <c r="K104" s="1"/>
  <c r="G105"/>
  <c r="G106"/>
  <c r="G107"/>
  <c r="K107" s="1"/>
  <c r="G108"/>
  <c r="K108" s="1"/>
  <c r="G109"/>
  <c r="G110"/>
  <c r="G111"/>
  <c r="K111" s="1"/>
  <c r="G112"/>
  <c r="K112" s="1"/>
  <c r="G113"/>
  <c r="G114"/>
  <c r="G115"/>
  <c r="K115" s="1"/>
  <c r="G116"/>
  <c r="K116" s="1"/>
  <c r="G117"/>
  <c r="G118"/>
  <c r="G119"/>
  <c r="G120"/>
  <c r="K120" s="1"/>
  <c r="G121"/>
  <c r="G122"/>
  <c r="G123"/>
  <c r="K123" s="1"/>
  <c r="G124"/>
  <c r="G125"/>
  <c r="G126"/>
  <c r="G127"/>
  <c r="K127" s="1"/>
  <c r="G128"/>
  <c r="K128" s="1"/>
  <c r="G129"/>
  <c r="G2"/>
  <c r="E130"/>
  <c r="F99" s="1"/>
  <c r="B130"/>
  <c r="I3" i="1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2"/>
  <c r="K129" i="2" l="1"/>
  <c r="K125"/>
  <c r="K121"/>
  <c r="K117"/>
  <c r="K113"/>
  <c r="K109"/>
  <c r="K105"/>
  <c r="K101"/>
  <c r="K97"/>
  <c r="K93"/>
  <c r="K89"/>
  <c r="K85"/>
  <c r="K81"/>
  <c r="K77"/>
  <c r="K73"/>
  <c r="K69"/>
  <c r="K122"/>
  <c r="K118"/>
  <c r="K114"/>
  <c r="K110"/>
  <c r="K106"/>
  <c r="K102"/>
  <c r="K98"/>
  <c r="K94"/>
  <c r="K90"/>
  <c r="K86"/>
  <c r="K82"/>
  <c r="K78"/>
  <c r="K74"/>
  <c r="K70"/>
  <c r="F115"/>
  <c r="F107"/>
  <c r="F91"/>
  <c r="F75"/>
  <c r="F67"/>
  <c r="F59"/>
  <c r="F51"/>
  <c r="F43"/>
  <c r="F35"/>
  <c r="F27"/>
  <c r="F19"/>
  <c r="F11"/>
  <c r="F3"/>
  <c r="K60"/>
  <c r="K52"/>
  <c r="K16"/>
  <c r="I16"/>
  <c r="K12"/>
  <c r="I12"/>
  <c r="K8"/>
  <c r="I8"/>
  <c r="I4"/>
  <c r="K4"/>
  <c r="N130" s="1"/>
  <c r="F2"/>
  <c r="F122"/>
  <c r="F114"/>
  <c r="F106"/>
  <c r="F98"/>
  <c r="F90"/>
  <c r="F82"/>
  <c r="F74"/>
  <c r="F66"/>
  <c r="F58"/>
  <c r="F50"/>
  <c r="F42"/>
  <c r="F34"/>
  <c r="F26"/>
  <c r="F18"/>
  <c r="F10"/>
  <c r="C3"/>
  <c r="C7"/>
  <c r="C11"/>
  <c r="C15"/>
  <c r="C19"/>
  <c r="C23"/>
  <c r="C27"/>
  <c r="C31"/>
  <c r="C35"/>
  <c r="C39"/>
  <c r="C43"/>
  <c r="C47"/>
  <c r="C51"/>
  <c r="C55"/>
  <c r="C59"/>
  <c r="C63"/>
  <c r="C67"/>
  <c r="C71"/>
  <c r="G130"/>
  <c r="K22"/>
  <c r="I22"/>
  <c r="K18"/>
  <c r="I18"/>
  <c r="K14"/>
  <c r="I14"/>
  <c r="K10"/>
  <c r="I10"/>
  <c r="K6"/>
  <c r="I6"/>
  <c r="C2"/>
  <c r="D2" s="1"/>
  <c r="C126"/>
  <c r="C122"/>
  <c r="C118"/>
  <c r="C114"/>
  <c r="C110"/>
  <c r="C106"/>
  <c r="C102"/>
  <c r="C98"/>
  <c r="C94"/>
  <c r="C90"/>
  <c r="C86"/>
  <c r="C82"/>
  <c r="C78"/>
  <c r="C74"/>
  <c r="C69"/>
  <c r="C64"/>
  <c r="C58"/>
  <c r="C53"/>
  <c r="C48"/>
  <c r="C42"/>
  <c r="C37"/>
  <c r="C32"/>
  <c r="C26"/>
  <c r="C21"/>
  <c r="C16"/>
  <c r="C10"/>
  <c r="C5"/>
  <c r="F126"/>
  <c r="F118"/>
  <c r="F110"/>
  <c r="F102"/>
  <c r="F94"/>
  <c r="F86"/>
  <c r="F78"/>
  <c r="F70"/>
  <c r="F62"/>
  <c r="F54"/>
  <c r="F46"/>
  <c r="F38"/>
  <c r="F30"/>
  <c r="F22"/>
  <c r="F14"/>
  <c r="F6"/>
  <c r="I17"/>
  <c r="K17"/>
  <c r="I9"/>
  <c r="K9"/>
  <c r="F4"/>
  <c r="F8"/>
  <c r="F12"/>
  <c r="F16"/>
  <c r="F20"/>
  <c r="F24"/>
  <c r="F28"/>
  <c r="F32"/>
  <c r="F36"/>
  <c r="F40"/>
  <c r="F44"/>
  <c r="F48"/>
  <c r="F52"/>
  <c r="F56"/>
  <c r="F60"/>
  <c r="F64"/>
  <c r="F68"/>
  <c r="F72"/>
  <c r="F76"/>
  <c r="F80"/>
  <c r="F84"/>
  <c r="F88"/>
  <c r="F92"/>
  <c r="F96"/>
  <c r="F100"/>
  <c r="F104"/>
  <c r="F108"/>
  <c r="F112"/>
  <c r="F116"/>
  <c r="F120"/>
  <c r="F124"/>
  <c r="F128"/>
  <c r="F5"/>
  <c r="F9"/>
  <c r="F13"/>
  <c r="F17"/>
  <c r="F21"/>
  <c r="F25"/>
  <c r="F29"/>
  <c r="F33"/>
  <c r="F37"/>
  <c r="F41"/>
  <c r="F45"/>
  <c r="F49"/>
  <c r="F53"/>
  <c r="F57"/>
  <c r="F61"/>
  <c r="F65"/>
  <c r="F69"/>
  <c r="F73"/>
  <c r="F77"/>
  <c r="F81"/>
  <c r="F85"/>
  <c r="F89"/>
  <c r="F93"/>
  <c r="F97"/>
  <c r="F101"/>
  <c r="F105"/>
  <c r="F109"/>
  <c r="F113"/>
  <c r="F117"/>
  <c r="F121"/>
  <c r="F125"/>
  <c r="F129"/>
  <c r="I21"/>
  <c r="K21"/>
  <c r="I13"/>
  <c r="K13"/>
  <c r="F123"/>
  <c r="F83"/>
  <c r="K64"/>
  <c r="K56"/>
  <c r="K20"/>
  <c r="I20"/>
  <c r="K19"/>
  <c r="I19"/>
  <c r="K15"/>
  <c r="I15"/>
  <c r="K11"/>
  <c r="I11"/>
  <c r="K7"/>
  <c r="I7"/>
  <c r="C127"/>
  <c r="C123"/>
  <c r="C119"/>
  <c r="C115"/>
  <c r="C111"/>
  <c r="C107"/>
  <c r="C103"/>
  <c r="C99"/>
  <c r="C95"/>
  <c r="C91"/>
  <c r="C87"/>
  <c r="C83"/>
  <c r="C79"/>
  <c r="C75"/>
  <c r="C70"/>
  <c r="C65"/>
  <c r="C60"/>
  <c r="C54"/>
  <c r="C49"/>
  <c r="C44"/>
  <c r="C38"/>
  <c r="C33"/>
  <c r="C28"/>
  <c r="C22"/>
  <c r="C17"/>
  <c r="C12"/>
  <c r="C6"/>
  <c r="F127"/>
  <c r="F119"/>
  <c r="F111"/>
  <c r="F103"/>
  <c r="F95"/>
  <c r="F87"/>
  <c r="F79"/>
  <c r="F71"/>
  <c r="F63"/>
  <c r="F55"/>
  <c r="F47"/>
  <c r="F39"/>
  <c r="F31"/>
  <c r="F23"/>
  <c r="F15"/>
  <c r="F7"/>
  <c r="C130" l="1"/>
  <c r="F130"/>
  <c r="D3"/>
  <c r="D4" s="1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D39" s="1"/>
  <c r="D40" s="1"/>
  <c r="D41" s="1"/>
  <c r="D42" s="1"/>
  <c r="D43" s="1"/>
  <c r="D44" s="1"/>
  <c r="D45" s="1"/>
  <c r="D46" s="1"/>
  <c r="D47" s="1"/>
  <c r="D48" s="1"/>
  <c r="D49" s="1"/>
  <c r="D50" s="1"/>
  <c r="D51" s="1"/>
  <c r="D52" s="1"/>
  <c r="D53" s="1"/>
  <c r="D54" s="1"/>
  <c r="D55" s="1"/>
  <c r="D56" s="1"/>
  <c r="D57" s="1"/>
  <c r="D58" s="1"/>
  <c r="D59" s="1"/>
  <c r="D60" s="1"/>
  <c r="D61" s="1"/>
  <c r="D62" s="1"/>
  <c r="D63" s="1"/>
  <c r="D64" s="1"/>
  <c r="D65" s="1"/>
  <c r="D66" s="1"/>
  <c r="D67" s="1"/>
  <c r="D68" s="1"/>
  <c r="D69" s="1"/>
  <c r="D70" s="1"/>
  <c r="D71" s="1"/>
  <c r="D72" s="1"/>
  <c r="D73" s="1"/>
  <c r="D74" s="1"/>
  <c r="D75" s="1"/>
  <c r="D76" s="1"/>
  <c r="D77" s="1"/>
  <c r="D78" s="1"/>
  <c r="D79" s="1"/>
  <c r="D80" s="1"/>
  <c r="D81" s="1"/>
  <c r="D82" s="1"/>
  <c r="D83" s="1"/>
  <c r="D84" s="1"/>
  <c r="D85" s="1"/>
  <c r="D86" s="1"/>
  <c r="D87" s="1"/>
  <c r="D88" s="1"/>
  <c r="D89" s="1"/>
  <c r="D90" s="1"/>
  <c r="D91" s="1"/>
  <c r="D92" s="1"/>
  <c r="D93" s="1"/>
  <c r="D94" s="1"/>
  <c r="D95" s="1"/>
  <c r="D96" s="1"/>
  <c r="D97" s="1"/>
  <c r="D98" s="1"/>
  <c r="D99" s="1"/>
  <c r="D100" s="1"/>
  <c r="D101" s="1"/>
  <c r="D102" s="1"/>
  <c r="D103" s="1"/>
  <c r="D104" s="1"/>
  <c r="D105" s="1"/>
  <c r="D106" s="1"/>
  <c r="D107" s="1"/>
  <c r="D108" s="1"/>
  <c r="D109" s="1"/>
  <c r="D110" s="1"/>
  <c r="D111" s="1"/>
  <c r="D112" s="1"/>
  <c r="D113" s="1"/>
  <c r="D114" s="1"/>
  <c r="D115" s="1"/>
  <c r="D116" s="1"/>
  <c r="D117" s="1"/>
  <c r="D118" s="1"/>
  <c r="D119" s="1"/>
  <c r="D120" s="1"/>
  <c r="D121" s="1"/>
  <c r="D122" s="1"/>
  <c r="D123" s="1"/>
  <c r="D124" s="1"/>
  <c r="D125" s="1"/>
  <c r="D126" s="1"/>
  <c r="D127" s="1"/>
  <c r="D128" s="1"/>
  <c r="D129" s="1"/>
</calcChain>
</file>

<file path=xl/sharedStrings.xml><?xml version="1.0" encoding="utf-8"?>
<sst xmlns="http://schemas.openxmlformats.org/spreadsheetml/2006/main" count="1955" uniqueCount="193">
  <si>
    <t>MIHB S.A.S.U.</t>
  </si>
  <si>
    <t>PA66</t>
  </si>
  <si>
    <t>TECHNYL A218 V30 NATUREL</t>
  </si>
  <si>
    <t>TECHNYL A218 V30 NOIR 21 NS</t>
  </si>
  <si>
    <t>TECHNYL A218 V50 NOIR 21N</t>
  </si>
  <si>
    <t>POM</t>
  </si>
  <si>
    <t>HOSTAFORM C9021 NATUREL</t>
  </si>
  <si>
    <t>HOSTAFORM C9021 GV1/20 NATUREL</t>
  </si>
  <si>
    <t>DELRIN 100P NC</t>
  </si>
  <si>
    <t>PBT</t>
  </si>
  <si>
    <t>CRASTIN SK605 BK 851</t>
  </si>
  <si>
    <t>TPE</t>
  </si>
  <si>
    <t>HYTREL 6356 NC</t>
  </si>
  <si>
    <t>PPH TECHNIQUE</t>
  </si>
  <si>
    <t>NIPLENE F30 AGR NATUREL</t>
  </si>
  <si>
    <t>EXXTRAL HMU208 100000</t>
  </si>
  <si>
    <t>PC</t>
  </si>
  <si>
    <t>LEXAN 121R 111</t>
  </si>
  <si>
    <t>KEPITAL F 20-03 NATUREL</t>
  </si>
  <si>
    <t>VALOX 420 NATUREL 1001</t>
  </si>
  <si>
    <t>PA12</t>
  </si>
  <si>
    <t>GRILAMID LV-3H NOIR 9288</t>
  </si>
  <si>
    <t>RILSAN AZM 30 T6 LD NOIR</t>
  </si>
  <si>
    <t>PA46</t>
  </si>
  <si>
    <t>STANYL TE 250 F6 NOIR 11000</t>
  </si>
  <si>
    <t>MULTIFLEX G45 A21BZ 2487 NOIR N0033</t>
  </si>
  <si>
    <t>PPS</t>
  </si>
  <si>
    <t>FORTRON 6165 A4 NATUREL</t>
  </si>
  <si>
    <t>ZYTEL 70G30 HSL R NATUREL</t>
  </si>
  <si>
    <t>HOSTAFORM C13031 XF 50/5339</t>
  </si>
  <si>
    <t>PPA</t>
  </si>
  <si>
    <t>GRIVORY HTV-5H1 NOIR 9205</t>
  </si>
  <si>
    <t>RILSAN ASR 13 NOIR</t>
  </si>
  <si>
    <t>RILSAN AZM30 GRIS 652 TLD</t>
  </si>
  <si>
    <t>HOSTAFORM C9021 GV1/10 NATUREL</t>
  </si>
  <si>
    <t>GRIVORY HT2V-3H LF NOIR 9205</t>
  </si>
  <si>
    <t>GRIVORY GV 5H NOIR 9915</t>
  </si>
  <si>
    <t>LATILUB 66 20 T G20 NATUREL</t>
  </si>
  <si>
    <t>PAAR</t>
  </si>
  <si>
    <t>IXEF 1032 NATUREL</t>
  </si>
  <si>
    <t>MAKROLON 2407 BLANC 012044</t>
  </si>
  <si>
    <t>PEHD</t>
  </si>
  <si>
    <t>TIPPLEN 6000B NATUREL</t>
  </si>
  <si>
    <t>TECHNYL A218 Y10 NATUREL</t>
  </si>
  <si>
    <t>PA66+PA 6I/X</t>
  </si>
  <si>
    <t>GRIVORY GV-4H NOIR 9240</t>
  </si>
  <si>
    <t>RYTON R4 240 BL NOIR</t>
  </si>
  <si>
    <t>KEPITAL FR20H NOIR</t>
  </si>
  <si>
    <t>LATAMID 66 H2 G50 NOIR 3330</t>
  </si>
  <si>
    <t>PSCR</t>
  </si>
  <si>
    <t>STYRON 634-71 NATUREL</t>
  </si>
  <si>
    <t>KEPITAL FR20H BEIGE</t>
  </si>
  <si>
    <t xml:space="preserve">VENYL UG 307 7761 NOIR MISTRAL HZD 
</t>
  </si>
  <si>
    <t>UBESTA 3024 GU6L1 NOIR</t>
  </si>
  <si>
    <t>ALTECH PA66 A 2030/588 GF30 BLACK BK1040-12</t>
  </si>
  <si>
    <t>KOCETAL GF 706 NATUREL</t>
  </si>
  <si>
    <t>ZYTEL 70G33L BK 031</t>
  </si>
  <si>
    <t>PPS Z-650 S1 BLACK</t>
  </si>
  <si>
    <t>ABS</t>
  </si>
  <si>
    <t>POLYMAN ABS HH GREGE 67290</t>
  </si>
  <si>
    <t>GRILAMID LV-3 ESD NATUREL</t>
  </si>
  <si>
    <t>STANYL TE 200 F8 NOIR</t>
  </si>
  <si>
    <t>THERMA TECH TT6600-5001 EC ANTHRACITE</t>
  </si>
  <si>
    <t>HOSTAFORM C13031 NOIR 14</t>
  </si>
  <si>
    <t>THERMOLAST KTC7 PCZ NOIR</t>
  </si>
  <si>
    <t>TECHNYL A218 V35 NOIR 34NG</t>
  </si>
  <si>
    <t>MAKROLON 2407 ROUGE 301443</t>
  </si>
  <si>
    <t>TECHNYL A20 V25 NOIR 25</t>
  </si>
  <si>
    <t>MAGNUM 3453 NATUREL</t>
  </si>
  <si>
    <t>ULTRADUR B 4300 G 10 NOIR 5110</t>
  </si>
  <si>
    <t>IOE</t>
  </si>
  <si>
    <t>SURLYN PC 2000 NATUREL</t>
  </si>
  <si>
    <t>AKULON S223 DH NATUREL</t>
  </si>
  <si>
    <t>PEBD</t>
  </si>
  <si>
    <t>780E NATUREL</t>
  </si>
  <si>
    <t>ZYTEL HTN 54 GF35 HSLR BK 031</t>
  </si>
  <si>
    <t>ZYTEL HTN 54 G35 HSLR NC 10</t>
  </si>
  <si>
    <t>ULTRADUR B4300 K6 NATUREL</t>
  </si>
  <si>
    <t>AMODEL AS 1566 HS BK 545</t>
  </si>
  <si>
    <t>TERLURAN HH 106 NATUREL</t>
  </si>
  <si>
    <t>PSCH</t>
  </si>
  <si>
    <t>STYROLUTION 486N NATUREL</t>
  </si>
  <si>
    <t>ADDINYL A2 ZP40 NATUREL</t>
  </si>
  <si>
    <t>TECHNYL A218 V30 NOIR 34NG</t>
  </si>
  <si>
    <t>THERMOPRENE 75.1 PA 9007 NOIR</t>
  </si>
  <si>
    <t>PA6</t>
  </si>
  <si>
    <t>GRILON BG 30S NOIR</t>
  </si>
  <si>
    <t>PPC TECHNIQUE</t>
  </si>
  <si>
    <t>CREALENE 12G9HS3 9000MD</t>
  </si>
  <si>
    <t>ISPLEN PM274AT 801 NOIR</t>
  </si>
  <si>
    <t>MULTIFLEX TES A6511 EV1 FXT</t>
  </si>
  <si>
    <t>VENYL UWGB407H 7727 NOIR FXT</t>
  </si>
  <si>
    <t>TECHNYL STAR AF 218 V30 NOIR 21N</t>
  </si>
  <si>
    <t>TPU</t>
  </si>
  <si>
    <t>ELASTOLLAN C70A 15HPM 000 NATUREL</t>
  </si>
  <si>
    <t>ALCOM PC 740/171GY 1127-05LD</t>
  </si>
  <si>
    <t>PA66/6</t>
  </si>
  <si>
    <t>GRILON TSG 30/4 ANTHRACITE 9011/15</t>
  </si>
  <si>
    <t>FORTRON MT9141L4 NOIR</t>
  </si>
  <si>
    <t>THERMOLAST KTC7 AAZ NOIR</t>
  </si>
  <si>
    <t>STARAMIDE 6 1020 VK S4/3/05LX NOIR</t>
  </si>
  <si>
    <t>THERMOLAST KTC2 AAZ NOIR</t>
  </si>
  <si>
    <t>LUBRICOMP DFL32P BK 1B497</t>
  </si>
  <si>
    <t>DELRIN 500 NC</t>
  </si>
  <si>
    <t>ZYTEL ST801A NC010</t>
  </si>
  <si>
    <t>MAKROLON 2405 CRISTAL</t>
  </si>
  <si>
    <t>ZYTEL 70G50 HSLA BK 39B</t>
  </si>
  <si>
    <t>KOCETAL K300 NATUREL</t>
  </si>
  <si>
    <t>HOSTALEN GC 7260 NATUREL</t>
  </si>
  <si>
    <t>ULTRAMID A4H NATUREL</t>
  </si>
  <si>
    <t>RILSAN AZM30 O TLD NATUREL</t>
  </si>
  <si>
    <t>ARNITE TV4 261 T5.03.10 71103 NOIR</t>
  </si>
  <si>
    <t>ZYTEL 70G35 HSL BK NOIR 39B</t>
  </si>
  <si>
    <t>RADILENE R60 T332 NOIR</t>
  </si>
  <si>
    <t>ULTRAMID A3HG7 NATUREL</t>
  </si>
  <si>
    <t>PA66/6T</t>
  </si>
  <si>
    <t>GRIVORY HT2V-3H NOIR 9205</t>
  </si>
  <si>
    <t>ELASTOLLAN C85A15 HPM000 NATUREL</t>
  </si>
  <si>
    <t>TECHNYL A216 V30 Y17</t>
  </si>
  <si>
    <t>DELRIN 100 NC 10</t>
  </si>
  <si>
    <t>ULTRAMID A3WG6 NOIR 564</t>
  </si>
  <si>
    <t>PUR</t>
  </si>
  <si>
    <t>DESMOPAN 385 S NATUREL</t>
  </si>
  <si>
    <t>CRASTIN SK605 NC 10</t>
  </si>
  <si>
    <t>FORTRON 1140 L4 NATUREL</t>
  </si>
  <si>
    <t>AKULON S 223 HG6 NATUREL</t>
  </si>
  <si>
    <t>ADDINYL B2 V30 NOIR 11</t>
  </si>
  <si>
    <t>GYMAPRO PPH T20 NATUREL</t>
  </si>
  <si>
    <t>ABS/PA</t>
  </si>
  <si>
    <t>TERBLEND N NM-19 NOIR 17430 FXT</t>
  </si>
  <si>
    <t>HOSTAFORM C9021 GV3/10 NATUREL</t>
  </si>
  <si>
    <t>SANTOPRENE 111-45 NOIR</t>
  </si>
  <si>
    <t>DESMOPAN 5080A NATUREL</t>
  </si>
  <si>
    <t>PMMA</t>
  </si>
  <si>
    <t>LG IH 830 NP CRISTAL</t>
  </si>
  <si>
    <t>ALCOM PC 740/4GY 1320-04 LD GRIS</t>
  </si>
  <si>
    <t>ALCOM PC 740/4 GY1156-04 LD</t>
  </si>
  <si>
    <t>AKULON K224 TG9 NOIR</t>
  </si>
  <si>
    <t>GRIVORY HTV 6H1 NOIR 9205</t>
  </si>
  <si>
    <t>KEPITAL F20-03 BBK NOIR</t>
  </si>
  <si>
    <t>ULTRADUR S4090 G6 NOIR 15051</t>
  </si>
  <si>
    <t>PC/ABS</t>
  </si>
  <si>
    <t>BAYBLEND T85XF NOIR 901510</t>
  </si>
  <si>
    <t>MAKROLON 2407 BLANC 020003</t>
  </si>
  <si>
    <t>MAKROLON 2207 901510 NOIR</t>
  </si>
  <si>
    <t>FORTRON 1140 L4 BRUN SY 3004</t>
  </si>
  <si>
    <t>IXEF 1521 NATUREL</t>
  </si>
  <si>
    <t>PRIMEF 4010 NATUREL</t>
  </si>
  <si>
    <t>GRIVORY GV5 H NATUREL</t>
  </si>
  <si>
    <t>TENAC LT 802 NC</t>
  </si>
  <si>
    <t>THERMOLAST KTC7 MLB NATUREL</t>
  </si>
  <si>
    <t>ELASTOLLAN C85 A55 NATUREL</t>
  </si>
  <si>
    <t>MULTIFLEX G62 A21 NOIR BZ 1631</t>
  </si>
  <si>
    <t>BAYBLEND T65 XF 901510 NOIR</t>
  </si>
  <si>
    <t>PLEXIGLAS 7N NATUREL</t>
  </si>
  <si>
    <t>BAYBLEND T65 XF 901097 NOIR</t>
  </si>
  <si>
    <t>Site</t>
  </si>
  <si>
    <t>Mois</t>
  </si>
  <si>
    <t>Famille</t>
  </si>
  <si>
    <t>Désignation matière</t>
  </si>
  <si>
    <t>Producteur</t>
  </si>
  <si>
    <t>Fournisseur</t>
  </si>
  <si>
    <t>Qté</t>
  </si>
  <si>
    <t>Prix</t>
  </si>
  <si>
    <t>CA</t>
  </si>
  <si>
    <t>Référence Matière</t>
  </si>
  <si>
    <t>%</t>
  </si>
  <si>
    <t>CUMUL</t>
  </si>
  <si>
    <t>Prix moyen M-1</t>
  </si>
  <si>
    <t>Ecart % vs M-1</t>
  </si>
  <si>
    <t>Prix moyen à fin 08/2018
Prix référence avant intégration RONAX</t>
  </si>
  <si>
    <t>Prix moyen à fin 12/2018</t>
  </si>
  <si>
    <t>Ecart %
prix moyen fin 12/2018 vs fin 08/2018</t>
  </si>
  <si>
    <t>Total</t>
  </si>
  <si>
    <t>-</t>
  </si>
  <si>
    <t>P</t>
  </si>
  <si>
    <t>Prescripteur
Ronax
MIHB</t>
  </si>
  <si>
    <t>gain ou perte entre 08/2018=&gt;12/2018</t>
  </si>
  <si>
    <t>Ecart €
prix moyen fin 12/2018 vs fin 08/2018</t>
  </si>
  <si>
    <t>commande kg
fin 12/2018 vs fin 08/2018</t>
  </si>
  <si>
    <t>prix €
01/2018</t>
  </si>
  <si>
    <t>prix €
02/2018</t>
  </si>
  <si>
    <t>prix €
03/2018</t>
  </si>
  <si>
    <t>prix €
04/2021</t>
  </si>
  <si>
    <t>prix €
05/2021</t>
  </si>
  <si>
    <t>prix €
06/2021</t>
  </si>
  <si>
    <t>prix €
07/2021</t>
  </si>
  <si>
    <t>prix €
08/2021</t>
  </si>
  <si>
    <t>prix €
09/2021</t>
  </si>
  <si>
    <t>prix €
10/2021</t>
  </si>
  <si>
    <t>prix €
11/2021</t>
  </si>
  <si>
    <t>prix €
12/2021</t>
  </si>
  <si>
    <t xml:space="preserve">je te laisse finir de tartiner </t>
  </si>
</sst>
</file>

<file path=xl/styles.xml><?xml version="1.0" encoding="utf-8"?>
<styleSheet xmlns="http://schemas.openxmlformats.org/spreadsheetml/2006/main">
  <numFmts count="1">
    <numFmt numFmtId="164" formatCode="0.00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ont="1" applyFill="1" applyBorder="1"/>
    <xf numFmtId="0" fontId="0" fillId="0" borderId="1" xfId="0" applyFont="1" applyBorder="1"/>
    <xf numFmtId="0" fontId="1" fillId="3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left"/>
    </xf>
    <xf numFmtId="3" fontId="0" fillId="0" borderId="2" xfId="0" applyNumberFormat="1" applyBorder="1"/>
    <xf numFmtId="0" fontId="0" fillId="0" borderId="2" xfId="0" applyBorder="1"/>
    <xf numFmtId="2" fontId="0" fillId="0" borderId="2" xfId="0" applyNumberFormat="1" applyBorder="1"/>
    <xf numFmtId="0" fontId="1" fillId="3" borderId="2" xfId="0" applyFont="1" applyFill="1" applyBorder="1"/>
    <xf numFmtId="3" fontId="1" fillId="3" borderId="2" xfId="0" applyNumberFormat="1" applyFont="1" applyFill="1" applyBorder="1"/>
    <xf numFmtId="2" fontId="1" fillId="3" borderId="2" xfId="0" applyNumberFormat="1" applyFont="1" applyFill="1" applyBorder="1"/>
    <xf numFmtId="4" fontId="0" fillId="0" borderId="2" xfId="0" applyNumberFormat="1" applyBorder="1"/>
    <xf numFmtId="0" fontId="0" fillId="4" borderId="2" xfId="0" applyFill="1" applyBorder="1" applyAlignment="1">
      <alignment horizontal="left"/>
    </xf>
    <xf numFmtId="3" fontId="0" fillId="4" borderId="2" xfId="0" applyNumberFormat="1" applyFill="1" applyBorder="1"/>
    <xf numFmtId="4" fontId="0" fillId="4" borderId="2" xfId="0" applyNumberFormat="1" applyFill="1" applyBorder="1"/>
    <xf numFmtId="2" fontId="0" fillId="4" borderId="2" xfId="0" applyNumberFormat="1" applyFill="1" applyBorder="1"/>
    <xf numFmtId="0" fontId="0" fillId="0" borderId="0" xfId="0" applyAlignment="1">
      <alignment wrapText="1"/>
    </xf>
    <xf numFmtId="0" fontId="1" fillId="3" borderId="0" xfId="0" applyFont="1" applyFill="1" applyBorder="1" applyAlignment="1">
      <alignment horizontal="center" wrapText="1"/>
    </xf>
    <xf numFmtId="2" fontId="0" fillId="4" borderId="0" xfId="0" applyNumberFormat="1" applyFill="1" applyBorder="1"/>
    <xf numFmtId="0" fontId="1" fillId="3" borderId="0" xfId="0" applyFont="1" applyFill="1" applyBorder="1"/>
    <xf numFmtId="2" fontId="1" fillId="3" borderId="0" xfId="0" applyNumberFormat="1" applyFont="1" applyFill="1" applyBorder="1"/>
    <xf numFmtId="164" fontId="0" fillId="4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ur-data2\mihb_data\ACHATS-COMMERCIAL\112018%20MIH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CD"/>
      <sheetName val="BDD"/>
      <sheetName val="PALMARES MATIERES"/>
      <sheetName val="Feuil3"/>
    </sheetNames>
    <sheetDataSet>
      <sheetData sheetId="0" refreshError="1"/>
      <sheetData sheetId="1" refreshError="1"/>
      <sheetData sheetId="2">
        <row r="2">
          <cell r="A2" t="str">
            <v>HOSTAFORM C9021 NATUREL</v>
          </cell>
          <cell r="B2">
            <v>298000</v>
          </cell>
          <cell r="C2">
            <v>13.819281888668272</v>
          </cell>
          <cell r="D2">
            <v>13.819281888668272</v>
          </cell>
          <cell r="E2">
            <v>526300</v>
          </cell>
          <cell r="F2">
            <v>7.2477514538846215</v>
          </cell>
          <cell r="G2">
            <v>1.7661073825503355</v>
          </cell>
          <cell r="H2">
            <v>1.7672661870503596</v>
          </cell>
          <cell r="I2">
            <v>0</v>
          </cell>
          <cell r="J2">
            <v>1.7720183486238532</v>
          </cell>
          <cell r="K2">
            <v>0</v>
          </cell>
        </row>
        <row r="3">
          <cell r="A3" t="str">
            <v>KEPITAL F 20-03 NATUREL</v>
          </cell>
          <cell r="B3">
            <v>245250</v>
          </cell>
          <cell r="C3">
            <v>11.373083500657362</v>
          </cell>
          <cell r="D3">
            <v>25.192365389325634</v>
          </cell>
          <cell r="E3">
            <v>421605</v>
          </cell>
          <cell r="F3">
            <v>5.8059818577142801</v>
          </cell>
          <cell r="G3">
            <v>1.7190825688073395</v>
          </cell>
          <cell r="H3">
            <v>1.716188605108055</v>
          </cell>
          <cell r="I3">
            <v>0</v>
          </cell>
          <cell r="J3">
            <v>1.7046650124069478</v>
          </cell>
          <cell r="K3">
            <v>0.84577065261839357</v>
          </cell>
        </row>
        <row r="4">
          <cell r="A4" t="str">
            <v>ZYTEL 70G30 HSL R NATUREL</v>
          </cell>
          <cell r="B4">
            <v>159000</v>
          </cell>
          <cell r="C4">
            <v>7.3733752359001858</v>
          </cell>
          <cell r="D4">
            <v>32.565740625225821</v>
          </cell>
          <cell r="E4">
            <v>590870</v>
          </cell>
          <cell r="F4">
            <v>8.1369540215785801</v>
          </cell>
          <cell r="G4">
            <v>3.7161635220125788</v>
          </cell>
          <cell r="H4">
            <v>3.6293055555555553</v>
          </cell>
          <cell r="I4">
            <v>2.3932392885483491</v>
          </cell>
          <cell r="J4">
            <v>3.4488596491228072</v>
          </cell>
          <cell r="K4">
            <v>7.7505001677223504</v>
          </cell>
        </row>
        <row r="5">
          <cell r="A5" t="str">
            <v>HOSTAFORM C13031 XF 50/5339</v>
          </cell>
          <cell r="B5">
            <v>149000</v>
          </cell>
          <cell r="C5">
            <v>6.9096409443341358</v>
          </cell>
          <cell r="D5">
            <v>39.475381569559957</v>
          </cell>
          <cell r="E5">
            <v>334480.00000000006</v>
          </cell>
          <cell r="F5">
            <v>4.6061712070973373</v>
          </cell>
          <cell r="G5">
            <v>2.244832214765101</v>
          </cell>
          <cell r="H5">
            <v>2.2453731343283585</v>
          </cell>
          <cell r="I5">
            <v>-2.4090408626863971E-2</v>
          </cell>
          <cell r="J5">
            <v>2.2478260869565219</v>
          </cell>
          <cell r="K5">
            <v>-0.13318967195876288</v>
          </cell>
        </row>
        <row r="6">
          <cell r="A6" t="str">
            <v>TIPPLEN 6000B NATUREL</v>
          </cell>
          <cell r="B6">
            <v>134750</v>
          </cell>
          <cell r="C6">
            <v>6.2488195788525154</v>
          </cell>
          <cell r="D6">
            <v>45.724201148412476</v>
          </cell>
          <cell r="E6">
            <v>194184.375</v>
          </cell>
          <cell r="F6">
            <v>2.6741403880447017</v>
          </cell>
          <cell r="G6">
            <v>1.4410714285714286</v>
          </cell>
          <cell r="H6">
            <v>1.4384615384615385</v>
          </cell>
          <cell r="I6">
            <v>0</v>
          </cell>
          <cell r="J6">
            <v>1.4275</v>
          </cell>
          <cell r="K6">
            <v>0.95071303477608171</v>
          </cell>
        </row>
        <row r="7">
          <cell r="A7" t="str">
            <v>LATAMID 66 H2 G50 NOIR 3330</v>
          </cell>
          <cell r="B7">
            <v>93915</v>
          </cell>
          <cell r="C7">
            <v>4.3551605992425531</v>
          </cell>
          <cell r="D7">
            <v>50.079361747655028</v>
          </cell>
          <cell r="E7">
            <v>309677.5</v>
          </cell>
          <cell r="F7">
            <v>4.2646124850092244</v>
          </cell>
          <cell r="G7">
            <v>3.2974232018314433</v>
          </cell>
          <cell r="H7">
            <v>3.2699482454643691</v>
          </cell>
          <cell r="I7">
            <v>0.84022603125856055</v>
          </cell>
          <cell r="J7">
            <v>3.1633850814085576</v>
          </cell>
          <cell r="K7">
            <v>4.2371736912662792</v>
          </cell>
        </row>
        <row r="8">
          <cell r="A8" t="str">
            <v>CREALENE 12G9HS3 9000MD</v>
          </cell>
          <cell r="B8">
            <v>71172</v>
          </cell>
          <cell r="C8">
            <v>3.3004896999338866</v>
          </cell>
          <cell r="D8">
            <v>53.379851447588912</v>
          </cell>
          <cell r="E8">
            <v>172263.46799999999</v>
          </cell>
          <cell r="F8">
            <v>2.3722644891662683</v>
          </cell>
          <cell r="G8">
            <v>2.4203825661777101</v>
          </cell>
          <cell r="H8">
            <v>2.3732676009031368</v>
          </cell>
          <cell r="I8">
            <v>1.9852361047125011</v>
          </cell>
          <cell r="J8">
            <v>2.3732676009031368</v>
          </cell>
          <cell r="K8">
            <v>1.9852361047125011</v>
          </cell>
        </row>
        <row r="9">
          <cell r="A9" t="str">
            <v>KEPITAL FR20H NOIR</v>
          </cell>
          <cell r="B9">
            <v>65700</v>
          </cell>
          <cell r="C9">
            <v>3.0467342955889447</v>
          </cell>
          <cell r="D9">
            <v>56.42658574317786</v>
          </cell>
          <cell r="E9">
            <v>157965</v>
          </cell>
          <cell r="F9">
            <v>2.1753582717326321</v>
          </cell>
          <cell r="G9">
            <v>2.4043378995433788</v>
          </cell>
          <cell r="H9">
            <v>2.4043378995433788</v>
          </cell>
          <cell r="I9">
            <v>0</v>
          </cell>
          <cell r="J9">
            <v>2.3904761904761904</v>
          </cell>
          <cell r="K9">
            <v>0.57987229165529253</v>
          </cell>
        </row>
        <row r="10">
          <cell r="A10" t="str">
            <v>STYROLUTION 486N NATUREL</v>
          </cell>
          <cell r="B10">
            <v>51150</v>
          </cell>
          <cell r="C10">
            <v>2.3720009013603427</v>
          </cell>
          <cell r="D10">
            <v>58.798586644538204</v>
          </cell>
          <cell r="E10">
            <v>90469.5</v>
          </cell>
          <cell r="F10">
            <v>1.2458682313456484</v>
          </cell>
          <cell r="G10">
            <v>1.7687096774193549</v>
          </cell>
          <cell r="H10">
            <v>1.7687096774193549</v>
          </cell>
          <cell r="I10">
            <v>0</v>
          </cell>
          <cell r="J10">
            <v>1.7769879518072289</v>
          </cell>
          <cell r="K10">
            <v>-0.46585990520953335</v>
          </cell>
        </row>
        <row r="11">
          <cell r="A11" t="str">
            <v>STYRON 634-71 NATUREL</v>
          </cell>
          <cell r="B11">
            <v>49500</v>
          </cell>
          <cell r="C11">
            <v>2.2954847432519445</v>
          </cell>
          <cell r="D11">
            <v>61.094071387790152</v>
          </cell>
          <cell r="E11">
            <v>88181.5</v>
          </cell>
          <cell r="F11">
            <v>1.2143598609742101</v>
          </cell>
          <cell r="G11">
            <v>1.7814444444444444</v>
          </cell>
          <cell r="H11">
            <v>1.7814444444444444</v>
          </cell>
          <cell r="I11">
            <v>0</v>
          </cell>
          <cell r="J11">
            <v>1.7832857142857144</v>
          </cell>
          <cell r="K11">
            <v>0</v>
          </cell>
        </row>
        <row r="12">
          <cell r="A12" t="str">
            <v>GRIVORY HT2V-3H LF NOIR 9205</v>
          </cell>
          <cell r="B12">
            <v>46400</v>
          </cell>
          <cell r="C12">
            <v>2.1517271128664692</v>
          </cell>
          <cell r="D12">
            <v>63.245798500656619</v>
          </cell>
          <cell r="E12">
            <v>487200</v>
          </cell>
          <cell r="F12">
            <v>6.7092998448272612</v>
          </cell>
          <cell r="G12">
            <v>10.5</v>
          </cell>
          <cell r="H12">
            <v>10.5</v>
          </cell>
          <cell r="I12">
            <v>0</v>
          </cell>
          <cell r="J12">
            <v>10.5</v>
          </cell>
          <cell r="K12">
            <v>0</v>
          </cell>
        </row>
        <row r="13">
          <cell r="A13" t="str">
            <v>UBESTA 3024 GU6L1 NOIR</v>
          </cell>
          <cell r="B13">
            <v>44760</v>
          </cell>
          <cell r="C13">
            <v>2.0756746890496371</v>
          </cell>
          <cell r="D13">
            <v>65.321473189706253</v>
          </cell>
          <cell r="E13">
            <v>338199.6</v>
          </cell>
          <cell r="F13">
            <v>4.6573943427763584</v>
          </cell>
          <cell r="G13">
            <v>7.5558445040214472</v>
          </cell>
          <cell r="H13">
            <v>7.5378106508875735</v>
          </cell>
          <cell r="I13">
            <v>0.23924523935541225</v>
          </cell>
          <cell r="J13">
            <v>7.4876119402985077</v>
          </cell>
          <cell r="K13">
            <v>0.91127270305917174</v>
          </cell>
        </row>
        <row r="14">
          <cell r="A14" t="str">
            <v>RILSAN AZM 30 T6 LD NOIR</v>
          </cell>
          <cell r="B14">
            <v>42750</v>
          </cell>
          <cell r="C14">
            <v>1.9824640964448612</v>
          </cell>
          <cell r="D14">
            <v>67.303937286151111</v>
          </cell>
          <cell r="E14">
            <v>337086</v>
          </cell>
          <cell r="F14">
            <v>4.6420588002738956</v>
          </cell>
          <cell r="G14">
            <v>7.8850526315789473</v>
          </cell>
          <cell r="H14">
            <v>7.8609411764705879</v>
          </cell>
          <cell r="I14">
            <v>0.30672478736426595</v>
          </cell>
          <cell r="J14">
            <v>7.8140000000000001</v>
          </cell>
          <cell r="K14">
            <v>0.90929909878355841</v>
          </cell>
        </row>
        <row r="15">
          <cell r="A15" t="str">
            <v>KEPITAL FR20H BEIGE</v>
          </cell>
          <cell r="B15">
            <v>41900</v>
          </cell>
          <cell r="C15">
            <v>1.9430466816617469</v>
          </cell>
          <cell r="D15">
            <v>69.246983967812852</v>
          </cell>
          <cell r="E15">
            <v>101025</v>
          </cell>
          <cell r="F15">
            <v>1.3912295090797908</v>
          </cell>
          <cell r="G15">
            <v>2.4110978520286395</v>
          </cell>
          <cell r="H15">
            <v>2.4057065217391305</v>
          </cell>
          <cell r="I15">
            <v>0</v>
          </cell>
          <cell r="J15">
            <v>2.3924028268551236</v>
          </cell>
          <cell r="K15">
            <v>0.78143299964625723</v>
          </cell>
        </row>
        <row r="16">
          <cell r="A16" t="str">
            <v>FORTRON 6165 A4 NATUREL</v>
          </cell>
          <cell r="B16">
            <v>36000</v>
          </cell>
          <cell r="C16">
            <v>1.6694434496377777</v>
          </cell>
          <cell r="D16">
            <v>70.916427417450635</v>
          </cell>
          <cell r="E16">
            <v>203760</v>
          </cell>
          <cell r="F16">
            <v>2.8060076690927804</v>
          </cell>
          <cell r="G16">
            <v>5.66</v>
          </cell>
          <cell r="H16">
            <v>5.66</v>
          </cell>
          <cell r="I16">
            <v>0</v>
          </cell>
          <cell r="J16">
            <v>5.66</v>
          </cell>
          <cell r="K16">
            <v>0</v>
          </cell>
        </row>
        <row r="17">
          <cell r="A17" t="str">
            <v xml:space="preserve">VENYL UG 307 7761 NOIR MISTRAL HZD </v>
          </cell>
          <cell r="B17">
            <v>35122</v>
          </cell>
          <cell r="C17">
            <v>1.6287275788382787</v>
          </cell>
          <cell r="D17">
            <v>72.545154996288915</v>
          </cell>
          <cell r="E17">
            <v>136164.72</v>
          </cell>
          <cell r="F17">
            <v>1.8751435442671334</v>
          </cell>
          <cell r="G17">
            <v>3.876906782073914</v>
          </cell>
          <cell r="H17">
            <v>3.7469523360710917</v>
          </cell>
          <cell r="I17">
            <v>3.4682705929237287</v>
          </cell>
          <cell r="J17">
            <v>3.6346308887809613</v>
          </cell>
          <cell r="K17">
            <v>6.6657633390171016</v>
          </cell>
        </row>
        <row r="18">
          <cell r="A18" t="str">
            <v>ALTECH PA66 A 2030/588 GF30 BLACK BK1040-12</v>
          </cell>
          <cell r="B18">
            <v>32425</v>
          </cell>
          <cell r="C18">
            <v>1.5036584404029152</v>
          </cell>
          <cell r="D18">
            <v>74.04881343669183</v>
          </cell>
          <cell r="E18">
            <v>127717.75</v>
          </cell>
          <cell r="F18">
            <v>1.7588191302477154</v>
          </cell>
          <cell r="G18">
            <v>3.9388666152659986</v>
          </cell>
          <cell r="H18">
            <v>3.9388666152659986</v>
          </cell>
          <cell r="I18">
            <v>0</v>
          </cell>
          <cell r="J18">
            <v>3.7993069306930694</v>
          </cell>
          <cell r="K18">
            <v>3.6732932379188106</v>
          </cell>
        </row>
        <row r="19">
          <cell r="A19" t="str">
            <v>TECHNYL A218 V30 NOIR 21 NS</v>
          </cell>
          <cell r="B19">
            <v>30600</v>
          </cell>
          <cell r="C19">
            <v>1.4190269321921112</v>
          </cell>
          <cell r="D19">
            <v>75.467840368883941</v>
          </cell>
          <cell r="E19">
            <v>106720</v>
          </cell>
          <cell r="F19">
            <v>1.4696561564859716</v>
          </cell>
          <cell r="G19">
            <v>3.4875816993464053</v>
          </cell>
          <cell r="H19">
            <v>3.4644927536231882</v>
          </cell>
          <cell r="I19">
            <v>0.6664452017996142</v>
          </cell>
          <cell r="J19">
            <v>3.4234513274336282</v>
          </cell>
          <cell r="K19">
            <v>1.8732666475749788</v>
          </cell>
        </row>
        <row r="20">
          <cell r="A20" t="str">
            <v>KOCETAL GF 706 NATUREL</v>
          </cell>
          <cell r="B20">
            <v>29125</v>
          </cell>
          <cell r="C20">
            <v>1.3506261241861188</v>
          </cell>
          <cell r="D20">
            <v>76.818466493070062</v>
          </cell>
          <cell r="E20">
            <v>87375</v>
          </cell>
          <cell r="F20">
            <v>1.203253435841096</v>
          </cell>
          <cell r="G20">
            <v>3</v>
          </cell>
          <cell r="H20">
            <v>3</v>
          </cell>
          <cell r="I20">
            <v>0</v>
          </cell>
          <cell r="J20">
            <v>3</v>
          </cell>
          <cell r="K20">
            <v>0</v>
          </cell>
        </row>
        <row r="21">
          <cell r="A21" t="str">
            <v>HOSTAFORM C9021 GV1/10 NATUREL</v>
          </cell>
          <cell r="B21">
            <v>25875</v>
          </cell>
          <cell r="C21">
            <v>1.199912479427153</v>
          </cell>
          <cell r="D21">
            <v>78.018378972497217</v>
          </cell>
          <cell r="E21">
            <v>100206.25</v>
          </cell>
          <cell r="F21">
            <v>1.3799543874706932</v>
          </cell>
          <cell r="G21">
            <v>3.8727053140096617</v>
          </cell>
          <cell r="H21">
            <v>3.862568306010929</v>
          </cell>
          <cell r="I21">
            <v>0.26244216789532021</v>
          </cell>
          <cell r="J21">
            <v>3.8493710691823901</v>
          </cell>
          <cell r="K21">
            <v>0.60618330651681618</v>
          </cell>
        </row>
        <row r="22">
          <cell r="A22" t="str">
            <v>TECHNYL A218 V30 NOIR 34NG</v>
          </cell>
          <cell r="B22">
            <v>24200</v>
          </cell>
          <cell r="C22">
            <v>1.1222369855898395</v>
          </cell>
          <cell r="D22">
            <v>79.140615958087054</v>
          </cell>
          <cell r="E22">
            <v>63811</v>
          </cell>
          <cell r="F22">
            <v>0.87875027175343257</v>
          </cell>
          <cell r="G22">
            <v>2.6368181818181817</v>
          </cell>
          <cell r="H22">
            <v>2.415294117647059</v>
          </cell>
          <cell r="I22">
            <v>9.1717220918389817</v>
          </cell>
          <cell r="J22">
            <v>2.4261538461538463</v>
          </cell>
          <cell r="K22">
            <v>8.6830575892084969</v>
          </cell>
        </row>
        <row r="23">
          <cell r="A23" t="str">
            <v>EXXTRAL HMU208 100000</v>
          </cell>
          <cell r="B23">
            <v>23375</v>
          </cell>
          <cell r="C23">
            <v>1.0839789065356404</v>
          </cell>
          <cell r="D23">
            <v>80.224594864622688</v>
          </cell>
          <cell r="E23">
            <v>43932.625</v>
          </cell>
          <cell r="F23">
            <v>0.60500236883282887</v>
          </cell>
          <cell r="G23">
            <v>1.8794705882352942</v>
          </cell>
          <cell r="H23">
            <v>1.8794705882352942</v>
          </cell>
          <cell r="I23">
            <v>0</v>
          </cell>
          <cell r="J23">
            <v>1.8996666666666666</v>
          </cell>
          <cell r="K23">
            <v>-1.0631380118286922</v>
          </cell>
        </row>
        <row r="24">
          <cell r="A24" t="str">
            <v>DELRIN 100P NC</v>
          </cell>
          <cell r="B24">
            <v>23000</v>
          </cell>
          <cell r="C24">
            <v>1.0665888706019135</v>
          </cell>
          <cell r="D24">
            <v>81.291183735224607</v>
          </cell>
          <cell r="E24">
            <v>80760</v>
          </cell>
          <cell r="F24">
            <v>1.1121573388100361</v>
          </cell>
          <cell r="G24">
            <v>3.511304347826087</v>
          </cell>
          <cell r="J24">
            <v>3.5082352941176471</v>
          </cell>
          <cell r="K24">
            <v>0</v>
          </cell>
        </row>
        <row r="25">
          <cell r="A25" t="str">
            <v>NIPLENE F30 AGR NATUREL</v>
          </cell>
          <cell r="B25">
            <v>21850</v>
          </cell>
          <cell r="C25">
            <v>1.0132594270718178</v>
          </cell>
          <cell r="D25">
            <v>82.304443162296423</v>
          </cell>
          <cell r="E25">
            <v>42457.5</v>
          </cell>
          <cell r="F25">
            <v>0.58468821461772047</v>
          </cell>
          <cell r="G25">
            <v>1.9431350114416477</v>
          </cell>
          <cell r="J25">
            <v>1.9403846153846154</v>
          </cell>
          <cell r="K25">
            <v>0</v>
          </cell>
        </row>
        <row r="26">
          <cell r="A26" t="str">
            <v>ULTRADUR B 4300 G 10 NOIR 5110</v>
          </cell>
          <cell r="B26">
            <v>20850</v>
          </cell>
          <cell r="C26">
            <v>0.9668859979152129</v>
          </cell>
          <cell r="D26">
            <v>83.271329160211636</v>
          </cell>
          <cell r="E26">
            <v>57317</v>
          </cell>
          <cell r="F26">
            <v>0.78932048277086231</v>
          </cell>
          <cell r="G26">
            <v>2.7490167865707433</v>
          </cell>
          <cell r="J26">
            <v>2.7446153846153845</v>
          </cell>
          <cell r="K26">
            <v>0.16036498155735809</v>
          </cell>
        </row>
        <row r="27">
          <cell r="A27" t="str">
            <v>GRILAMID LV-3H NOIR 9288</v>
          </cell>
          <cell r="B27">
            <v>19350</v>
          </cell>
          <cell r="C27">
            <v>0.89732585418030553</v>
          </cell>
          <cell r="D27">
            <v>84.168655014391945</v>
          </cell>
          <cell r="E27">
            <v>153580.5</v>
          </cell>
          <cell r="F27">
            <v>2.1149787044714556</v>
          </cell>
          <cell r="G27">
            <v>7.9369767441860466</v>
          </cell>
          <cell r="J27">
            <v>7.9390909090909094</v>
          </cell>
          <cell r="K27">
            <v>0</v>
          </cell>
        </row>
        <row r="28">
          <cell r="A28" t="str">
            <v>TECHNYL A218 V30 NATUREL</v>
          </cell>
          <cell r="B28">
            <v>18675</v>
          </cell>
          <cell r="C28">
            <v>0.86602378949959724</v>
          </cell>
          <cell r="D28">
            <v>85.034678803891538</v>
          </cell>
          <cell r="E28">
            <v>69501.75</v>
          </cell>
          <cell r="F28">
            <v>0.95711839181080272</v>
          </cell>
          <cell r="G28">
            <v>3.7216465863453814</v>
          </cell>
          <cell r="J28">
            <v>3.7342658423493047</v>
          </cell>
          <cell r="K28">
            <v>-0.33793137758998681</v>
          </cell>
        </row>
        <row r="29">
          <cell r="A29" t="str">
            <v>ZYTEL 70G33L BK 031</v>
          </cell>
          <cell r="B29">
            <v>18475</v>
          </cell>
          <cell r="C29">
            <v>0.85674910366827628</v>
          </cell>
          <cell r="D29">
            <v>85.891427907559816</v>
          </cell>
          <cell r="E29">
            <v>70342.25</v>
          </cell>
          <cell r="F29">
            <v>0.96869303573440158</v>
          </cell>
          <cell r="G29">
            <v>3.8074289580514207</v>
          </cell>
          <cell r="J29">
            <v>3.71</v>
          </cell>
          <cell r="K29">
            <v>2.6261174676932808</v>
          </cell>
        </row>
        <row r="30">
          <cell r="A30" t="str">
            <v>IXEF 1032 NATUREL</v>
          </cell>
          <cell r="B30">
            <v>16000</v>
          </cell>
          <cell r="C30">
            <v>0.74197486650567901</v>
          </cell>
          <cell r="D30">
            <v>86.633402774065502</v>
          </cell>
          <cell r="E30">
            <v>120960</v>
          </cell>
          <cell r="F30">
            <v>1.6657572028536647</v>
          </cell>
          <cell r="G30">
            <v>7.56</v>
          </cell>
          <cell r="J30">
            <v>7.56</v>
          </cell>
          <cell r="K30">
            <v>0</v>
          </cell>
        </row>
        <row r="31">
          <cell r="A31" t="str">
            <v>GRIVORY GV 5H NOIR 9915</v>
          </cell>
          <cell r="B31">
            <v>15000</v>
          </cell>
          <cell r="C31">
            <v>0.69560143734907409</v>
          </cell>
          <cell r="D31">
            <v>87.329004211414571</v>
          </cell>
          <cell r="E31">
            <v>91050</v>
          </cell>
          <cell r="F31">
            <v>1.2538623786361291</v>
          </cell>
          <cell r="G31">
            <v>6.07</v>
          </cell>
          <cell r="J31">
            <v>5.95</v>
          </cell>
          <cell r="K31">
            <v>2.0168067226890773</v>
          </cell>
        </row>
        <row r="32">
          <cell r="A32" t="str">
            <v>PPS Z-650 S1 BLACK</v>
          </cell>
          <cell r="B32">
            <v>15000</v>
          </cell>
          <cell r="C32">
            <v>0.69560143734907409</v>
          </cell>
          <cell r="D32">
            <v>88.024605648763639</v>
          </cell>
          <cell r="E32">
            <v>90900</v>
          </cell>
          <cell r="F32">
            <v>1.2517967075016381</v>
          </cell>
          <cell r="G32">
            <v>6.06</v>
          </cell>
          <cell r="J32">
            <v>6.0266666666666664</v>
          </cell>
          <cell r="K32">
            <v>0.55309734513274145</v>
          </cell>
        </row>
        <row r="33">
          <cell r="A33" t="str">
            <v>ZYTEL HTN 54 GF35 HSLR BK 031</v>
          </cell>
          <cell r="B33">
            <v>13750</v>
          </cell>
          <cell r="C33">
            <v>0.63763465090331795</v>
          </cell>
          <cell r="D33">
            <v>88.662240299666962</v>
          </cell>
          <cell r="E33">
            <v>103405</v>
          </cell>
          <cell r="F33">
            <v>1.4240048244137171</v>
          </cell>
          <cell r="G33">
            <v>7.5203636363636361</v>
          </cell>
          <cell r="J33">
            <v>7.4378680203045686</v>
          </cell>
          <cell r="K33">
            <v>1.1091298720797882</v>
          </cell>
        </row>
        <row r="34">
          <cell r="A34" t="str">
            <v>TENAC LT 802 NC</v>
          </cell>
          <cell r="B34">
            <v>11000</v>
          </cell>
          <cell r="C34">
            <v>0.51010772072265431</v>
          </cell>
          <cell r="D34">
            <v>89.17234802038962</v>
          </cell>
          <cell r="E34">
            <v>43340</v>
          </cell>
          <cell r="F34">
            <v>0.59684124645897674</v>
          </cell>
          <cell r="G34">
            <v>3.94</v>
          </cell>
          <cell r="J34">
            <v>3.94</v>
          </cell>
          <cell r="K34">
            <v>0</v>
          </cell>
        </row>
        <row r="35">
          <cell r="A35" t="str">
            <v>MAGNUM 3453 NATUREL</v>
          </cell>
          <cell r="B35">
            <v>11000</v>
          </cell>
          <cell r="C35">
            <v>0.51010772072265431</v>
          </cell>
          <cell r="D35">
            <v>89.682455741112278</v>
          </cell>
          <cell r="E35">
            <v>23540</v>
          </cell>
          <cell r="F35">
            <v>0.32417265670614476</v>
          </cell>
          <cell r="G35">
            <v>2.14</v>
          </cell>
          <cell r="J35">
            <v>2.14</v>
          </cell>
          <cell r="K35">
            <v>0</v>
          </cell>
        </row>
        <row r="36">
          <cell r="A36" t="str">
            <v>GRILAMID LV-3 ESD NATUREL</v>
          </cell>
          <cell r="B36">
            <v>9753</v>
          </cell>
          <cell r="C36">
            <v>0.45228005456436798</v>
          </cell>
          <cell r="D36">
            <v>90.134735795676647</v>
          </cell>
          <cell r="E36">
            <v>154487.52000000002</v>
          </cell>
          <cell r="F36">
            <v>2.1274694046874969</v>
          </cell>
          <cell r="G36">
            <v>15.840000000000002</v>
          </cell>
          <cell r="J36">
            <v>15.839999999999998</v>
          </cell>
          <cell r="K36">
            <v>2.2428747972225385E-14</v>
          </cell>
        </row>
        <row r="37">
          <cell r="A37" t="str">
            <v>ISPLEN PM274AT 801 NOIR</v>
          </cell>
          <cell r="B37">
            <v>9000</v>
          </cell>
          <cell r="C37">
            <v>0.41736086240944442</v>
          </cell>
          <cell r="D37">
            <v>90.552096658086086</v>
          </cell>
          <cell r="E37">
            <v>13890</v>
          </cell>
          <cell r="F37">
            <v>0.19128114705388066</v>
          </cell>
          <cell r="G37">
            <v>1.5433333333333332</v>
          </cell>
          <cell r="J37">
            <v>1.5433333333333332</v>
          </cell>
          <cell r="K37">
            <v>0</v>
          </cell>
        </row>
        <row r="38">
          <cell r="A38" t="str">
            <v>STANYL TE 200 F8 NOIR</v>
          </cell>
          <cell r="B38">
            <v>8844.6749999999993</v>
          </cell>
          <cell r="C38">
            <v>0.41015790952569475</v>
          </cell>
          <cell r="D38">
            <v>90.96225456761178</v>
          </cell>
          <cell r="E38">
            <v>71641.642979199998</v>
          </cell>
          <cell r="F38">
            <v>0.98658715953102749</v>
          </cell>
          <cell r="G38">
            <v>8.0999746151441414</v>
          </cell>
          <cell r="J38">
            <v>8.0999733333300661</v>
          </cell>
          <cell r="K38">
            <v>1.5824917225990574E-5</v>
          </cell>
        </row>
        <row r="39">
          <cell r="A39" t="str">
            <v>POLYMAN ABS HH GREGE 67290</v>
          </cell>
          <cell r="B39">
            <v>8519</v>
          </cell>
          <cell r="C39">
            <v>0.39505524298511752</v>
          </cell>
          <cell r="D39">
            <v>91.357309810596902</v>
          </cell>
          <cell r="E39">
            <v>38079.93</v>
          </cell>
          <cell r="F39">
            <v>0.52440408136295757</v>
          </cell>
          <cell r="G39">
            <v>4.47</v>
          </cell>
          <cell r="J39">
            <v>4.47</v>
          </cell>
          <cell r="K39">
            <v>0</v>
          </cell>
        </row>
        <row r="40">
          <cell r="A40" t="str">
            <v>780E NATUREL</v>
          </cell>
          <cell r="B40">
            <v>8250</v>
          </cell>
          <cell r="C40">
            <v>0.38258079054199073</v>
          </cell>
          <cell r="D40">
            <v>91.739890601138896</v>
          </cell>
          <cell r="E40">
            <v>15097.5</v>
          </cell>
          <cell r="F40">
            <v>0.20790979968653445</v>
          </cell>
          <cell r="G40">
            <v>1.83</v>
          </cell>
          <cell r="J40">
            <v>1.83</v>
          </cell>
          <cell r="K40">
            <v>0</v>
          </cell>
        </row>
        <row r="41">
          <cell r="A41" t="str">
            <v>ULTRAMID A4H NATUREL</v>
          </cell>
          <cell r="B41">
            <v>8000</v>
          </cell>
          <cell r="C41">
            <v>0.3709874332528395</v>
          </cell>
          <cell r="D41">
            <v>92.110878034391732</v>
          </cell>
          <cell r="E41">
            <v>41200</v>
          </cell>
          <cell r="F41">
            <v>0.5673710049402364</v>
          </cell>
          <cell r="G41">
            <v>5.15</v>
          </cell>
          <cell r="J41">
            <v>5.05</v>
          </cell>
          <cell r="K41">
            <v>1.9801980198019911</v>
          </cell>
        </row>
        <row r="42">
          <cell r="A42" t="str">
            <v>RILSAN AZM30 GRIS 652 TLD</v>
          </cell>
          <cell r="B42">
            <v>8000</v>
          </cell>
          <cell r="C42">
            <v>0.3709874332528395</v>
          </cell>
          <cell r="D42">
            <v>92.481865467644568</v>
          </cell>
          <cell r="E42">
            <v>64160</v>
          </cell>
          <cell r="F42">
            <v>0.88355639992634871</v>
          </cell>
          <cell r="G42">
            <v>8.02</v>
          </cell>
          <cell r="J42">
            <v>7.9180000000000001</v>
          </cell>
          <cell r="K42">
            <v>1.2882040919424025</v>
          </cell>
        </row>
        <row r="43">
          <cell r="A43" t="str">
            <v>ARNITE TV4 261 T5.03.10 71103 NOIR</v>
          </cell>
          <cell r="B43">
            <v>7500</v>
          </cell>
          <cell r="C43">
            <v>0.34780071867453705</v>
          </cell>
          <cell r="D43">
            <v>92.829666186319102</v>
          </cell>
          <cell r="E43">
            <v>20550.000000000004</v>
          </cell>
          <cell r="F43">
            <v>0.2829969454252878</v>
          </cell>
          <cell r="G43">
            <v>2.7400000000000007</v>
          </cell>
          <cell r="J43">
            <v>2.74</v>
          </cell>
          <cell r="K43">
            <v>1.6207635395987687E-14</v>
          </cell>
        </row>
        <row r="44">
          <cell r="A44" t="str">
            <v>THERMA TECH TT6600-5001 EC ANTHRACITE</v>
          </cell>
          <cell r="B44">
            <v>7173</v>
          </cell>
          <cell r="C44">
            <v>0.33263660734032718</v>
          </cell>
          <cell r="D44">
            <v>93.162302793659435</v>
          </cell>
          <cell r="E44">
            <v>66839.850000000006</v>
          </cell>
          <cell r="F44">
            <v>0.9204609918581228</v>
          </cell>
          <cell r="G44">
            <v>9.3182559598494361</v>
          </cell>
          <cell r="J44">
            <v>9.1756170620656619</v>
          </cell>
          <cell r="K44">
            <v>1.5545428369442289</v>
          </cell>
        </row>
        <row r="45">
          <cell r="A45" t="str">
            <v>TECHNYL A218 V50 NOIR 21N</v>
          </cell>
          <cell r="B45">
            <v>7000</v>
          </cell>
          <cell r="C45">
            <v>0.32461400409623459</v>
          </cell>
          <cell r="D45">
            <v>93.486916797755669</v>
          </cell>
          <cell r="E45">
            <v>25025</v>
          </cell>
          <cell r="F45">
            <v>0.34462280093760717</v>
          </cell>
          <cell r="G45">
            <v>3.5750000000000002</v>
          </cell>
          <cell r="J45">
            <v>3.5</v>
          </cell>
          <cell r="K45">
            <v>2.1428571428571481</v>
          </cell>
        </row>
        <row r="46">
          <cell r="A46" t="str">
            <v>ADDINYL A2 ZP40 NATUREL</v>
          </cell>
          <cell r="B46">
            <v>6950</v>
          </cell>
          <cell r="C46">
            <v>0.32229533263840432</v>
          </cell>
          <cell r="D46">
            <v>93.809212130394073</v>
          </cell>
          <cell r="E46">
            <v>34755</v>
          </cell>
          <cell r="F46">
            <v>0.47861600186159986</v>
          </cell>
          <cell r="G46">
            <v>5.0007194244604314</v>
          </cell>
          <cell r="J46">
            <v>4.9000000000000004</v>
          </cell>
          <cell r="K46">
            <v>2.0554984583761433</v>
          </cell>
        </row>
        <row r="47">
          <cell r="A47" t="str">
            <v>HYTREL 6356 NC</v>
          </cell>
          <cell r="B47">
            <v>6000</v>
          </cell>
          <cell r="C47">
            <v>0.27824057493962961</v>
          </cell>
          <cell r="D47">
            <v>94.087452705333703</v>
          </cell>
          <cell r="E47">
            <v>47700</v>
          </cell>
          <cell r="F47">
            <v>0.65688342076818629</v>
          </cell>
          <cell r="G47">
            <v>7.95</v>
          </cell>
          <cell r="J47">
            <v>7.95</v>
          </cell>
          <cell r="K47">
            <v>0</v>
          </cell>
        </row>
        <row r="48">
          <cell r="A48" t="str">
            <v>VENYL UWGB407H 7727 NOIR FXT</v>
          </cell>
          <cell r="B48">
            <v>5943</v>
          </cell>
          <cell r="C48">
            <v>0.27559728947770312</v>
          </cell>
          <cell r="D48">
            <v>94.363049994811405</v>
          </cell>
          <cell r="E48">
            <v>22469.37</v>
          </cell>
          <cell r="F48">
            <v>0.30942886012800969</v>
          </cell>
          <cell r="G48">
            <v>3.7808127208480564</v>
          </cell>
          <cell r="J48">
            <v>3.7808127208480564</v>
          </cell>
          <cell r="K48">
            <v>0</v>
          </cell>
        </row>
        <row r="49">
          <cell r="A49" t="str">
            <v>RILSAN ASR 13 NOIR</v>
          </cell>
          <cell r="B49">
            <v>5900</v>
          </cell>
          <cell r="C49">
            <v>0.27360323202396913</v>
          </cell>
          <cell r="D49">
            <v>94.636653226835378</v>
          </cell>
          <cell r="E49">
            <v>85346</v>
          </cell>
          <cell r="F49">
            <v>1.1753117909618789</v>
          </cell>
          <cell r="G49">
            <v>14.46542372881356</v>
          </cell>
          <cell r="J49">
            <v>14.283589743589744</v>
          </cell>
          <cell r="K49">
            <v>1.273027218563322</v>
          </cell>
        </row>
        <row r="50">
          <cell r="A50" t="str">
            <v>GRIVORY HTV-5H1 NOIR 9205</v>
          </cell>
          <cell r="B50">
            <v>5622</v>
          </cell>
          <cell r="C50">
            <v>0.26071141871843295</v>
          </cell>
          <cell r="D50">
            <v>94.897364645553807</v>
          </cell>
          <cell r="E50">
            <v>30560.7</v>
          </cell>
          <cell r="F50">
            <v>0.42085570559895824</v>
          </cell>
          <cell r="G50">
            <v>5.4359124866595518</v>
          </cell>
          <cell r="J50">
            <v>5.4671761280931586</v>
          </cell>
          <cell r="K50">
            <v>-0.57184258749152184</v>
          </cell>
        </row>
        <row r="51">
          <cell r="A51" t="str">
            <v>TECHNYL STAR AF 218 V30 NOIR 21N</v>
          </cell>
          <cell r="B51">
            <v>5000</v>
          </cell>
          <cell r="C51">
            <v>0.23186714578302467</v>
          </cell>
          <cell r="D51">
            <v>95.129231791336835</v>
          </cell>
          <cell r="E51">
            <v>19400</v>
          </cell>
          <cell r="F51">
            <v>0.26716013339418898</v>
          </cell>
          <cell r="G51">
            <v>3.88</v>
          </cell>
          <cell r="J51">
            <v>3.88</v>
          </cell>
          <cell r="K51">
            <v>0</v>
          </cell>
        </row>
        <row r="52">
          <cell r="A52" t="str">
            <v>MAKROLON 2407 BLANC 012044</v>
          </cell>
          <cell r="B52">
            <v>5000</v>
          </cell>
          <cell r="C52">
            <v>0.23186714578302467</v>
          </cell>
          <cell r="D52">
            <v>95.361098937119863</v>
          </cell>
          <cell r="E52">
            <v>32150</v>
          </cell>
          <cell r="F52">
            <v>0.44274217982593683</v>
          </cell>
          <cell r="G52">
            <v>6.43</v>
          </cell>
          <cell r="J52">
            <v>6.43</v>
          </cell>
          <cell r="K52">
            <v>0</v>
          </cell>
        </row>
        <row r="53">
          <cell r="A53" t="str">
            <v>HOSTAFORM C13031 NOIR 14</v>
          </cell>
          <cell r="B53">
            <v>5000</v>
          </cell>
          <cell r="C53">
            <v>0.23186714578302467</v>
          </cell>
          <cell r="D53">
            <v>95.59296608290289</v>
          </cell>
          <cell r="E53">
            <v>19950</v>
          </cell>
          <cell r="F53">
            <v>0.27473426088732322</v>
          </cell>
          <cell r="G53">
            <v>3.99</v>
          </cell>
          <cell r="J53">
            <v>3.99</v>
          </cell>
          <cell r="K53">
            <v>0</v>
          </cell>
        </row>
        <row r="54">
          <cell r="A54" t="str">
            <v>TECHNYL A218 V35 NOIR 34NG</v>
          </cell>
          <cell r="B54">
            <v>4924</v>
          </cell>
          <cell r="C54">
            <v>0.22834276516712271</v>
          </cell>
          <cell r="D54">
            <v>95.821308848070018</v>
          </cell>
          <cell r="E54">
            <v>13814.35</v>
          </cell>
          <cell r="F54">
            <v>0.19023936024505228</v>
          </cell>
          <cell r="G54">
            <v>2.805513809910642</v>
          </cell>
          <cell r="J54">
            <v>2.68</v>
          </cell>
          <cell r="K54">
            <v>4.6833511160687262</v>
          </cell>
        </row>
        <row r="55">
          <cell r="A55" t="str">
            <v>TECHNYL A218 Y10 NATUREL</v>
          </cell>
          <cell r="B55">
            <v>4625</v>
          </cell>
          <cell r="C55">
            <v>0.21447710984929783</v>
          </cell>
          <cell r="D55">
            <v>96.035785957919316</v>
          </cell>
          <cell r="E55">
            <v>26963.75</v>
          </cell>
          <cell r="F55">
            <v>0.37132160035090528</v>
          </cell>
          <cell r="G55">
            <v>5.83</v>
          </cell>
          <cell r="J55">
            <v>5.83</v>
          </cell>
          <cell r="K55">
            <v>0</v>
          </cell>
        </row>
        <row r="56">
          <cell r="A56" t="str">
            <v>KOCETAL K300 NATUREL</v>
          </cell>
          <cell r="B56">
            <v>4500</v>
          </cell>
          <cell r="C56">
            <v>0.20868043120472221</v>
          </cell>
          <cell r="D56">
            <v>96.244466389124042</v>
          </cell>
          <cell r="E56">
            <v>7616.25</v>
          </cell>
          <cell r="F56">
            <v>0.10488445185378822</v>
          </cell>
          <cell r="G56">
            <v>1.6924999999999999</v>
          </cell>
          <cell r="J56">
            <v>1.7</v>
          </cell>
          <cell r="K56">
            <v>-0.44117647058823894</v>
          </cell>
        </row>
        <row r="57">
          <cell r="A57" t="str">
            <v>HOSTAFORM C9021 GV1/20 NATUREL</v>
          </cell>
          <cell r="B57">
            <v>4140</v>
          </cell>
          <cell r="C57">
            <v>0.19198599670834446</v>
          </cell>
          <cell r="D57">
            <v>96.436452385832382</v>
          </cell>
          <cell r="E57">
            <v>21299</v>
          </cell>
          <cell r="F57">
            <v>0.29331152995684695</v>
          </cell>
          <cell r="G57">
            <v>5.1446859903381643</v>
          </cell>
          <cell r="J57">
            <v>5.2149999999999999</v>
          </cell>
          <cell r="K57">
            <v>-1.3483031574656863</v>
          </cell>
        </row>
        <row r="58">
          <cell r="A58" t="str">
            <v>BAYBLEND T65 XF 901510 NOIR</v>
          </cell>
          <cell r="B58">
            <v>4000</v>
          </cell>
          <cell r="C58">
            <v>0.18549371662641975</v>
          </cell>
          <cell r="D58">
            <v>96.621946102458807</v>
          </cell>
          <cell r="E58">
            <v>15120</v>
          </cell>
          <cell r="F58">
            <v>0.20821965035670809</v>
          </cell>
          <cell r="G58">
            <v>3.78</v>
          </cell>
          <cell r="J58" t="str">
            <v>-</v>
          </cell>
          <cell r="K58" t="str">
            <v>-</v>
          </cell>
        </row>
        <row r="59">
          <cell r="A59" t="str">
            <v>ULTRADUR B4300 K6 NATUREL</v>
          </cell>
          <cell r="B59">
            <v>3950</v>
          </cell>
          <cell r="C59">
            <v>0.18317504516858951</v>
          </cell>
          <cell r="D59">
            <v>96.805121147627403</v>
          </cell>
          <cell r="E59">
            <v>19552.5</v>
          </cell>
          <cell r="F59">
            <v>0.26926023238092167</v>
          </cell>
          <cell r="G59">
            <v>4.95</v>
          </cell>
          <cell r="J59">
            <v>4.95</v>
          </cell>
          <cell r="K59">
            <v>0</v>
          </cell>
        </row>
        <row r="60">
          <cell r="A60" t="str">
            <v>GRILON TSG 30/4 ANTHRACITE 9011/15</v>
          </cell>
          <cell r="B60">
            <v>3463</v>
          </cell>
          <cell r="C60">
            <v>0.16059118516932289</v>
          </cell>
          <cell r="D60">
            <v>96.965712332796727</v>
          </cell>
          <cell r="E60">
            <v>15246.81</v>
          </cell>
          <cell r="F60">
            <v>0.20996596873380691</v>
          </cell>
          <cell r="G60">
            <v>4.4027750505342187</v>
          </cell>
          <cell r="J60">
            <v>4.4027750505342187</v>
          </cell>
          <cell r="K60">
            <v>0</v>
          </cell>
        </row>
        <row r="61">
          <cell r="A61" t="str">
            <v>GRIVORY GV-4H NOIR 9240</v>
          </cell>
          <cell r="B61">
            <v>3450</v>
          </cell>
          <cell r="C61">
            <v>0.15998833059028703</v>
          </cell>
          <cell r="D61">
            <v>97.125700663387008</v>
          </cell>
          <cell r="E61">
            <v>24306</v>
          </cell>
          <cell r="F61">
            <v>0.33472135063294622</v>
          </cell>
          <cell r="G61">
            <v>7.0452173913043481</v>
          </cell>
          <cell r="J61">
            <v>6.98</v>
          </cell>
          <cell r="K61">
            <v>0.93434658029151396</v>
          </cell>
        </row>
        <row r="62">
          <cell r="A62" t="str">
            <v>ZYTEL 70G50 HSLA BK 39B</v>
          </cell>
          <cell r="B62">
            <v>3000</v>
          </cell>
          <cell r="C62">
            <v>0.13912028746981481</v>
          </cell>
          <cell r="D62">
            <v>97.264820950856816</v>
          </cell>
          <cell r="E62">
            <v>13150</v>
          </cell>
          <cell r="F62">
            <v>0.18109050279039096</v>
          </cell>
          <cell r="G62">
            <v>4.3833333333333337</v>
          </cell>
          <cell r="J62">
            <v>4.2</v>
          </cell>
          <cell r="K62">
            <v>4.36507936507937</v>
          </cell>
        </row>
        <row r="63">
          <cell r="A63" t="str">
            <v>RYTON R4 240 BL NOIR</v>
          </cell>
          <cell r="B63">
            <v>3000</v>
          </cell>
          <cell r="C63">
            <v>0.13912028746981481</v>
          </cell>
          <cell r="D63">
            <v>97.403941238326624</v>
          </cell>
          <cell r="E63">
            <v>18750</v>
          </cell>
          <cell r="F63">
            <v>0.25820889181139395</v>
          </cell>
          <cell r="G63">
            <v>6.25</v>
          </cell>
          <cell r="J63">
            <v>6.25</v>
          </cell>
          <cell r="K63">
            <v>0</v>
          </cell>
        </row>
        <row r="64">
          <cell r="A64" t="str">
            <v>KEPITAL F20-03 BBK NOIR</v>
          </cell>
          <cell r="B64">
            <v>3000</v>
          </cell>
          <cell r="C64">
            <v>0.13912028746981481</v>
          </cell>
          <cell r="D64">
            <v>97.543061525796432</v>
          </cell>
          <cell r="E64">
            <v>6450</v>
          </cell>
          <cell r="F64">
            <v>8.8823858783119519E-2</v>
          </cell>
          <cell r="G64">
            <v>2.15</v>
          </cell>
          <cell r="J64">
            <v>2.15</v>
          </cell>
          <cell r="K64">
            <v>0</v>
          </cell>
        </row>
        <row r="65">
          <cell r="A65" t="str">
            <v>MULTIFLEX TES A6511 EV1 FXT</v>
          </cell>
          <cell r="B65">
            <v>3000</v>
          </cell>
          <cell r="C65">
            <v>0.13912028746981481</v>
          </cell>
          <cell r="D65">
            <v>97.68218181326624</v>
          </cell>
          <cell r="E65">
            <v>10100</v>
          </cell>
          <cell r="F65">
            <v>0.13908852305573757</v>
          </cell>
          <cell r="G65">
            <v>3.3666666666666667</v>
          </cell>
          <cell r="J65">
            <v>3.3666666666666667</v>
          </cell>
          <cell r="K65">
            <v>0</v>
          </cell>
        </row>
        <row r="66">
          <cell r="A66" t="str">
            <v>GRILON BG 30S NOIR</v>
          </cell>
          <cell r="B66">
            <v>2975</v>
          </cell>
          <cell r="C66">
            <v>0.1379609517408997</v>
          </cell>
          <cell r="D66">
            <v>97.820142765007134</v>
          </cell>
          <cell r="E66">
            <v>11037.25</v>
          </cell>
          <cell r="F66">
            <v>0.15199552486108311</v>
          </cell>
          <cell r="G66">
            <v>3.71</v>
          </cell>
          <cell r="J66">
            <v>3.71</v>
          </cell>
          <cell r="K66">
            <v>0</v>
          </cell>
        </row>
        <row r="67">
          <cell r="A67" t="str">
            <v>AKULON S223 DH NATUREL</v>
          </cell>
          <cell r="B67">
            <v>2750</v>
          </cell>
          <cell r="C67">
            <v>0.12752693018066358</v>
          </cell>
          <cell r="D67">
            <v>97.947669695187798</v>
          </cell>
          <cell r="E67">
            <v>12237.5</v>
          </cell>
          <cell r="F67">
            <v>0.16852433672223646</v>
          </cell>
          <cell r="G67">
            <v>4.45</v>
          </cell>
          <cell r="J67">
            <v>4.45</v>
          </cell>
          <cell r="K67">
            <v>0</v>
          </cell>
        </row>
        <row r="68">
          <cell r="A68" t="str">
            <v>CRASTIN SK605 BK 851</v>
          </cell>
          <cell r="B68">
            <v>2525</v>
          </cell>
          <cell r="C68">
            <v>0.11709290862042747</v>
          </cell>
          <cell r="D68">
            <v>98.064762603808219</v>
          </cell>
          <cell r="E68">
            <v>9388.75</v>
          </cell>
          <cell r="F68">
            <v>0.12929379909302535</v>
          </cell>
          <cell r="G68">
            <v>3.7183168316831683</v>
          </cell>
          <cell r="J68">
            <v>3.8333333333333335</v>
          </cell>
          <cell r="K68">
            <v>-3.0004304778303963</v>
          </cell>
        </row>
        <row r="69">
          <cell r="A69" t="str">
            <v>SURLYN PC 2000 NATUREL</v>
          </cell>
          <cell r="B69">
            <v>2500</v>
          </cell>
          <cell r="C69">
            <v>0.11593357289151233</v>
          </cell>
          <cell r="D69">
            <v>98.180696176699726</v>
          </cell>
          <cell r="E69">
            <v>13125</v>
          </cell>
          <cell r="F69">
            <v>0.18074622426797576</v>
          </cell>
          <cell r="G69">
            <v>5.25</v>
          </cell>
          <cell r="J69">
            <v>5.25</v>
          </cell>
          <cell r="K69">
            <v>0</v>
          </cell>
        </row>
        <row r="70">
          <cell r="A70" t="str">
            <v>THERMOLAST KTC7 PCZ NOIR</v>
          </cell>
          <cell r="B70">
            <v>2400</v>
          </cell>
          <cell r="C70">
            <v>0.11129622997585184</v>
          </cell>
          <cell r="D70">
            <v>98.291992406675575</v>
          </cell>
          <cell r="E70">
            <v>19776</v>
          </cell>
          <cell r="F70">
            <v>0.27233808237131346</v>
          </cell>
          <cell r="G70">
            <v>8.24</v>
          </cell>
          <cell r="J70">
            <v>8.24</v>
          </cell>
          <cell r="K70">
            <v>0</v>
          </cell>
        </row>
        <row r="71">
          <cell r="A71" t="str">
            <v>ELASTOLLAN C70A 15HPM 000 NATUREL</v>
          </cell>
          <cell r="B71">
            <v>2000</v>
          </cell>
          <cell r="C71">
            <v>9.2746858313209876E-2</v>
          </cell>
          <cell r="D71">
            <v>98.384739264988781</v>
          </cell>
          <cell r="E71">
            <v>13690</v>
          </cell>
          <cell r="F71">
            <v>0.18852691887455911</v>
          </cell>
          <cell r="G71">
            <v>6.8449999999999998</v>
          </cell>
          <cell r="J71">
            <v>6.8449999999999998</v>
          </cell>
          <cell r="K71">
            <v>0</v>
          </cell>
        </row>
        <row r="72">
          <cell r="A72" t="str">
            <v>ALCOM PC 740/171GY 1127-05LD</v>
          </cell>
          <cell r="B72">
            <v>2000</v>
          </cell>
          <cell r="C72">
            <v>9.2746858313209876E-2</v>
          </cell>
          <cell r="D72">
            <v>98.477486123301986</v>
          </cell>
          <cell r="E72">
            <v>18250</v>
          </cell>
          <cell r="F72">
            <v>0.2513233213630901</v>
          </cell>
          <cell r="G72">
            <v>9.125</v>
          </cell>
          <cell r="J72">
            <v>9.125</v>
          </cell>
          <cell r="K72">
            <v>0</v>
          </cell>
        </row>
        <row r="73">
          <cell r="A73" t="str">
            <v>ADDINYL B2 V30 NOIR 11</v>
          </cell>
          <cell r="B73">
            <v>2000</v>
          </cell>
          <cell r="C73">
            <v>9.2746858313209876E-2</v>
          </cell>
          <cell r="D73">
            <v>98.570232981615192</v>
          </cell>
          <cell r="E73">
            <v>6680</v>
          </cell>
          <cell r="F73">
            <v>9.1991221189339292E-2</v>
          </cell>
          <cell r="G73">
            <v>3.34</v>
          </cell>
          <cell r="J73">
            <v>3.34</v>
          </cell>
          <cell r="K73">
            <v>0</v>
          </cell>
        </row>
        <row r="74">
          <cell r="A74" t="str">
            <v>VALOX 420 NATUREL 1001</v>
          </cell>
          <cell r="B74">
            <v>1750</v>
          </cell>
          <cell r="C74">
            <v>8.1153501024058647E-2</v>
          </cell>
          <cell r="D74">
            <v>98.651386482639253</v>
          </cell>
          <cell r="E74">
            <v>7175</v>
          </cell>
          <cell r="F74">
            <v>9.880793593316009E-2</v>
          </cell>
          <cell r="G74">
            <v>4.0999999999999996</v>
          </cell>
          <cell r="J74">
            <v>4.1399999999999997</v>
          </cell>
          <cell r="K74">
            <v>-0.96618357487922801</v>
          </cell>
        </row>
        <row r="75">
          <cell r="A75" t="str">
            <v>MAKROLON 2407 ROUGE 301443</v>
          </cell>
          <cell r="B75">
            <v>1425</v>
          </cell>
          <cell r="C75">
            <v>6.6082136548162029E-2</v>
          </cell>
          <cell r="D75">
            <v>98.717468619187414</v>
          </cell>
          <cell r="E75">
            <v>11029.5</v>
          </cell>
          <cell r="F75">
            <v>0.15188879851913439</v>
          </cell>
          <cell r="G75">
            <v>7.74</v>
          </cell>
          <cell r="J75">
            <v>7.74</v>
          </cell>
          <cell r="K75">
            <v>0</v>
          </cell>
        </row>
        <row r="76">
          <cell r="A76" t="str">
            <v>AMODEL AS 1566 HS BK 545</v>
          </cell>
          <cell r="B76">
            <v>1300</v>
          </cell>
          <cell r="C76">
            <v>6.0285457903586415E-2</v>
          </cell>
          <cell r="D76">
            <v>98.777754077091004</v>
          </cell>
          <cell r="E76">
            <v>11330</v>
          </cell>
          <cell r="F76">
            <v>0.156027026358565</v>
          </cell>
          <cell r="G76">
            <v>8.7153846153846146</v>
          </cell>
          <cell r="J76">
            <v>8.7153846153846146</v>
          </cell>
          <cell r="K76">
            <v>0</v>
          </cell>
        </row>
        <row r="77">
          <cell r="A77" t="str">
            <v>TECHNYL A216 V30 Y17</v>
          </cell>
          <cell r="B77">
            <v>1250</v>
          </cell>
          <cell r="C77">
            <v>5.7966786445756167E-2</v>
          </cell>
          <cell r="D77">
            <v>98.835720863536764</v>
          </cell>
          <cell r="E77">
            <v>7350</v>
          </cell>
          <cell r="F77">
            <v>0.10121788559006645</v>
          </cell>
          <cell r="G77">
            <v>5.88</v>
          </cell>
          <cell r="J77">
            <v>5.8133333333333335</v>
          </cell>
          <cell r="K77">
            <v>1.1467889908256841</v>
          </cell>
        </row>
        <row r="78">
          <cell r="A78" t="str">
            <v>TERLURAN HH 106 NATUREL</v>
          </cell>
          <cell r="B78">
            <v>1210</v>
          </cell>
          <cell r="C78">
            <v>5.6111849279491977E-2</v>
          </cell>
          <cell r="D78">
            <v>98.891832712816253</v>
          </cell>
          <cell r="E78">
            <v>3375.2</v>
          </cell>
          <cell r="F78">
            <v>4.6480354754230235E-2</v>
          </cell>
          <cell r="G78">
            <v>2.7894214876033057</v>
          </cell>
          <cell r="J78">
            <v>2.7894214876033057</v>
          </cell>
          <cell r="K78">
            <v>0</v>
          </cell>
        </row>
        <row r="79">
          <cell r="A79" t="str">
            <v>DELRIN 100 NC 10</v>
          </cell>
          <cell r="B79">
            <v>1100</v>
          </cell>
          <cell r="C79">
            <v>5.1010772072265426E-2</v>
          </cell>
          <cell r="D79">
            <v>98.942843484888513</v>
          </cell>
          <cell r="E79">
            <v>3780</v>
          </cell>
          <cell r="F79">
            <v>5.2054912589177021E-2</v>
          </cell>
          <cell r="G79">
            <v>3.4363636363636365</v>
          </cell>
          <cell r="J79">
            <v>3.4363636363636365</v>
          </cell>
          <cell r="K79">
            <v>0</v>
          </cell>
        </row>
        <row r="80">
          <cell r="A80" t="str">
            <v>FORTRON MT9141L4 NOIR</v>
          </cell>
          <cell r="B80">
            <v>1050</v>
          </cell>
          <cell r="C80">
            <v>4.8692100614435185E-2</v>
          </cell>
          <cell r="D80">
            <v>98.991535585502945</v>
          </cell>
          <cell r="E80">
            <v>18575</v>
          </cell>
          <cell r="F80">
            <v>0.25579894215448762</v>
          </cell>
          <cell r="G80">
            <v>17.69047619047619</v>
          </cell>
          <cell r="J80">
            <v>17.4375</v>
          </cell>
          <cell r="K80">
            <v>1.4507595152756405</v>
          </cell>
        </row>
        <row r="81">
          <cell r="A81" t="str">
            <v>ZYTEL ST801A NC010</v>
          </cell>
          <cell r="B81">
            <v>1000</v>
          </cell>
          <cell r="C81">
            <v>4.6373429156604938E-2</v>
          </cell>
          <cell r="D81">
            <v>99.037909014659547</v>
          </cell>
          <cell r="E81">
            <v>5880</v>
          </cell>
          <cell r="F81">
            <v>8.0974308472053155E-2</v>
          </cell>
          <cell r="G81">
            <v>5.88</v>
          </cell>
          <cell r="J81">
            <v>5.88</v>
          </cell>
          <cell r="K81">
            <v>0</v>
          </cell>
        </row>
        <row r="82">
          <cell r="A82" t="str">
            <v>MAKROLON 2207 901510 NOIR</v>
          </cell>
          <cell r="B82">
            <v>1000</v>
          </cell>
          <cell r="C82">
            <v>4.6373429156604938E-2</v>
          </cell>
          <cell r="D82">
            <v>99.08428244381615</v>
          </cell>
          <cell r="E82">
            <v>4100</v>
          </cell>
          <cell r="F82">
            <v>5.6461677676091483E-2</v>
          </cell>
          <cell r="G82">
            <v>4.0999999999999996</v>
          </cell>
          <cell r="J82">
            <v>4.0999999999999996</v>
          </cell>
          <cell r="K82">
            <v>0</v>
          </cell>
        </row>
        <row r="83">
          <cell r="A83" t="str">
            <v>ULTRADUR S4090 G6 NOIR 15051</v>
          </cell>
          <cell r="B83">
            <v>1000</v>
          </cell>
          <cell r="C83">
            <v>4.6373429156604938E-2</v>
          </cell>
          <cell r="D83">
            <v>99.130655872972753</v>
          </cell>
          <cell r="E83">
            <v>4350</v>
          </cell>
          <cell r="F83">
            <v>5.9904462900243399E-2</v>
          </cell>
          <cell r="G83">
            <v>4.3499999999999996</v>
          </cell>
          <cell r="J83">
            <v>4.3499999999999996</v>
          </cell>
          <cell r="K83">
            <v>0</v>
          </cell>
        </row>
        <row r="84">
          <cell r="A84" t="str">
            <v>MAKROLON 2405 CRISTAL</v>
          </cell>
          <cell r="B84">
            <v>1000</v>
          </cell>
          <cell r="C84">
            <v>4.6373429156604938E-2</v>
          </cell>
          <cell r="D84">
            <v>99.177029302129355</v>
          </cell>
          <cell r="E84">
            <v>4650</v>
          </cell>
          <cell r="F84">
            <v>6.4035805169225704E-2</v>
          </cell>
          <cell r="G84">
            <v>4.6500000000000004</v>
          </cell>
          <cell r="J84">
            <v>4.6500000000000004</v>
          </cell>
          <cell r="K84">
            <v>0</v>
          </cell>
        </row>
        <row r="85">
          <cell r="A85" t="str">
            <v>AKULON S 223 HG6 NATUREL</v>
          </cell>
          <cell r="B85">
            <v>1000</v>
          </cell>
          <cell r="C85">
            <v>4.6373429156604938E-2</v>
          </cell>
          <cell r="D85">
            <v>99.223402731285958</v>
          </cell>
          <cell r="E85">
            <v>4640</v>
          </cell>
          <cell r="F85">
            <v>6.3898093760259636E-2</v>
          </cell>
          <cell r="G85">
            <v>4.6399999999999997</v>
          </cell>
          <cell r="J85">
            <v>4.6399999999999997</v>
          </cell>
          <cell r="K85">
            <v>0</v>
          </cell>
        </row>
        <row r="86">
          <cell r="A86" t="str">
            <v>TECHNYL A20 V25 NOIR 25</v>
          </cell>
          <cell r="B86">
            <v>1000</v>
          </cell>
          <cell r="C86">
            <v>4.6373429156604938E-2</v>
          </cell>
          <cell r="D86">
            <v>99.269776160442561</v>
          </cell>
          <cell r="E86">
            <v>3330</v>
          </cell>
          <cell r="F86">
            <v>4.5857899185703571E-2</v>
          </cell>
          <cell r="G86">
            <v>3.33</v>
          </cell>
          <cell r="J86">
            <v>3.33</v>
          </cell>
          <cell r="K86">
            <v>0</v>
          </cell>
        </row>
        <row r="87">
          <cell r="A87" t="str">
            <v>RILSAN AZM30 O TLD NATUREL</v>
          </cell>
          <cell r="B87">
            <v>1000</v>
          </cell>
          <cell r="C87">
            <v>4.6373429156604938E-2</v>
          </cell>
          <cell r="D87">
            <v>99.316149589599164</v>
          </cell>
          <cell r="E87">
            <v>7790</v>
          </cell>
          <cell r="F87">
            <v>0.1072771875845738</v>
          </cell>
          <cell r="G87">
            <v>7.79</v>
          </cell>
          <cell r="J87">
            <v>7.79</v>
          </cell>
          <cell r="K87">
            <v>0</v>
          </cell>
        </row>
        <row r="88">
          <cell r="A88" t="str">
            <v>SANTOPRENE 111-45 NOIR</v>
          </cell>
          <cell r="B88">
            <v>950</v>
          </cell>
          <cell r="C88">
            <v>4.4054757698774691E-2</v>
          </cell>
          <cell r="D88">
            <v>99.360204347297937</v>
          </cell>
          <cell r="E88">
            <v>4085</v>
          </cell>
          <cell r="F88">
            <v>5.625511056264236E-2</v>
          </cell>
          <cell r="G88">
            <v>4.3</v>
          </cell>
          <cell r="J88">
            <v>4.3</v>
          </cell>
          <cell r="K88">
            <v>0</v>
          </cell>
        </row>
        <row r="89">
          <cell r="A89" t="str">
            <v>THERMOPRENE 75.1 PA 9007 NOIR</v>
          </cell>
          <cell r="B89">
            <v>841</v>
          </cell>
          <cell r="C89">
            <v>3.9000053920704755E-2</v>
          </cell>
          <cell r="D89">
            <v>99.39920440121864</v>
          </cell>
          <cell r="E89">
            <v>4762.1000000000004</v>
          </cell>
          <cell r="F89">
            <v>6.5579550063735434E-2</v>
          </cell>
          <cell r="G89">
            <v>5.6624256837098699</v>
          </cell>
          <cell r="J89">
            <v>5.6624256837098699</v>
          </cell>
          <cell r="K89">
            <v>0</v>
          </cell>
        </row>
        <row r="90">
          <cell r="A90" t="str">
            <v>ZYTEL HTN 54 G35 HSLR NC 10</v>
          </cell>
          <cell r="B90">
            <v>800</v>
          </cell>
          <cell r="C90">
            <v>3.7098743325283949E-2</v>
          </cell>
          <cell r="D90">
            <v>99.436303144543928</v>
          </cell>
          <cell r="E90">
            <v>6451</v>
          </cell>
          <cell r="F90">
            <v>8.8837629924016143E-2</v>
          </cell>
          <cell r="G90">
            <v>8.0637500000000006</v>
          </cell>
          <cell r="J90">
            <v>8.18</v>
          </cell>
          <cell r="K90">
            <v>-1.4211491442542674</v>
          </cell>
        </row>
        <row r="91">
          <cell r="A91" t="str">
            <v>THERMOLAST KTC7 AAZ NOIR</v>
          </cell>
          <cell r="B91">
            <v>750</v>
          </cell>
          <cell r="C91">
            <v>3.4780071867453702E-2</v>
          </cell>
          <cell r="D91">
            <v>99.471083216411387</v>
          </cell>
          <cell r="E91">
            <v>3332.5</v>
          </cell>
          <cell r="F91">
            <v>4.5892327037945088E-2</v>
          </cell>
          <cell r="G91">
            <v>4.4433333333333334</v>
          </cell>
          <cell r="J91">
            <v>4.37</v>
          </cell>
          <cell r="K91">
            <v>1.6781083142639188</v>
          </cell>
        </row>
        <row r="92">
          <cell r="A92" t="str">
            <v>RADILENE R60 T332 NOIR</v>
          </cell>
          <cell r="B92">
            <v>700</v>
          </cell>
          <cell r="C92">
            <v>3.2461400409623455E-2</v>
          </cell>
          <cell r="D92">
            <v>99.503544616821017</v>
          </cell>
          <cell r="E92">
            <v>1791</v>
          </cell>
          <cell r="F92">
            <v>2.466411334582435E-2</v>
          </cell>
          <cell r="G92">
            <v>2.5585714285714287</v>
          </cell>
          <cell r="J92">
            <v>2.5585714285714287</v>
          </cell>
          <cell r="K92">
            <v>0</v>
          </cell>
        </row>
        <row r="93">
          <cell r="A93" t="str">
            <v>HOSTAFORM C9021 GV3/10 NATUREL</v>
          </cell>
          <cell r="B93">
            <v>700</v>
          </cell>
          <cell r="C93">
            <v>3.2461400409623455E-2</v>
          </cell>
          <cell r="D93">
            <v>99.536006017230648</v>
          </cell>
          <cell r="E93">
            <v>3642</v>
          </cell>
          <cell r="F93">
            <v>5.0154495145445163E-2</v>
          </cell>
          <cell r="G93">
            <v>5.2028571428571428</v>
          </cell>
          <cell r="J93">
            <v>5.2028571428571428</v>
          </cell>
          <cell r="K93">
            <v>0</v>
          </cell>
        </row>
        <row r="94">
          <cell r="A94" t="str">
            <v>GRIVORY HTV 6H1 NOIR 9205</v>
          </cell>
          <cell r="B94">
            <v>600</v>
          </cell>
          <cell r="C94">
            <v>2.782405749396296E-2</v>
          </cell>
          <cell r="D94">
            <v>99.563830074724606</v>
          </cell>
          <cell r="E94">
            <v>4080</v>
          </cell>
          <cell r="F94">
            <v>5.6186254858159326E-2</v>
          </cell>
          <cell r="G94">
            <v>6.8</v>
          </cell>
          <cell r="J94">
            <v>6.8</v>
          </cell>
          <cell r="K94">
            <v>0</v>
          </cell>
        </row>
        <row r="95">
          <cell r="A95" t="str">
            <v>LEXAN 121R 111</v>
          </cell>
          <cell r="B95">
            <v>500</v>
          </cell>
          <cell r="C95">
            <v>2.3186714578302469E-2</v>
          </cell>
          <cell r="D95">
            <v>99.587016789302908</v>
          </cell>
          <cell r="E95">
            <v>2350</v>
          </cell>
          <cell r="F95">
            <v>3.2362181107028043E-2</v>
          </cell>
          <cell r="G95">
            <v>4.7</v>
          </cell>
          <cell r="J95">
            <v>4.7</v>
          </cell>
          <cell r="K95">
            <v>0</v>
          </cell>
        </row>
        <row r="96">
          <cell r="A96" t="str">
            <v>LG IH 830 NP CRISTAL</v>
          </cell>
          <cell r="B96">
            <v>500</v>
          </cell>
          <cell r="C96">
            <v>2.3186714578302469E-2</v>
          </cell>
          <cell r="D96">
            <v>99.610203503881209</v>
          </cell>
          <cell r="E96">
            <v>1850</v>
          </cell>
          <cell r="F96">
            <v>2.5476610658724204E-2</v>
          </cell>
          <cell r="G96">
            <v>3.7</v>
          </cell>
          <cell r="J96">
            <v>3.7</v>
          </cell>
          <cell r="K96">
            <v>0</v>
          </cell>
        </row>
        <row r="97">
          <cell r="A97" t="str">
            <v>MULTIFLEX G45 A21BZ 2487 NOIR N0033</v>
          </cell>
          <cell r="B97">
            <v>500</v>
          </cell>
          <cell r="C97">
            <v>2.3186714578302469E-2</v>
          </cell>
          <cell r="D97">
            <v>99.63339021845951</v>
          </cell>
          <cell r="E97">
            <v>1730</v>
          </cell>
          <cell r="F97">
            <v>2.3824073751131283E-2</v>
          </cell>
          <cell r="G97">
            <v>3.46</v>
          </cell>
          <cell r="J97">
            <v>3.4075000000000002</v>
          </cell>
          <cell r="K97">
            <v>1.5407190022010202</v>
          </cell>
        </row>
        <row r="98">
          <cell r="A98" t="str">
            <v>GYMAPRO PPH T20 NATUREL</v>
          </cell>
          <cell r="B98">
            <v>491.6</v>
          </cell>
          <cell r="C98">
            <v>2.2797177773386988E-2</v>
          </cell>
          <cell r="D98">
            <v>99.656187396232895</v>
          </cell>
          <cell r="E98">
            <v>1211.9860000000001</v>
          </cell>
          <cell r="F98">
            <v>1.6690429970715955E-2</v>
          </cell>
          <cell r="G98">
            <v>2.4653905614320588</v>
          </cell>
          <cell r="J98">
            <v>2.4500000000000002</v>
          </cell>
          <cell r="K98">
            <v>0.6281861809003525</v>
          </cell>
        </row>
        <row r="99">
          <cell r="A99" t="str">
            <v>STARAMIDE 6 1020 VK S4/3/05LX NOIR</v>
          </cell>
          <cell r="B99">
            <v>469</v>
          </cell>
          <cell r="C99">
            <v>2.1749138274447716E-2</v>
          </cell>
          <cell r="D99">
            <v>99.677936534507339</v>
          </cell>
          <cell r="E99">
            <v>4892.03</v>
          </cell>
          <cell r="F99">
            <v>6.7368834400431649E-2</v>
          </cell>
          <cell r="G99">
            <v>10.430767590618336</v>
          </cell>
          <cell r="J99">
            <v>10.430767590618336</v>
          </cell>
          <cell r="K99">
            <v>0</v>
          </cell>
        </row>
        <row r="100">
          <cell r="A100" t="str">
            <v>THERMOLAST KTC2 AAZ NOIR</v>
          </cell>
          <cell r="B100">
            <v>420</v>
          </cell>
          <cell r="C100">
            <v>1.9476840245774073E-2</v>
          </cell>
          <cell r="D100">
            <v>99.697413374753111</v>
          </cell>
          <cell r="E100">
            <v>2777.2</v>
          </cell>
          <cell r="F100">
            <v>3.8245212498058838E-2</v>
          </cell>
          <cell r="G100">
            <v>6.6123809523809518</v>
          </cell>
          <cell r="J100">
            <v>6.56</v>
          </cell>
          <cell r="K100">
            <v>0.79849012775841766</v>
          </cell>
        </row>
        <row r="101">
          <cell r="A101" t="str">
            <v>ULTRAMID A3HG7 NATUREL</v>
          </cell>
          <cell r="B101">
            <v>400</v>
          </cell>
          <cell r="C101">
            <v>1.8549371662641975E-2</v>
          </cell>
          <cell r="D101">
            <v>99.715962746415755</v>
          </cell>
          <cell r="E101">
            <v>2240</v>
          </cell>
          <cell r="F101">
            <v>3.0847355608401197E-2</v>
          </cell>
          <cell r="G101">
            <v>5.6</v>
          </cell>
          <cell r="J101">
            <v>5.6</v>
          </cell>
          <cell r="K101">
            <v>0</v>
          </cell>
        </row>
        <row r="102">
          <cell r="A102" t="str">
            <v>AKULON K224 TG9 NOIR</v>
          </cell>
          <cell r="B102">
            <v>400</v>
          </cell>
          <cell r="C102">
            <v>1.8549371662641975E-2</v>
          </cell>
          <cell r="D102">
            <v>99.734512118078399</v>
          </cell>
          <cell r="E102">
            <v>1040</v>
          </cell>
          <cell r="F102">
            <v>1.4321986532471985E-2</v>
          </cell>
          <cell r="G102">
            <v>2.6</v>
          </cell>
          <cell r="J102">
            <v>2.6</v>
          </cell>
          <cell r="K102">
            <v>0</v>
          </cell>
        </row>
        <row r="103">
          <cell r="A103" t="str">
            <v>GRIVORY HT2V-3H NOIR 9205</v>
          </cell>
          <cell r="B103">
            <v>400</v>
          </cell>
          <cell r="C103">
            <v>1.8549371662641975E-2</v>
          </cell>
          <cell r="D103">
            <v>99.753061489741043</v>
          </cell>
          <cell r="E103">
            <v>2280</v>
          </cell>
          <cell r="F103">
            <v>3.1398201244265504E-2</v>
          </cell>
          <cell r="G103">
            <v>5.7</v>
          </cell>
          <cell r="J103">
            <v>5.7</v>
          </cell>
          <cell r="K103">
            <v>0</v>
          </cell>
        </row>
        <row r="104">
          <cell r="A104" t="str">
            <v>STANYL TE 250 F6 NOIR 11000</v>
          </cell>
          <cell r="B104">
            <v>400</v>
          </cell>
          <cell r="C104">
            <v>1.8549371662641975E-2</v>
          </cell>
          <cell r="D104">
            <v>99.771610861403687</v>
          </cell>
          <cell r="E104">
            <v>3486</v>
          </cell>
          <cell r="F104">
            <v>4.8006197165574367E-2</v>
          </cell>
          <cell r="G104">
            <v>8.7149999999999999</v>
          </cell>
          <cell r="J104">
            <v>8.15</v>
          </cell>
          <cell r="K104">
            <v>6.9325153374233057</v>
          </cell>
        </row>
        <row r="105">
          <cell r="A105" t="str">
            <v>TERBLEND N NM-19 NOIR 17430 FXT</v>
          </cell>
          <cell r="B105">
            <v>350</v>
          </cell>
          <cell r="C105">
            <v>1.6230700204811727E-2</v>
          </cell>
          <cell r="D105">
            <v>99.787841561608502</v>
          </cell>
          <cell r="E105">
            <v>2768.5</v>
          </cell>
          <cell r="F105">
            <v>3.8125403572258354E-2</v>
          </cell>
          <cell r="G105">
            <v>7.91</v>
          </cell>
          <cell r="J105">
            <v>7.57</v>
          </cell>
          <cell r="K105">
            <v>4.4914134742404208</v>
          </cell>
        </row>
        <row r="106">
          <cell r="A106" t="str">
            <v>CRASTIN SK605 NC 10</v>
          </cell>
          <cell r="B106">
            <v>300</v>
          </cell>
          <cell r="C106">
            <v>1.391202874698148E-2</v>
          </cell>
          <cell r="D106">
            <v>99.801753590355489</v>
          </cell>
          <cell r="E106">
            <v>1449</v>
          </cell>
          <cell r="F106">
            <v>1.9954383159184526E-2</v>
          </cell>
          <cell r="G106">
            <v>4.83</v>
          </cell>
          <cell r="J106">
            <v>4.83</v>
          </cell>
          <cell r="K106">
            <v>0</v>
          </cell>
        </row>
        <row r="107">
          <cell r="A107" t="str">
            <v>DESMOPAN 5080A NATUREL</v>
          </cell>
          <cell r="B107">
            <v>300</v>
          </cell>
          <cell r="C107">
            <v>1.391202874698148E-2</v>
          </cell>
          <cell r="D107">
            <v>99.815665619102475</v>
          </cell>
          <cell r="E107">
            <v>1842</v>
          </cell>
          <cell r="F107">
            <v>2.5366441531551345E-2</v>
          </cell>
          <cell r="G107">
            <v>6.14</v>
          </cell>
          <cell r="J107">
            <v>6.14</v>
          </cell>
          <cell r="K107">
            <v>0</v>
          </cell>
        </row>
        <row r="108">
          <cell r="A108" t="str">
            <v>GRIVORY GV5 H NATUREL</v>
          </cell>
          <cell r="B108">
            <v>300</v>
          </cell>
          <cell r="C108">
            <v>1.391202874698148E-2</v>
          </cell>
          <cell r="D108">
            <v>99.829577647849462</v>
          </cell>
          <cell r="E108">
            <v>2769</v>
          </cell>
          <cell r="F108">
            <v>3.8132289142706666E-2</v>
          </cell>
          <cell r="G108">
            <v>9.23</v>
          </cell>
          <cell r="J108">
            <v>9.23</v>
          </cell>
          <cell r="K108">
            <v>0</v>
          </cell>
        </row>
        <row r="109">
          <cell r="A109" t="str">
            <v>MAKROLON 2407 BLANC 020003</v>
          </cell>
          <cell r="B109">
            <v>300</v>
          </cell>
          <cell r="C109">
            <v>1.391202874698148E-2</v>
          </cell>
          <cell r="D109">
            <v>99.843489676596448</v>
          </cell>
          <cell r="E109">
            <v>2052</v>
          </cell>
          <cell r="F109">
            <v>2.8258381119838957E-2</v>
          </cell>
          <cell r="G109">
            <v>6.84</v>
          </cell>
          <cell r="J109">
            <v>6.84</v>
          </cell>
          <cell r="K109">
            <v>0</v>
          </cell>
        </row>
        <row r="110">
          <cell r="A110" t="str">
            <v>LATILUB 66 20 T G20 NATUREL</v>
          </cell>
          <cell r="B110">
            <v>300</v>
          </cell>
          <cell r="C110">
            <v>1.391202874698148E-2</v>
          </cell>
          <cell r="D110">
            <v>99.857401705343435</v>
          </cell>
          <cell r="E110">
            <v>2858</v>
          </cell>
          <cell r="F110">
            <v>3.9357920682504745E-2</v>
          </cell>
          <cell r="G110">
            <v>9.5266666666666673</v>
          </cell>
          <cell r="J110">
            <v>9.36</v>
          </cell>
          <cell r="K110">
            <v>1.7806267806267935</v>
          </cell>
        </row>
        <row r="111">
          <cell r="A111" t="str">
            <v>FORTRON 1140 L4 BRUN SY 3004</v>
          </cell>
          <cell r="B111">
            <v>300</v>
          </cell>
          <cell r="C111">
            <v>1.391202874698148E-2</v>
          </cell>
          <cell r="D111">
            <v>99.871313734090421</v>
          </cell>
          <cell r="E111">
            <v>4404</v>
          </cell>
          <cell r="F111">
            <v>6.0648104508660219E-2</v>
          </cell>
          <cell r="G111">
            <v>14.68</v>
          </cell>
          <cell r="J111">
            <v>14.68</v>
          </cell>
          <cell r="K111">
            <v>0</v>
          </cell>
        </row>
        <row r="112">
          <cell r="A112" t="str">
            <v>IXEF 1521 NATUREL</v>
          </cell>
          <cell r="B112">
            <v>250</v>
          </cell>
          <cell r="C112">
            <v>1.1593357289151235E-2</v>
          </cell>
          <cell r="D112">
            <v>99.882907091379579</v>
          </cell>
          <cell r="E112">
            <v>2477.5</v>
          </cell>
          <cell r="F112">
            <v>3.4118001571345521E-2</v>
          </cell>
          <cell r="G112">
            <v>9.91</v>
          </cell>
          <cell r="J112">
            <v>9.91</v>
          </cell>
          <cell r="K112">
            <v>0</v>
          </cell>
        </row>
        <row r="113">
          <cell r="A113" t="str">
            <v>THERMOLAST KTC7 MLB NATUREL</v>
          </cell>
          <cell r="B113">
            <v>250</v>
          </cell>
          <cell r="C113">
            <v>1.1593357289151235E-2</v>
          </cell>
          <cell r="D113">
            <v>99.894500448668737</v>
          </cell>
          <cell r="E113">
            <v>1942.5</v>
          </cell>
          <cell r="F113">
            <v>2.6750441191660413E-2</v>
          </cell>
          <cell r="G113">
            <v>7.77</v>
          </cell>
          <cell r="J113">
            <v>7.77</v>
          </cell>
          <cell r="K113">
            <v>0</v>
          </cell>
        </row>
        <row r="114">
          <cell r="A114" t="str">
            <v>ALCOM PC 740/4 GY1156-04 LD</v>
          </cell>
          <cell r="B114">
            <v>250</v>
          </cell>
          <cell r="C114">
            <v>1.1593357289151235E-2</v>
          </cell>
          <cell r="D114">
            <v>99.906093805957894</v>
          </cell>
          <cell r="E114">
            <v>3400</v>
          </cell>
          <cell r="F114">
            <v>4.682187904846611E-2</v>
          </cell>
          <cell r="G114">
            <v>13.6</v>
          </cell>
          <cell r="J114">
            <v>13.6</v>
          </cell>
          <cell r="K114">
            <v>0</v>
          </cell>
        </row>
        <row r="115">
          <cell r="A115" t="str">
            <v>FORTRON 1140 L4 NATUREL</v>
          </cell>
          <cell r="B115">
            <v>250</v>
          </cell>
          <cell r="C115">
            <v>1.1593357289151235E-2</v>
          </cell>
          <cell r="D115">
            <v>99.917687163247052</v>
          </cell>
          <cell r="E115">
            <v>3277.5</v>
          </cell>
          <cell r="F115">
            <v>4.5134914288631672E-2</v>
          </cell>
          <cell r="G115">
            <v>13.11</v>
          </cell>
          <cell r="J115">
            <v>13.11</v>
          </cell>
          <cell r="K115">
            <v>0</v>
          </cell>
        </row>
        <row r="116">
          <cell r="A116" t="str">
            <v>ALCOM PC 740/4GY 1320-04 LD GRIS</v>
          </cell>
          <cell r="B116">
            <v>250</v>
          </cell>
          <cell r="C116">
            <v>1.1593357289151235E-2</v>
          </cell>
          <cell r="D116">
            <v>99.92928052053621</v>
          </cell>
          <cell r="E116">
            <v>3400</v>
          </cell>
          <cell r="F116">
            <v>4.682187904846611E-2</v>
          </cell>
          <cell r="G116">
            <v>13.6</v>
          </cell>
          <cell r="J116">
            <v>13.6</v>
          </cell>
          <cell r="K116">
            <v>0</v>
          </cell>
        </row>
        <row r="117">
          <cell r="A117" t="str">
            <v>ZYTEL 70G35 HSL BK NOIR 39B</v>
          </cell>
          <cell r="B117">
            <v>225</v>
          </cell>
          <cell r="C117">
            <v>1.0434021560236111E-2</v>
          </cell>
          <cell r="D117">
            <v>99.939714542096439</v>
          </cell>
          <cell r="E117">
            <v>1388.25</v>
          </cell>
          <cell r="F117">
            <v>1.9117786349715612E-2</v>
          </cell>
          <cell r="G117">
            <v>6.17</v>
          </cell>
          <cell r="J117">
            <v>6.17</v>
          </cell>
          <cell r="K117">
            <v>0</v>
          </cell>
        </row>
        <row r="118">
          <cell r="A118" t="str">
            <v>ULTRAMID A3WG6 NOIR 564</v>
          </cell>
          <cell r="B118">
            <v>200</v>
          </cell>
          <cell r="C118">
            <v>9.2746858313209873E-3</v>
          </cell>
          <cell r="D118">
            <v>99.948989227927754</v>
          </cell>
          <cell r="E118">
            <v>1088</v>
          </cell>
          <cell r="F118">
            <v>1.4983001295509156E-2</v>
          </cell>
          <cell r="G118">
            <v>5.44</v>
          </cell>
          <cell r="J118">
            <v>5.44</v>
          </cell>
          <cell r="K118">
            <v>0</v>
          </cell>
        </row>
        <row r="119">
          <cell r="A119" t="str">
            <v>ELASTOLLAN C85 A55 NATUREL</v>
          </cell>
          <cell r="B119">
            <v>200</v>
          </cell>
          <cell r="C119">
            <v>9.2746858313209873E-3</v>
          </cell>
          <cell r="D119">
            <v>99.958263913759069</v>
          </cell>
          <cell r="E119">
            <v>1140</v>
          </cell>
          <cell r="F119">
            <v>1.5699100622132752E-2</v>
          </cell>
          <cell r="G119">
            <v>5.7</v>
          </cell>
          <cell r="J119" t="str">
            <v>-</v>
          </cell>
          <cell r="K119" t="str">
            <v>-</v>
          </cell>
        </row>
        <row r="120">
          <cell r="A120" t="str">
            <v>LUBRICOMP DFL32P BK 1B497</v>
          </cell>
          <cell r="B120">
            <v>200</v>
          </cell>
          <cell r="C120">
            <v>9.2746858313209873E-3</v>
          </cell>
          <cell r="D120">
            <v>99.967538599590384</v>
          </cell>
          <cell r="E120">
            <v>5078</v>
          </cell>
          <cell r="F120">
            <v>6.9929853472973785E-2</v>
          </cell>
          <cell r="G120">
            <v>25.39</v>
          </cell>
          <cell r="J120">
            <v>25.39</v>
          </cell>
          <cell r="K120">
            <v>0</v>
          </cell>
        </row>
        <row r="121">
          <cell r="A121" t="str">
            <v>MULTIFLEX G62 A21 NOIR BZ 1631</v>
          </cell>
          <cell r="B121">
            <v>100</v>
          </cell>
          <cell r="C121">
            <v>4.6373429156604936E-3</v>
          </cell>
          <cell r="D121">
            <v>99.972175942506041</v>
          </cell>
          <cell r="E121">
            <v>343</v>
          </cell>
          <cell r="F121">
            <v>4.7235013275364343E-3</v>
          </cell>
          <cell r="G121">
            <v>3.43</v>
          </cell>
          <cell r="J121" t="str">
            <v>-</v>
          </cell>
          <cell r="K121" t="str">
            <v>-</v>
          </cell>
        </row>
        <row r="122">
          <cell r="A122" t="str">
            <v>DESMOPAN 385 S NATUREL</v>
          </cell>
          <cell r="B122">
            <v>100</v>
          </cell>
          <cell r="C122">
            <v>4.6373429156604936E-3</v>
          </cell>
          <cell r="D122">
            <v>99.976813285421699</v>
          </cell>
          <cell r="E122">
            <v>836.99999999999989</v>
          </cell>
          <cell r="F122">
            <v>1.1526444930460625E-2</v>
          </cell>
          <cell r="G122">
            <v>8.3699999999999992</v>
          </cell>
          <cell r="J122">
            <v>8.3699999999999992</v>
          </cell>
          <cell r="K122">
            <v>0</v>
          </cell>
        </row>
        <row r="123">
          <cell r="A123" t="str">
            <v>PRIMEF 4010 NATUREL</v>
          </cell>
          <cell r="B123">
            <v>100</v>
          </cell>
          <cell r="C123">
            <v>4.6373429156604936E-3</v>
          </cell>
          <cell r="D123">
            <v>99.981450628337356</v>
          </cell>
          <cell r="E123">
            <v>1450</v>
          </cell>
          <cell r="F123">
            <v>1.9968154300081132E-2</v>
          </cell>
          <cell r="G123">
            <v>14.5</v>
          </cell>
          <cell r="J123">
            <v>14.5</v>
          </cell>
          <cell r="K123">
            <v>0</v>
          </cell>
        </row>
        <row r="124">
          <cell r="A124" t="str">
            <v>DELRIN 500 NC</v>
          </cell>
          <cell r="B124">
            <v>100</v>
          </cell>
          <cell r="C124">
            <v>4.6373429156604936E-3</v>
          </cell>
          <cell r="D124">
            <v>99.986087971253014</v>
          </cell>
          <cell r="E124">
            <v>409.5</v>
          </cell>
          <cell r="F124">
            <v>5.6392821971608447E-3</v>
          </cell>
          <cell r="G124">
            <v>4.0949999999999998</v>
          </cell>
          <cell r="J124">
            <v>4.0949999999999998</v>
          </cell>
          <cell r="K124">
            <v>0</v>
          </cell>
        </row>
        <row r="125">
          <cell r="A125" t="str">
            <v>PLEXIGLAS 7N NATUREL</v>
          </cell>
          <cell r="B125">
            <v>100</v>
          </cell>
          <cell r="C125">
            <v>4.6373429156604936E-3</v>
          </cell>
          <cell r="D125">
            <v>99.990725314168671</v>
          </cell>
          <cell r="E125">
            <v>416</v>
          </cell>
          <cell r="F125">
            <v>5.7287946129887949E-3</v>
          </cell>
          <cell r="G125">
            <v>4.16</v>
          </cell>
          <cell r="J125" t="str">
            <v>-</v>
          </cell>
          <cell r="K125" t="str">
            <v>-</v>
          </cell>
        </row>
        <row r="126">
          <cell r="A126" t="str">
            <v>ELASTOLLAN C85A15 HPM000 NATUREL</v>
          </cell>
          <cell r="B126">
            <v>75</v>
          </cell>
          <cell r="C126">
            <v>3.47800718674537E-3</v>
          </cell>
          <cell r="D126">
            <v>99.994203321355414</v>
          </cell>
          <cell r="E126">
            <v>510</v>
          </cell>
          <cell r="F126">
            <v>7.0232818572699158E-3</v>
          </cell>
          <cell r="G126">
            <v>6.8</v>
          </cell>
          <cell r="J126">
            <v>6.8</v>
          </cell>
          <cell r="K126">
            <v>0</v>
          </cell>
        </row>
        <row r="127">
          <cell r="A127" t="str">
            <v>HOSTALEN GC 7260 NATUREL</v>
          </cell>
          <cell r="B127">
            <v>75</v>
          </cell>
          <cell r="C127">
            <v>3.47800718674537E-3</v>
          </cell>
          <cell r="D127">
            <v>99.997681328542157</v>
          </cell>
          <cell r="E127">
            <v>158.25</v>
          </cell>
          <cell r="F127">
            <v>2.1792830468881654E-3</v>
          </cell>
          <cell r="G127">
            <v>2.11</v>
          </cell>
          <cell r="J127">
            <v>2.11</v>
          </cell>
          <cell r="K127">
            <v>0</v>
          </cell>
        </row>
        <row r="128">
          <cell r="A128" t="str">
            <v>BAYBLEND T85XF NOIR 901510</v>
          </cell>
          <cell r="B128">
            <v>50</v>
          </cell>
          <cell r="C128">
            <v>2.3186714578302468E-3</v>
          </cell>
          <cell r="D128">
            <v>99.999999999999986</v>
          </cell>
          <cell r="E128">
            <v>545</v>
          </cell>
          <cell r="F128">
            <v>7.5052717886511843E-3</v>
          </cell>
          <cell r="G128">
            <v>10.9</v>
          </cell>
          <cell r="J128">
            <v>10.9</v>
          </cell>
          <cell r="K128">
            <v>0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595"/>
  <sheetViews>
    <sheetView workbookViewId="0">
      <selection activeCell="H2" sqref="H2"/>
    </sheetView>
  </sheetViews>
  <sheetFormatPr baseColWidth="10" defaultRowHeight="14.5"/>
  <cols>
    <col min="1" max="1" width="13" bestFit="1" customWidth="1"/>
    <col min="3" max="3" width="15.1796875" bestFit="1" customWidth="1"/>
    <col min="4" max="4" width="43.453125" bestFit="1" customWidth="1"/>
    <col min="5" max="5" width="27.54296875" bestFit="1" customWidth="1"/>
  </cols>
  <sheetData>
    <row r="1" spans="1:9">
      <c r="A1" t="s">
        <v>156</v>
      </c>
      <c r="B1" t="s">
        <v>157</v>
      </c>
      <c r="C1" t="s">
        <v>158</v>
      </c>
      <c r="D1" t="s">
        <v>159</v>
      </c>
      <c r="E1" t="s">
        <v>160</v>
      </c>
      <c r="F1" t="s">
        <v>161</v>
      </c>
      <c r="G1" t="s">
        <v>162</v>
      </c>
      <c r="H1" t="s">
        <v>163</v>
      </c>
      <c r="I1" t="s">
        <v>164</v>
      </c>
    </row>
    <row r="2" spans="1:9">
      <c r="A2" s="1" t="s">
        <v>0</v>
      </c>
      <c r="B2" s="1">
        <v>10</v>
      </c>
      <c r="C2" s="1" t="s">
        <v>1</v>
      </c>
      <c r="D2" s="1" t="s">
        <v>2</v>
      </c>
      <c r="E2" s="1"/>
      <c r="F2" s="1"/>
      <c r="G2" s="1">
        <v>2500</v>
      </c>
      <c r="H2" s="1">
        <v>1</v>
      </c>
      <c r="I2">
        <f>G2*H2</f>
        <v>2500</v>
      </c>
    </row>
    <row r="3" spans="1:9">
      <c r="A3" s="2" t="s">
        <v>0</v>
      </c>
      <c r="B3" s="2">
        <v>10</v>
      </c>
      <c r="C3" s="2" t="s">
        <v>1</v>
      </c>
      <c r="D3" s="2" t="s">
        <v>3</v>
      </c>
      <c r="E3" s="2"/>
      <c r="F3" s="2"/>
      <c r="G3" s="2">
        <v>2500</v>
      </c>
      <c r="H3" s="2">
        <v>2</v>
      </c>
      <c r="I3">
        <f t="shared" ref="I3:I66" si="0">G3*H3</f>
        <v>5000</v>
      </c>
    </row>
    <row r="4" spans="1:9">
      <c r="A4" s="1" t="s">
        <v>0</v>
      </c>
      <c r="B4" s="1">
        <v>10</v>
      </c>
      <c r="C4" s="1" t="s">
        <v>1</v>
      </c>
      <c r="D4" s="1" t="s">
        <v>3</v>
      </c>
      <c r="E4" s="1"/>
      <c r="F4" s="1"/>
      <c r="G4" s="1">
        <v>2500</v>
      </c>
      <c r="H4" s="1">
        <v>3</v>
      </c>
      <c r="I4">
        <f t="shared" si="0"/>
        <v>7500</v>
      </c>
    </row>
    <row r="5" spans="1:9">
      <c r="A5" s="2" t="s">
        <v>0</v>
      </c>
      <c r="B5" s="2">
        <v>10</v>
      </c>
      <c r="C5" s="2" t="s">
        <v>1</v>
      </c>
      <c r="D5" s="2" t="s">
        <v>4</v>
      </c>
      <c r="E5" s="2"/>
      <c r="F5" s="2"/>
      <c r="G5" s="2">
        <v>1250</v>
      </c>
      <c r="H5" s="2">
        <v>4</v>
      </c>
      <c r="I5">
        <f t="shared" si="0"/>
        <v>5000</v>
      </c>
    </row>
    <row r="6" spans="1:9">
      <c r="A6" s="1" t="s">
        <v>0</v>
      </c>
      <c r="B6" s="1">
        <v>10</v>
      </c>
      <c r="C6" s="1" t="s">
        <v>5</v>
      </c>
      <c r="D6" s="1" t="s">
        <v>6</v>
      </c>
      <c r="E6" s="1"/>
      <c r="F6" s="1"/>
      <c r="G6" s="1">
        <v>40000</v>
      </c>
      <c r="H6" s="1">
        <v>5</v>
      </c>
      <c r="I6">
        <f t="shared" si="0"/>
        <v>200000</v>
      </c>
    </row>
    <row r="7" spans="1:9">
      <c r="A7" s="2" t="s">
        <v>0</v>
      </c>
      <c r="B7" s="2">
        <v>10</v>
      </c>
      <c r="C7" s="2" t="s">
        <v>5</v>
      </c>
      <c r="D7" s="2" t="s">
        <v>7</v>
      </c>
      <c r="E7" s="2"/>
      <c r="F7" s="2"/>
      <c r="G7" s="2">
        <v>500</v>
      </c>
      <c r="H7" s="2">
        <v>6</v>
      </c>
      <c r="I7">
        <f t="shared" si="0"/>
        <v>3000</v>
      </c>
    </row>
    <row r="8" spans="1:9">
      <c r="A8" s="1" t="s">
        <v>0</v>
      </c>
      <c r="B8" s="1">
        <v>10</v>
      </c>
      <c r="C8" s="1" t="s">
        <v>5</v>
      </c>
      <c r="D8" s="1" t="s">
        <v>8</v>
      </c>
      <c r="E8" s="1"/>
      <c r="F8" s="1"/>
      <c r="G8" s="1">
        <v>3000</v>
      </c>
      <c r="H8" s="1">
        <v>7</v>
      </c>
      <c r="I8">
        <f t="shared" si="0"/>
        <v>21000</v>
      </c>
    </row>
    <row r="9" spans="1:9">
      <c r="A9" s="2" t="s">
        <v>0</v>
      </c>
      <c r="B9" s="2">
        <v>10</v>
      </c>
      <c r="C9" s="2" t="s">
        <v>9</v>
      </c>
      <c r="D9" s="2" t="s">
        <v>10</v>
      </c>
      <c r="E9" s="2"/>
      <c r="F9" s="2"/>
      <c r="G9" s="2">
        <v>25</v>
      </c>
      <c r="H9" s="2">
        <v>8</v>
      </c>
      <c r="I9">
        <f t="shared" si="0"/>
        <v>200</v>
      </c>
    </row>
    <row r="10" spans="1:9">
      <c r="A10" s="1" t="s">
        <v>0</v>
      </c>
      <c r="B10" s="1">
        <v>10</v>
      </c>
      <c r="C10" s="1" t="s">
        <v>11</v>
      </c>
      <c r="D10" s="1" t="s">
        <v>12</v>
      </c>
      <c r="E10" s="1"/>
      <c r="F10" s="1"/>
      <c r="G10" s="1">
        <v>1000</v>
      </c>
      <c r="H10" s="1">
        <v>9</v>
      </c>
      <c r="I10">
        <f t="shared" si="0"/>
        <v>9000</v>
      </c>
    </row>
    <row r="11" spans="1:9">
      <c r="A11" s="2" t="s">
        <v>0</v>
      </c>
      <c r="B11" s="2">
        <v>10</v>
      </c>
      <c r="C11" s="2" t="s">
        <v>13</v>
      </c>
      <c r="D11" s="2" t="s">
        <v>14</v>
      </c>
      <c r="E11" s="2"/>
      <c r="F11" s="2"/>
      <c r="G11" s="2">
        <v>1250</v>
      </c>
      <c r="H11" s="2">
        <v>10</v>
      </c>
      <c r="I11">
        <f t="shared" si="0"/>
        <v>12500</v>
      </c>
    </row>
    <row r="12" spans="1:9">
      <c r="A12" s="1" t="s">
        <v>0</v>
      </c>
      <c r="B12" s="1">
        <v>10</v>
      </c>
      <c r="C12" s="1" t="s">
        <v>13</v>
      </c>
      <c r="D12" s="1" t="s">
        <v>15</v>
      </c>
      <c r="E12" s="1"/>
      <c r="F12" s="1"/>
      <c r="G12" s="1">
        <v>4125</v>
      </c>
      <c r="H12" s="1">
        <v>11</v>
      </c>
      <c r="I12">
        <f t="shared" si="0"/>
        <v>45375</v>
      </c>
    </row>
    <row r="13" spans="1:9">
      <c r="A13" s="2" t="s">
        <v>0</v>
      </c>
      <c r="B13" s="2">
        <v>10</v>
      </c>
      <c r="C13" s="2" t="s">
        <v>16</v>
      </c>
      <c r="D13" s="2" t="s">
        <v>17</v>
      </c>
      <c r="E13" s="2"/>
      <c r="F13" s="2"/>
      <c r="G13" s="2">
        <v>250</v>
      </c>
      <c r="H13" s="2">
        <v>12</v>
      </c>
      <c r="I13">
        <f t="shared" si="0"/>
        <v>3000</v>
      </c>
    </row>
    <row r="14" spans="1:9">
      <c r="A14" s="1" t="s">
        <v>0</v>
      </c>
      <c r="B14" s="1">
        <v>10</v>
      </c>
      <c r="C14" s="1" t="s">
        <v>5</v>
      </c>
      <c r="D14" s="1" t="s">
        <v>18</v>
      </c>
      <c r="E14" s="1"/>
      <c r="F14" s="1"/>
      <c r="G14" s="1">
        <v>32400</v>
      </c>
      <c r="H14" s="1">
        <v>13</v>
      </c>
      <c r="I14">
        <f t="shared" si="0"/>
        <v>421200</v>
      </c>
    </row>
    <row r="15" spans="1:9">
      <c r="A15" s="2" t="s">
        <v>0</v>
      </c>
      <c r="B15" s="2">
        <v>10</v>
      </c>
      <c r="C15" s="2" t="s">
        <v>9</v>
      </c>
      <c r="D15" s="2" t="s">
        <v>19</v>
      </c>
      <c r="E15" s="2"/>
      <c r="F15" s="2"/>
      <c r="G15" s="2">
        <v>500</v>
      </c>
      <c r="H15" s="2">
        <v>14</v>
      </c>
      <c r="I15">
        <f t="shared" si="0"/>
        <v>7000</v>
      </c>
    </row>
    <row r="16" spans="1:9">
      <c r="A16" s="1" t="s">
        <v>0</v>
      </c>
      <c r="B16" s="1">
        <v>10</v>
      </c>
      <c r="C16" s="1" t="s">
        <v>20</v>
      </c>
      <c r="D16" s="1" t="s">
        <v>21</v>
      </c>
      <c r="E16" s="1"/>
      <c r="F16" s="1"/>
      <c r="G16" s="1">
        <v>2250</v>
      </c>
      <c r="H16" s="1">
        <v>15</v>
      </c>
      <c r="I16">
        <f t="shared" si="0"/>
        <v>33750</v>
      </c>
    </row>
    <row r="17" spans="1:9">
      <c r="A17" s="2" t="s">
        <v>0</v>
      </c>
      <c r="B17" s="2">
        <v>10</v>
      </c>
      <c r="C17" s="2" t="s">
        <v>20</v>
      </c>
      <c r="D17" s="2" t="s">
        <v>22</v>
      </c>
      <c r="E17" s="2"/>
      <c r="F17" s="2"/>
      <c r="G17" s="2">
        <v>4950</v>
      </c>
      <c r="H17" s="2">
        <v>16</v>
      </c>
      <c r="I17">
        <f t="shared" si="0"/>
        <v>79200</v>
      </c>
    </row>
    <row r="18" spans="1:9">
      <c r="A18" s="1" t="s">
        <v>0</v>
      </c>
      <c r="B18" s="1">
        <v>10</v>
      </c>
      <c r="C18" s="1" t="s">
        <v>23</v>
      </c>
      <c r="D18" s="1" t="s">
        <v>24</v>
      </c>
      <c r="E18" s="1"/>
      <c r="F18" s="1"/>
      <c r="G18" s="1">
        <v>200</v>
      </c>
      <c r="H18" s="1">
        <v>17</v>
      </c>
      <c r="I18">
        <f t="shared" si="0"/>
        <v>3400</v>
      </c>
    </row>
    <row r="19" spans="1:9">
      <c r="A19" s="2" t="s">
        <v>0</v>
      </c>
      <c r="B19" s="2">
        <v>10</v>
      </c>
      <c r="C19" s="2" t="s">
        <v>11</v>
      </c>
      <c r="D19" s="2" t="s">
        <v>25</v>
      </c>
      <c r="E19" s="2"/>
      <c r="F19" s="2"/>
      <c r="G19" s="2">
        <v>100</v>
      </c>
      <c r="H19" s="2">
        <v>18</v>
      </c>
      <c r="I19">
        <f t="shared" si="0"/>
        <v>1800</v>
      </c>
    </row>
    <row r="20" spans="1:9">
      <c r="A20" s="1" t="s">
        <v>0</v>
      </c>
      <c r="B20" s="1">
        <v>10</v>
      </c>
      <c r="C20" s="1" t="s">
        <v>26</v>
      </c>
      <c r="D20" s="1" t="s">
        <v>27</v>
      </c>
      <c r="E20" s="1"/>
      <c r="F20" s="1"/>
      <c r="G20" s="1">
        <v>3000</v>
      </c>
      <c r="H20" s="1">
        <v>19</v>
      </c>
      <c r="I20">
        <f t="shared" si="0"/>
        <v>57000</v>
      </c>
    </row>
    <row r="21" spans="1:9">
      <c r="A21" s="2" t="s">
        <v>0</v>
      </c>
      <c r="B21" s="2">
        <v>10</v>
      </c>
      <c r="C21" s="2" t="s">
        <v>1</v>
      </c>
      <c r="D21" s="2" t="s">
        <v>28</v>
      </c>
      <c r="E21" s="2"/>
      <c r="F21" s="2"/>
      <c r="G21" s="2">
        <v>15000</v>
      </c>
      <c r="H21" s="1">
        <v>20</v>
      </c>
      <c r="I21">
        <f t="shared" si="0"/>
        <v>300000</v>
      </c>
    </row>
    <row r="22" spans="1:9">
      <c r="A22" s="1" t="s">
        <v>0</v>
      </c>
      <c r="B22" s="1">
        <v>10</v>
      </c>
      <c r="C22" s="1" t="s">
        <v>5</v>
      </c>
      <c r="D22" s="1" t="s">
        <v>29</v>
      </c>
      <c r="E22" s="1"/>
      <c r="F22" s="1"/>
      <c r="G22" s="1">
        <v>27000</v>
      </c>
      <c r="H22" s="1">
        <v>21</v>
      </c>
      <c r="I22">
        <f t="shared" si="0"/>
        <v>567000</v>
      </c>
    </row>
    <row r="23" spans="1:9">
      <c r="A23" s="2" t="s">
        <v>0</v>
      </c>
      <c r="B23" s="2">
        <v>10</v>
      </c>
      <c r="C23" s="2" t="s">
        <v>30</v>
      </c>
      <c r="D23" s="2" t="s">
        <v>31</v>
      </c>
      <c r="E23" s="2"/>
      <c r="F23" s="2"/>
      <c r="G23" s="2">
        <v>750</v>
      </c>
      <c r="H23" s="2">
        <v>22</v>
      </c>
      <c r="I23">
        <f t="shared" si="0"/>
        <v>16500</v>
      </c>
    </row>
    <row r="24" spans="1:9">
      <c r="A24" s="1" t="s">
        <v>0</v>
      </c>
      <c r="B24" s="1">
        <v>10</v>
      </c>
      <c r="C24" s="1" t="s">
        <v>20</v>
      </c>
      <c r="D24" s="1" t="s">
        <v>32</v>
      </c>
      <c r="E24" s="1"/>
      <c r="F24" s="1"/>
      <c r="G24" s="1">
        <v>1000</v>
      </c>
      <c r="H24" s="1">
        <v>23</v>
      </c>
      <c r="I24">
        <f t="shared" si="0"/>
        <v>23000</v>
      </c>
    </row>
    <row r="25" spans="1:9">
      <c r="A25" s="2" t="s">
        <v>0</v>
      </c>
      <c r="B25" s="2">
        <v>10</v>
      </c>
      <c r="C25" s="2" t="s">
        <v>20</v>
      </c>
      <c r="D25" s="2" t="s">
        <v>33</v>
      </c>
      <c r="E25" s="2"/>
      <c r="F25" s="2"/>
      <c r="G25" s="2">
        <v>1000</v>
      </c>
      <c r="H25" s="2">
        <v>24</v>
      </c>
      <c r="I25">
        <f t="shared" si="0"/>
        <v>24000</v>
      </c>
    </row>
    <row r="26" spans="1:9">
      <c r="A26" s="1" t="s">
        <v>0</v>
      </c>
      <c r="B26" s="1">
        <v>10</v>
      </c>
      <c r="C26" s="1" t="s">
        <v>5</v>
      </c>
      <c r="D26" s="1" t="s">
        <v>34</v>
      </c>
      <c r="E26" s="1"/>
      <c r="F26" s="1"/>
      <c r="G26" s="1">
        <v>3000</v>
      </c>
      <c r="H26" s="1">
        <v>25</v>
      </c>
      <c r="I26">
        <f t="shared" si="0"/>
        <v>75000</v>
      </c>
    </row>
    <row r="27" spans="1:9">
      <c r="A27" s="2" t="s">
        <v>0</v>
      </c>
      <c r="B27" s="2">
        <v>10</v>
      </c>
      <c r="C27" s="2" t="s">
        <v>30</v>
      </c>
      <c r="D27" s="2" t="s">
        <v>35</v>
      </c>
      <c r="E27" s="2"/>
      <c r="F27" s="2"/>
      <c r="G27" s="2">
        <v>5250</v>
      </c>
      <c r="H27" s="2">
        <v>26</v>
      </c>
      <c r="I27">
        <f t="shared" si="0"/>
        <v>136500</v>
      </c>
    </row>
    <row r="28" spans="1:9">
      <c r="A28" s="1" t="s">
        <v>0</v>
      </c>
      <c r="B28" s="1">
        <v>10</v>
      </c>
      <c r="C28" s="1" t="s">
        <v>30</v>
      </c>
      <c r="D28" s="1" t="s">
        <v>36</v>
      </c>
      <c r="E28" s="1"/>
      <c r="F28" s="1"/>
      <c r="G28" s="1">
        <v>3000</v>
      </c>
      <c r="H28" s="1">
        <v>27</v>
      </c>
      <c r="I28">
        <f t="shared" si="0"/>
        <v>81000</v>
      </c>
    </row>
    <row r="29" spans="1:9">
      <c r="A29" s="2" t="s">
        <v>0</v>
      </c>
      <c r="B29" s="2">
        <v>10</v>
      </c>
      <c r="C29" s="2" t="s">
        <v>1</v>
      </c>
      <c r="D29" s="2" t="s">
        <v>37</v>
      </c>
      <c r="E29" s="2"/>
      <c r="F29" s="2"/>
      <c r="G29" s="2">
        <v>100</v>
      </c>
      <c r="H29" s="2">
        <v>28</v>
      </c>
      <c r="I29">
        <f t="shared" si="0"/>
        <v>2800</v>
      </c>
    </row>
    <row r="30" spans="1:9">
      <c r="A30" s="1" t="s">
        <v>0</v>
      </c>
      <c r="B30" s="1">
        <v>10</v>
      </c>
      <c r="C30" s="1" t="s">
        <v>38</v>
      </c>
      <c r="D30" s="1" t="s">
        <v>39</v>
      </c>
      <c r="E30" s="1"/>
      <c r="F30" s="1"/>
      <c r="G30" s="1">
        <v>2000</v>
      </c>
      <c r="H30" s="1">
        <v>29</v>
      </c>
      <c r="I30">
        <f t="shared" si="0"/>
        <v>58000</v>
      </c>
    </row>
    <row r="31" spans="1:9">
      <c r="A31" s="2" t="s">
        <v>0</v>
      </c>
      <c r="B31" s="2">
        <v>10</v>
      </c>
      <c r="C31" s="2" t="s">
        <v>16</v>
      </c>
      <c r="D31" s="2" t="s">
        <v>40</v>
      </c>
      <c r="E31" s="2"/>
      <c r="F31" s="2"/>
      <c r="G31" s="2">
        <v>1000</v>
      </c>
      <c r="H31" s="2">
        <v>30</v>
      </c>
      <c r="I31">
        <f t="shared" si="0"/>
        <v>30000</v>
      </c>
    </row>
    <row r="32" spans="1:9">
      <c r="A32" s="1" t="s">
        <v>0</v>
      </c>
      <c r="B32" s="1">
        <v>10</v>
      </c>
      <c r="C32" s="1" t="s">
        <v>41</v>
      </c>
      <c r="D32" s="1" t="s">
        <v>42</v>
      </c>
      <c r="E32" s="1"/>
      <c r="F32" s="1"/>
      <c r="G32" s="1">
        <v>19250</v>
      </c>
      <c r="H32" s="1">
        <v>31</v>
      </c>
      <c r="I32">
        <f t="shared" si="0"/>
        <v>596750</v>
      </c>
    </row>
    <row r="33" spans="1:9">
      <c r="A33" s="2" t="s">
        <v>0</v>
      </c>
      <c r="B33" s="2">
        <v>10</v>
      </c>
      <c r="C33" s="2" t="s">
        <v>1</v>
      </c>
      <c r="D33" s="2" t="s">
        <v>43</v>
      </c>
      <c r="E33" s="2"/>
      <c r="F33" s="2"/>
      <c r="G33" s="2">
        <v>1250</v>
      </c>
      <c r="H33" s="2">
        <v>32</v>
      </c>
      <c r="I33">
        <f t="shared" si="0"/>
        <v>40000</v>
      </c>
    </row>
    <row r="34" spans="1:9">
      <c r="A34" s="1" t="s">
        <v>0</v>
      </c>
      <c r="B34" s="1">
        <v>10</v>
      </c>
      <c r="C34" s="1" t="s">
        <v>44</v>
      </c>
      <c r="D34" s="1" t="s">
        <v>45</v>
      </c>
      <c r="E34" s="1"/>
      <c r="F34" s="1"/>
      <c r="G34" s="1">
        <v>750</v>
      </c>
      <c r="H34" s="1">
        <v>33</v>
      </c>
      <c r="I34">
        <f t="shared" si="0"/>
        <v>24750</v>
      </c>
    </row>
    <row r="35" spans="1:9">
      <c r="A35" s="2" t="s">
        <v>0</v>
      </c>
      <c r="B35" s="2">
        <v>10</v>
      </c>
      <c r="C35" s="2" t="s">
        <v>26</v>
      </c>
      <c r="D35" s="2" t="s">
        <v>46</v>
      </c>
      <c r="E35" s="2"/>
      <c r="F35" s="2"/>
      <c r="G35" s="2">
        <v>2000</v>
      </c>
      <c r="H35" s="2">
        <v>34</v>
      </c>
      <c r="I35">
        <f t="shared" si="0"/>
        <v>68000</v>
      </c>
    </row>
    <row r="36" spans="1:9">
      <c r="A36" s="1" t="s">
        <v>0</v>
      </c>
      <c r="B36" s="1">
        <v>10</v>
      </c>
      <c r="C36" s="1" t="s">
        <v>5</v>
      </c>
      <c r="D36" s="1" t="s">
        <v>47</v>
      </c>
      <c r="E36" s="1"/>
      <c r="F36" s="1"/>
      <c r="G36" s="1">
        <v>5100</v>
      </c>
      <c r="H36" s="1">
        <v>35</v>
      </c>
      <c r="I36">
        <f t="shared" si="0"/>
        <v>178500</v>
      </c>
    </row>
    <row r="37" spans="1:9">
      <c r="A37" s="2" t="s">
        <v>0</v>
      </c>
      <c r="B37" s="2">
        <v>10</v>
      </c>
      <c r="C37" s="2" t="s">
        <v>1</v>
      </c>
      <c r="D37" s="2" t="s">
        <v>48</v>
      </c>
      <c r="E37" s="2"/>
      <c r="F37" s="2"/>
      <c r="G37" s="2">
        <v>11000</v>
      </c>
      <c r="H37" s="2">
        <v>36</v>
      </c>
      <c r="I37">
        <f t="shared" si="0"/>
        <v>396000</v>
      </c>
    </row>
    <row r="38" spans="1:9">
      <c r="A38" s="1" t="s">
        <v>0</v>
      </c>
      <c r="B38" s="1">
        <v>10</v>
      </c>
      <c r="C38" s="1" t="s">
        <v>49</v>
      </c>
      <c r="D38" s="1" t="s">
        <v>50</v>
      </c>
      <c r="E38" s="1"/>
      <c r="F38" s="1"/>
      <c r="G38" s="1">
        <v>5500</v>
      </c>
      <c r="H38" s="1">
        <v>37</v>
      </c>
      <c r="I38">
        <f t="shared" si="0"/>
        <v>203500</v>
      </c>
    </row>
    <row r="39" spans="1:9">
      <c r="A39" s="2" t="s">
        <v>0</v>
      </c>
      <c r="B39" s="2">
        <v>10</v>
      </c>
      <c r="C39" s="2" t="s">
        <v>5</v>
      </c>
      <c r="D39" s="2" t="s">
        <v>51</v>
      </c>
      <c r="E39" s="2"/>
      <c r="F39" s="2"/>
      <c r="G39" s="2">
        <v>5100</v>
      </c>
      <c r="H39" s="2">
        <v>38</v>
      </c>
      <c r="I39">
        <f t="shared" si="0"/>
        <v>193800</v>
      </c>
    </row>
    <row r="40" spans="1:9">
      <c r="A40" s="1" t="s">
        <v>0</v>
      </c>
      <c r="B40" s="1">
        <v>10</v>
      </c>
      <c r="C40" s="1" t="s">
        <v>1</v>
      </c>
      <c r="D40" s="1" t="s">
        <v>52</v>
      </c>
      <c r="E40" s="1"/>
      <c r="F40" s="1"/>
      <c r="G40" s="1">
        <v>2000</v>
      </c>
      <c r="H40" s="1">
        <v>39</v>
      </c>
      <c r="I40">
        <f t="shared" si="0"/>
        <v>78000</v>
      </c>
    </row>
    <row r="41" spans="1:9">
      <c r="A41" s="2" t="s">
        <v>0</v>
      </c>
      <c r="B41" s="2">
        <v>10</v>
      </c>
      <c r="C41" s="2" t="s">
        <v>20</v>
      </c>
      <c r="D41" s="2" t="s">
        <v>53</v>
      </c>
      <c r="E41" s="2"/>
      <c r="F41" s="2"/>
      <c r="G41" s="2">
        <v>4200</v>
      </c>
      <c r="H41" s="2">
        <v>40</v>
      </c>
      <c r="I41">
        <f t="shared" si="0"/>
        <v>168000</v>
      </c>
    </row>
    <row r="42" spans="1:9">
      <c r="A42" s="1" t="s">
        <v>0</v>
      </c>
      <c r="B42" s="1">
        <v>10</v>
      </c>
      <c r="C42" s="1" t="s">
        <v>1</v>
      </c>
      <c r="D42" s="1" t="s">
        <v>54</v>
      </c>
      <c r="E42" s="1"/>
      <c r="F42" s="1"/>
      <c r="G42" s="1">
        <v>7175</v>
      </c>
      <c r="H42" s="1">
        <v>41</v>
      </c>
      <c r="I42">
        <f t="shared" si="0"/>
        <v>294175</v>
      </c>
    </row>
    <row r="43" spans="1:9">
      <c r="A43" s="2" t="s">
        <v>0</v>
      </c>
      <c r="B43" s="2">
        <v>10</v>
      </c>
      <c r="C43" s="2" t="s">
        <v>5</v>
      </c>
      <c r="D43" s="2" t="s">
        <v>55</v>
      </c>
      <c r="E43" s="2"/>
      <c r="F43" s="2"/>
      <c r="G43" s="2">
        <v>5250</v>
      </c>
      <c r="H43" s="2">
        <v>42</v>
      </c>
      <c r="I43">
        <f t="shared" si="0"/>
        <v>220500</v>
      </c>
    </row>
    <row r="44" spans="1:9">
      <c r="A44" s="1" t="s">
        <v>0</v>
      </c>
      <c r="B44" s="1">
        <v>10</v>
      </c>
      <c r="C44" s="1" t="s">
        <v>1</v>
      </c>
      <c r="D44" s="1" t="s">
        <v>56</v>
      </c>
      <c r="E44" s="1"/>
      <c r="F44" s="1"/>
      <c r="G44" s="1">
        <v>3000</v>
      </c>
      <c r="H44" s="1">
        <v>43</v>
      </c>
      <c r="I44">
        <f t="shared" si="0"/>
        <v>129000</v>
      </c>
    </row>
    <row r="45" spans="1:9">
      <c r="A45" s="2" t="s">
        <v>0</v>
      </c>
      <c r="B45" s="2">
        <v>10</v>
      </c>
      <c r="C45" s="2" t="s">
        <v>26</v>
      </c>
      <c r="D45" s="2" t="s">
        <v>57</v>
      </c>
      <c r="E45" s="2"/>
      <c r="F45" s="2"/>
      <c r="G45" s="2">
        <v>3000</v>
      </c>
      <c r="H45" s="2">
        <v>44</v>
      </c>
      <c r="I45">
        <f t="shared" si="0"/>
        <v>132000</v>
      </c>
    </row>
    <row r="46" spans="1:9">
      <c r="A46" s="1" t="s">
        <v>0</v>
      </c>
      <c r="B46" s="1">
        <v>10</v>
      </c>
      <c r="C46" s="1" t="s">
        <v>58</v>
      </c>
      <c r="D46" s="1" t="s">
        <v>59</v>
      </c>
      <c r="E46" s="1"/>
      <c r="F46" s="1"/>
      <c r="G46" s="1">
        <v>1272</v>
      </c>
      <c r="H46" s="1">
        <v>45</v>
      </c>
      <c r="I46">
        <f t="shared" si="0"/>
        <v>57240</v>
      </c>
    </row>
    <row r="47" spans="1:9">
      <c r="A47" s="2" t="s">
        <v>0</v>
      </c>
      <c r="B47" s="2">
        <v>10</v>
      </c>
      <c r="C47" s="2" t="s">
        <v>20</v>
      </c>
      <c r="D47" s="2" t="s">
        <v>60</v>
      </c>
      <c r="E47" s="2"/>
      <c r="F47" s="2"/>
      <c r="G47" s="2">
        <v>1400</v>
      </c>
      <c r="H47" s="2">
        <v>46</v>
      </c>
      <c r="I47">
        <f t="shared" si="0"/>
        <v>64400</v>
      </c>
    </row>
    <row r="48" spans="1:9">
      <c r="A48" s="1" t="s">
        <v>0</v>
      </c>
      <c r="B48" s="1">
        <v>10</v>
      </c>
      <c r="C48" s="1" t="s">
        <v>23</v>
      </c>
      <c r="D48" s="1" t="s">
        <v>61</v>
      </c>
      <c r="E48" s="1"/>
      <c r="F48" s="1"/>
      <c r="G48" s="1">
        <v>680.38900000000001</v>
      </c>
      <c r="H48" s="1">
        <v>47</v>
      </c>
      <c r="I48">
        <f t="shared" si="0"/>
        <v>31978.282999999999</v>
      </c>
    </row>
    <row r="49" spans="1:9">
      <c r="A49" s="2" t="s">
        <v>0</v>
      </c>
      <c r="B49" s="2">
        <v>10</v>
      </c>
      <c r="C49" s="2" t="s">
        <v>23</v>
      </c>
      <c r="D49" s="2" t="s">
        <v>61</v>
      </c>
      <c r="E49" s="2"/>
      <c r="F49" s="2"/>
      <c r="G49" s="2">
        <v>680.39</v>
      </c>
      <c r="H49" s="2">
        <v>48</v>
      </c>
      <c r="I49">
        <f t="shared" si="0"/>
        <v>32658.720000000001</v>
      </c>
    </row>
    <row r="50" spans="1:9">
      <c r="A50" s="1" t="s">
        <v>0</v>
      </c>
      <c r="B50" s="1">
        <v>10</v>
      </c>
      <c r="C50" s="1" t="s">
        <v>1</v>
      </c>
      <c r="D50" s="1" t="s">
        <v>62</v>
      </c>
      <c r="E50" s="1"/>
      <c r="F50" s="1"/>
      <c r="G50" s="1">
        <v>2000</v>
      </c>
      <c r="H50" s="1">
        <v>49</v>
      </c>
      <c r="I50">
        <f t="shared" si="0"/>
        <v>98000</v>
      </c>
    </row>
    <row r="51" spans="1:9">
      <c r="A51" s="2" t="s">
        <v>0</v>
      </c>
      <c r="B51" s="2">
        <v>10</v>
      </c>
      <c r="C51" s="2" t="s">
        <v>5</v>
      </c>
      <c r="D51" s="2" t="s">
        <v>63</v>
      </c>
      <c r="E51" s="2"/>
      <c r="F51" s="2"/>
      <c r="G51" s="2">
        <v>500</v>
      </c>
      <c r="H51" s="2">
        <v>50</v>
      </c>
      <c r="I51">
        <f t="shared" si="0"/>
        <v>25000</v>
      </c>
    </row>
    <row r="52" spans="1:9">
      <c r="A52" s="1" t="s">
        <v>0</v>
      </c>
      <c r="B52" s="1">
        <v>10</v>
      </c>
      <c r="C52" s="1" t="s">
        <v>11</v>
      </c>
      <c r="D52" s="1" t="s">
        <v>64</v>
      </c>
      <c r="E52" s="1"/>
      <c r="F52" s="1"/>
      <c r="G52" s="1">
        <v>600</v>
      </c>
      <c r="H52" s="1">
        <v>51</v>
      </c>
      <c r="I52">
        <f t="shared" si="0"/>
        <v>30600</v>
      </c>
    </row>
    <row r="53" spans="1:9">
      <c r="A53" s="2" t="s">
        <v>0</v>
      </c>
      <c r="B53" s="2">
        <v>10</v>
      </c>
      <c r="C53" s="2" t="s">
        <v>1</v>
      </c>
      <c r="D53" s="2" t="s">
        <v>65</v>
      </c>
      <c r="E53" s="2"/>
      <c r="F53" s="2"/>
      <c r="G53" s="2">
        <v>970</v>
      </c>
      <c r="H53" s="2">
        <v>52</v>
      </c>
      <c r="I53">
        <f t="shared" si="0"/>
        <v>50440</v>
      </c>
    </row>
    <row r="54" spans="1:9">
      <c r="A54" s="1" t="s">
        <v>0</v>
      </c>
      <c r="B54" s="1">
        <v>10</v>
      </c>
      <c r="C54" s="1" t="s">
        <v>16</v>
      </c>
      <c r="D54" s="1" t="s">
        <v>66</v>
      </c>
      <c r="E54" s="1"/>
      <c r="F54" s="1"/>
      <c r="G54" s="1">
        <v>500</v>
      </c>
      <c r="H54" s="1">
        <v>53</v>
      </c>
      <c r="I54">
        <f t="shared" si="0"/>
        <v>26500</v>
      </c>
    </row>
    <row r="55" spans="1:9">
      <c r="A55" s="2" t="s">
        <v>0</v>
      </c>
      <c r="B55" s="2">
        <v>1</v>
      </c>
      <c r="C55" s="2" t="s">
        <v>1</v>
      </c>
      <c r="D55" s="2" t="s">
        <v>3</v>
      </c>
      <c r="E55" s="2"/>
      <c r="F55" s="2"/>
      <c r="G55" s="2">
        <v>2500</v>
      </c>
      <c r="H55" s="1">
        <v>54</v>
      </c>
      <c r="I55">
        <f t="shared" si="0"/>
        <v>135000</v>
      </c>
    </row>
    <row r="56" spans="1:9">
      <c r="A56" s="1" t="s">
        <v>0</v>
      </c>
      <c r="B56" s="1">
        <v>1</v>
      </c>
      <c r="C56" s="1" t="s">
        <v>1</v>
      </c>
      <c r="D56" s="1" t="s">
        <v>67</v>
      </c>
      <c r="E56" s="1"/>
      <c r="F56" s="1"/>
      <c r="G56" s="1">
        <v>1000</v>
      </c>
      <c r="H56" s="2">
        <v>55</v>
      </c>
      <c r="I56">
        <f t="shared" si="0"/>
        <v>55000</v>
      </c>
    </row>
    <row r="57" spans="1:9">
      <c r="A57" s="2" t="s">
        <v>0</v>
      </c>
      <c r="B57" s="2">
        <v>1</v>
      </c>
      <c r="C57" s="2" t="s">
        <v>5</v>
      </c>
      <c r="D57" s="2" t="s">
        <v>6</v>
      </c>
      <c r="E57" s="2"/>
      <c r="F57" s="2"/>
      <c r="G57" s="2">
        <v>40000</v>
      </c>
      <c r="H57" s="1">
        <v>56</v>
      </c>
      <c r="I57">
        <f t="shared" si="0"/>
        <v>2240000</v>
      </c>
    </row>
    <row r="58" spans="1:9">
      <c r="A58" s="1" t="s">
        <v>0</v>
      </c>
      <c r="B58" s="1">
        <v>1</v>
      </c>
      <c r="C58" s="1" t="s">
        <v>5</v>
      </c>
      <c r="D58" s="1" t="s">
        <v>7</v>
      </c>
      <c r="E58" s="1"/>
      <c r="F58" s="1"/>
      <c r="G58" s="1">
        <v>500</v>
      </c>
      <c r="H58" s="2">
        <v>57</v>
      </c>
      <c r="I58">
        <f t="shared" si="0"/>
        <v>28500</v>
      </c>
    </row>
    <row r="59" spans="1:9">
      <c r="A59" s="2" t="s">
        <v>0</v>
      </c>
      <c r="B59" s="2">
        <v>1</v>
      </c>
      <c r="C59" s="2" t="s">
        <v>5</v>
      </c>
      <c r="D59" s="2" t="s">
        <v>8</v>
      </c>
      <c r="E59" s="2"/>
      <c r="F59" s="2"/>
      <c r="G59" s="2">
        <v>1000</v>
      </c>
      <c r="H59" s="1">
        <v>58</v>
      </c>
      <c r="I59">
        <f t="shared" si="0"/>
        <v>58000</v>
      </c>
    </row>
    <row r="60" spans="1:9">
      <c r="A60" s="1" t="s">
        <v>0</v>
      </c>
      <c r="B60" s="1">
        <v>1</v>
      </c>
      <c r="C60" s="1" t="s">
        <v>11</v>
      </c>
      <c r="D60" s="1" t="s">
        <v>12</v>
      </c>
      <c r="E60" s="1"/>
      <c r="F60" s="1"/>
      <c r="G60" s="1">
        <v>1000</v>
      </c>
      <c r="H60" s="2">
        <v>59</v>
      </c>
      <c r="I60">
        <f t="shared" si="0"/>
        <v>59000</v>
      </c>
    </row>
    <row r="61" spans="1:9">
      <c r="A61" s="2" t="s">
        <v>0</v>
      </c>
      <c r="B61" s="2">
        <v>1</v>
      </c>
      <c r="C61" s="2" t="s">
        <v>13</v>
      </c>
      <c r="D61" s="2" t="s">
        <v>14</v>
      </c>
      <c r="E61" s="2"/>
      <c r="F61" s="2"/>
      <c r="G61" s="2">
        <v>2500</v>
      </c>
      <c r="H61" s="1">
        <v>60</v>
      </c>
      <c r="I61">
        <f t="shared" si="0"/>
        <v>150000</v>
      </c>
    </row>
    <row r="62" spans="1:9">
      <c r="A62" s="1" t="s">
        <v>0</v>
      </c>
      <c r="B62" s="1">
        <v>1</v>
      </c>
      <c r="C62" s="1" t="s">
        <v>58</v>
      </c>
      <c r="D62" s="1" t="s">
        <v>68</v>
      </c>
      <c r="E62" s="1"/>
      <c r="F62" s="1"/>
      <c r="G62" s="1">
        <v>2750</v>
      </c>
      <c r="H62" s="2">
        <v>61</v>
      </c>
      <c r="I62">
        <f t="shared" si="0"/>
        <v>167750</v>
      </c>
    </row>
    <row r="63" spans="1:9">
      <c r="A63" s="2" t="s">
        <v>0</v>
      </c>
      <c r="B63" s="2">
        <v>1</v>
      </c>
      <c r="C63" s="2" t="s">
        <v>13</v>
      </c>
      <c r="D63" s="2" t="s">
        <v>15</v>
      </c>
      <c r="E63" s="2"/>
      <c r="F63" s="2"/>
      <c r="G63" s="2">
        <v>2750</v>
      </c>
      <c r="H63" s="1">
        <v>62</v>
      </c>
      <c r="I63">
        <f t="shared" si="0"/>
        <v>170500</v>
      </c>
    </row>
    <row r="64" spans="1:9">
      <c r="A64" s="1" t="s">
        <v>0</v>
      </c>
      <c r="B64" s="1">
        <v>1</v>
      </c>
      <c r="C64" s="1" t="s">
        <v>5</v>
      </c>
      <c r="D64" s="1" t="s">
        <v>18</v>
      </c>
      <c r="E64" s="1"/>
      <c r="F64" s="1"/>
      <c r="G64" s="1">
        <v>33300</v>
      </c>
      <c r="H64" s="2">
        <v>63</v>
      </c>
      <c r="I64">
        <f t="shared" si="0"/>
        <v>2097900</v>
      </c>
    </row>
    <row r="65" spans="1:9">
      <c r="A65" s="2" t="s">
        <v>0</v>
      </c>
      <c r="B65" s="2">
        <v>1</v>
      </c>
      <c r="C65" s="2" t="s">
        <v>9</v>
      </c>
      <c r="D65" s="2" t="s">
        <v>69</v>
      </c>
      <c r="E65" s="2"/>
      <c r="F65" s="2"/>
      <c r="G65" s="2">
        <v>4000</v>
      </c>
      <c r="H65" s="1">
        <v>64</v>
      </c>
      <c r="I65">
        <f t="shared" si="0"/>
        <v>256000</v>
      </c>
    </row>
    <row r="66" spans="1:9">
      <c r="A66" s="1" t="s">
        <v>0</v>
      </c>
      <c r="B66" s="1">
        <v>1</v>
      </c>
      <c r="C66" s="1" t="s">
        <v>70</v>
      </c>
      <c r="D66" s="1" t="s">
        <v>71</v>
      </c>
      <c r="E66" s="1"/>
      <c r="F66" s="1"/>
      <c r="G66" s="1">
        <v>1250</v>
      </c>
      <c r="H66" s="2">
        <v>65</v>
      </c>
      <c r="I66">
        <f t="shared" si="0"/>
        <v>81250</v>
      </c>
    </row>
    <row r="67" spans="1:9">
      <c r="A67" s="2" t="s">
        <v>0</v>
      </c>
      <c r="B67" s="2">
        <v>1</v>
      </c>
      <c r="C67" s="2" t="s">
        <v>20</v>
      </c>
      <c r="D67" s="2" t="s">
        <v>21</v>
      </c>
      <c r="E67" s="2"/>
      <c r="F67" s="2"/>
      <c r="G67" s="2">
        <v>1800</v>
      </c>
      <c r="H67" s="1">
        <v>66</v>
      </c>
      <c r="I67">
        <f t="shared" ref="I67:I130" si="1">G67*H67</f>
        <v>118800</v>
      </c>
    </row>
    <row r="68" spans="1:9">
      <c r="A68" s="1" t="s">
        <v>0</v>
      </c>
      <c r="B68" s="1">
        <v>1</v>
      </c>
      <c r="C68" s="1" t="s">
        <v>20</v>
      </c>
      <c r="D68" s="1" t="s">
        <v>22</v>
      </c>
      <c r="E68" s="1"/>
      <c r="F68" s="1"/>
      <c r="G68" s="1">
        <v>4500</v>
      </c>
      <c r="H68" s="2">
        <v>67</v>
      </c>
      <c r="I68">
        <f t="shared" si="1"/>
        <v>301500</v>
      </c>
    </row>
    <row r="69" spans="1:9">
      <c r="A69" s="2" t="s">
        <v>0</v>
      </c>
      <c r="B69" s="2">
        <v>1</v>
      </c>
      <c r="C69" s="2" t="s">
        <v>11</v>
      </c>
      <c r="D69" s="2" t="s">
        <v>25</v>
      </c>
      <c r="E69" s="2"/>
      <c r="F69" s="2"/>
      <c r="G69" s="2">
        <v>100</v>
      </c>
      <c r="H69" s="1">
        <v>68</v>
      </c>
      <c r="I69">
        <f t="shared" si="1"/>
        <v>6800</v>
      </c>
    </row>
    <row r="70" spans="1:9">
      <c r="A70" s="1" t="s">
        <v>0</v>
      </c>
      <c r="B70" s="1">
        <v>1</v>
      </c>
      <c r="C70" s="1" t="s">
        <v>1</v>
      </c>
      <c r="D70" s="1" t="s">
        <v>72</v>
      </c>
      <c r="E70" s="1"/>
      <c r="F70" s="1"/>
      <c r="G70" s="1">
        <v>1375</v>
      </c>
      <c r="H70" s="2">
        <v>69</v>
      </c>
      <c r="I70">
        <f t="shared" si="1"/>
        <v>94875</v>
      </c>
    </row>
    <row r="71" spans="1:9">
      <c r="A71" s="2" t="s">
        <v>0</v>
      </c>
      <c r="B71" s="2">
        <v>1</v>
      </c>
      <c r="C71" s="2" t="s">
        <v>26</v>
      </c>
      <c r="D71" s="2" t="s">
        <v>27</v>
      </c>
      <c r="E71" s="2"/>
      <c r="F71" s="2"/>
      <c r="G71" s="2">
        <v>5000</v>
      </c>
      <c r="H71" s="1">
        <v>70</v>
      </c>
      <c r="I71">
        <f t="shared" si="1"/>
        <v>350000</v>
      </c>
    </row>
    <row r="72" spans="1:9">
      <c r="A72" s="1" t="s">
        <v>0</v>
      </c>
      <c r="B72" s="1">
        <v>1</v>
      </c>
      <c r="C72" s="1" t="s">
        <v>1</v>
      </c>
      <c r="D72" s="1" t="s">
        <v>28</v>
      </c>
      <c r="E72" s="1"/>
      <c r="F72" s="1"/>
      <c r="G72" s="1">
        <v>20000</v>
      </c>
      <c r="H72" s="1">
        <v>71</v>
      </c>
      <c r="I72">
        <f t="shared" si="1"/>
        <v>1420000</v>
      </c>
    </row>
    <row r="73" spans="1:9">
      <c r="A73" s="2" t="s">
        <v>0</v>
      </c>
      <c r="B73" s="2">
        <v>1</v>
      </c>
      <c r="C73" s="2" t="s">
        <v>5</v>
      </c>
      <c r="D73" s="2" t="s">
        <v>29</v>
      </c>
      <c r="E73" s="2"/>
      <c r="F73" s="2"/>
      <c r="G73" s="2">
        <v>13000</v>
      </c>
      <c r="H73" s="2">
        <v>72</v>
      </c>
      <c r="I73">
        <f t="shared" si="1"/>
        <v>936000</v>
      </c>
    </row>
    <row r="74" spans="1:9">
      <c r="A74" s="1" t="s">
        <v>0</v>
      </c>
      <c r="B74" s="1">
        <v>1</v>
      </c>
      <c r="C74" s="1" t="s">
        <v>30</v>
      </c>
      <c r="D74" s="1" t="s">
        <v>31</v>
      </c>
      <c r="E74" s="1"/>
      <c r="F74" s="1"/>
      <c r="G74" s="1">
        <v>750</v>
      </c>
      <c r="H74" s="1">
        <v>73</v>
      </c>
      <c r="I74">
        <f t="shared" si="1"/>
        <v>54750</v>
      </c>
    </row>
    <row r="75" spans="1:9">
      <c r="A75" s="2" t="s">
        <v>0</v>
      </c>
      <c r="B75" s="2">
        <v>1</v>
      </c>
      <c r="C75" s="2" t="s">
        <v>73</v>
      </c>
      <c r="D75" s="2" t="s">
        <v>74</v>
      </c>
      <c r="E75" s="2"/>
      <c r="F75" s="2"/>
      <c r="G75" s="2">
        <v>1375</v>
      </c>
      <c r="H75" s="2">
        <v>74</v>
      </c>
      <c r="I75">
        <f t="shared" si="1"/>
        <v>101750</v>
      </c>
    </row>
    <row r="76" spans="1:9">
      <c r="A76" s="1" t="s">
        <v>0</v>
      </c>
      <c r="B76" s="1">
        <v>1</v>
      </c>
      <c r="C76" s="1" t="s">
        <v>1</v>
      </c>
      <c r="D76" s="1" t="s">
        <v>75</v>
      </c>
      <c r="E76" s="1"/>
      <c r="F76" s="1"/>
      <c r="G76" s="1">
        <v>1000</v>
      </c>
      <c r="H76" s="1">
        <v>75</v>
      </c>
      <c r="I76">
        <f t="shared" si="1"/>
        <v>75000</v>
      </c>
    </row>
    <row r="77" spans="1:9">
      <c r="A77" s="2" t="s">
        <v>0</v>
      </c>
      <c r="B77" s="2">
        <v>1</v>
      </c>
      <c r="C77" s="2" t="s">
        <v>1</v>
      </c>
      <c r="D77" s="2" t="s">
        <v>76</v>
      </c>
      <c r="E77" s="2"/>
      <c r="F77" s="2"/>
      <c r="G77" s="2">
        <v>500</v>
      </c>
      <c r="H77" s="2">
        <v>76</v>
      </c>
      <c r="I77">
        <f t="shared" si="1"/>
        <v>38000</v>
      </c>
    </row>
    <row r="78" spans="1:9">
      <c r="A78" s="1" t="s">
        <v>0</v>
      </c>
      <c r="B78" s="1">
        <v>1</v>
      </c>
      <c r="C78" s="1" t="s">
        <v>30</v>
      </c>
      <c r="D78" s="1" t="s">
        <v>35</v>
      </c>
      <c r="E78" s="1"/>
      <c r="F78" s="1"/>
      <c r="G78" s="1">
        <v>4500</v>
      </c>
      <c r="H78" s="1">
        <v>77</v>
      </c>
      <c r="I78">
        <f t="shared" si="1"/>
        <v>346500</v>
      </c>
    </row>
    <row r="79" spans="1:9">
      <c r="A79" s="2" t="s">
        <v>0</v>
      </c>
      <c r="B79" s="2">
        <v>1</v>
      </c>
      <c r="C79" s="2" t="s">
        <v>9</v>
      </c>
      <c r="D79" s="2" t="s">
        <v>77</v>
      </c>
      <c r="E79" s="2"/>
      <c r="F79" s="2"/>
      <c r="G79" s="2">
        <v>1000</v>
      </c>
      <c r="H79" s="2">
        <v>78</v>
      </c>
      <c r="I79">
        <f t="shared" si="1"/>
        <v>78000</v>
      </c>
    </row>
    <row r="80" spans="1:9">
      <c r="A80" s="1" t="s">
        <v>0</v>
      </c>
      <c r="B80" s="1">
        <v>1</v>
      </c>
      <c r="C80" s="1" t="s">
        <v>30</v>
      </c>
      <c r="D80" s="1" t="s">
        <v>78</v>
      </c>
      <c r="E80" s="1"/>
      <c r="F80" s="1"/>
      <c r="G80" s="1">
        <v>500</v>
      </c>
      <c r="H80" s="1">
        <v>79</v>
      </c>
      <c r="I80">
        <f t="shared" si="1"/>
        <v>39500</v>
      </c>
    </row>
    <row r="81" spans="1:9">
      <c r="A81" s="2" t="s">
        <v>0</v>
      </c>
      <c r="B81" s="2">
        <v>1</v>
      </c>
      <c r="C81" s="2" t="s">
        <v>58</v>
      </c>
      <c r="D81" s="2" t="s">
        <v>79</v>
      </c>
      <c r="E81" s="2"/>
      <c r="F81" s="2"/>
      <c r="G81" s="2">
        <v>300</v>
      </c>
      <c r="H81" s="2">
        <v>80</v>
      </c>
      <c r="I81">
        <f t="shared" si="1"/>
        <v>24000</v>
      </c>
    </row>
    <row r="82" spans="1:9">
      <c r="A82" s="1" t="s">
        <v>0</v>
      </c>
      <c r="B82" s="1">
        <v>1</v>
      </c>
      <c r="C82" s="1" t="s">
        <v>38</v>
      </c>
      <c r="D82" s="1" t="s">
        <v>39</v>
      </c>
      <c r="E82" s="1"/>
      <c r="F82" s="1"/>
      <c r="G82" s="1">
        <v>2000</v>
      </c>
      <c r="H82" s="1">
        <v>81</v>
      </c>
      <c r="I82">
        <f t="shared" si="1"/>
        <v>162000</v>
      </c>
    </row>
    <row r="83" spans="1:9">
      <c r="A83" s="2" t="s">
        <v>0</v>
      </c>
      <c r="B83" s="2">
        <v>1</v>
      </c>
      <c r="C83" s="2" t="s">
        <v>80</v>
      </c>
      <c r="D83" s="2" t="s">
        <v>81</v>
      </c>
      <c r="E83" s="2"/>
      <c r="F83" s="2"/>
      <c r="G83" s="2">
        <v>5500</v>
      </c>
      <c r="H83" s="2">
        <v>82</v>
      </c>
      <c r="I83">
        <f t="shared" si="1"/>
        <v>451000</v>
      </c>
    </row>
    <row r="84" spans="1:9">
      <c r="A84" s="1" t="s">
        <v>0</v>
      </c>
      <c r="B84" s="1">
        <v>1</v>
      </c>
      <c r="C84" s="1" t="s">
        <v>1</v>
      </c>
      <c r="D84" s="1" t="s">
        <v>82</v>
      </c>
      <c r="E84" s="1"/>
      <c r="F84" s="1"/>
      <c r="G84" s="1">
        <v>1000</v>
      </c>
      <c r="H84" s="1">
        <v>83</v>
      </c>
      <c r="I84">
        <f t="shared" si="1"/>
        <v>83000</v>
      </c>
    </row>
    <row r="85" spans="1:9">
      <c r="A85" s="2" t="s">
        <v>0</v>
      </c>
      <c r="B85" s="2">
        <v>1</v>
      </c>
      <c r="C85" s="2" t="s">
        <v>1</v>
      </c>
      <c r="D85" s="2" t="s">
        <v>83</v>
      </c>
      <c r="E85" s="2"/>
      <c r="F85" s="2"/>
      <c r="G85" s="2">
        <v>4400</v>
      </c>
      <c r="H85" s="1">
        <v>84</v>
      </c>
      <c r="I85">
        <f t="shared" si="1"/>
        <v>369600</v>
      </c>
    </row>
    <row r="86" spans="1:9">
      <c r="A86" s="1" t="s">
        <v>0</v>
      </c>
      <c r="B86" s="1">
        <v>1</v>
      </c>
      <c r="C86" s="1" t="s">
        <v>41</v>
      </c>
      <c r="D86" s="1" t="s">
        <v>42</v>
      </c>
      <c r="E86" s="1"/>
      <c r="F86" s="1"/>
      <c r="G86" s="1">
        <v>19250</v>
      </c>
      <c r="H86" s="2">
        <v>85</v>
      </c>
      <c r="I86">
        <f t="shared" si="1"/>
        <v>1636250</v>
      </c>
    </row>
    <row r="87" spans="1:9">
      <c r="A87" s="2" t="s">
        <v>0</v>
      </c>
      <c r="B87" s="2">
        <v>1</v>
      </c>
      <c r="C87" s="2" t="s">
        <v>11</v>
      </c>
      <c r="D87" s="2" t="s">
        <v>84</v>
      </c>
      <c r="E87" s="2"/>
      <c r="F87" s="2"/>
      <c r="G87" s="2">
        <v>341</v>
      </c>
      <c r="H87" s="1">
        <v>86</v>
      </c>
      <c r="I87">
        <f t="shared" si="1"/>
        <v>29326</v>
      </c>
    </row>
    <row r="88" spans="1:9">
      <c r="A88" s="1" t="s">
        <v>0</v>
      </c>
      <c r="B88" s="1">
        <v>1</v>
      </c>
      <c r="C88" s="1" t="s">
        <v>44</v>
      </c>
      <c r="D88" s="1" t="s">
        <v>45</v>
      </c>
      <c r="E88" s="1"/>
      <c r="F88" s="1"/>
      <c r="G88" s="1">
        <v>450</v>
      </c>
      <c r="H88" s="2">
        <v>87</v>
      </c>
      <c r="I88">
        <f t="shared" si="1"/>
        <v>39150</v>
      </c>
    </row>
    <row r="89" spans="1:9">
      <c r="A89" s="2" t="s">
        <v>0</v>
      </c>
      <c r="B89" s="2">
        <v>1</v>
      </c>
      <c r="C89" s="2" t="s">
        <v>85</v>
      </c>
      <c r="D89" s="2" t="s">
        <v>86</v>
      </c>
      <c r="E89" s="2"/>
      <c r="F89" s="2"/>
      <c r="G89" s="2">
        <v>725</v>
      </c>
      <c r="H89" s="1">
        <v>88</v>
      </c>
      <c r="I89">
        <f t="shared" si="1"/>
        <v>63800</v>
      </c>
    </row>
    <row r="90" spans="1:9">
      <c r="A90" s="1" t="s">
        <v>0</v>
      </c>
      <c r="B90" s="1">
        <v>1</v>
      </c>
      <c r="C90" s="1" t="s">
        <v>5</v>
      </c>
      <c r="D90" s="1" t="s">
        <v>47</v>
      </c>
      <c r="E90" s="1"/>
      <c r="F90" s="1"/>
      <c r="G90" s="1">
        <v>10000</v>
      </c>
      <c r="H90" s="2">
        <v>89</v>
      </c>
      <c r="I90">
        <f t="shared" si="1"/>
        <v>890000</v>
      </c>
    </row>
    <row r="91" spans="1:9">
      <c r="A91" s="2" t="s">
        <v>0</v>
      </c>
      <c r="B91" s="2">
        <v>1</v>
      </c>
      <c r="C91" s="2" t="s">
        <v>1</v>
      </c>
      <c r="D91" s="2" t="s">
        <v>48</v>
      </c>
      <c r="E91" s="2"/>
      <c r="F91" s="2"/>
      <c r="G91" s="2">
        <v>10050</v>
      </c>
      <c r="H91" s="1">
        <v>90</v>
      </c>
      <c r="I91">
        <f t="shared" si="1"/>
        <v>904500</v>
      </c>
    </row>
    <row r="92" spans="1:9">
      <c r="A92" s="1" t="s">
        <v>0</v>
      </c>
      <c r="B92" s="1">
        <v>1</v>
      </c>
      <c r="C92" s="1" t="s">
        <v>87</v>
      </c>
      <c r="D92" s="1" t="s">
        <v>88</v>
      </c>
      <c r="E92" s="1"/>
      <c r="F92" s="1"/>
      <c r="G92" s="1">
        <v>6400</v>
      </c>
      <c r="H92" s="2">
        <v>91</v>
      </c>
      <c r="I92">
        <f t="shared" si="1"/>
        <v>582400</v>
      </c>
    </row>
    <row r="93" spans="1:9">
      <c r="A93" s="2" t="s">
        <v>0</v>
      </c>
      <c r="B93" s="2">
        <v>1</v>
      </c>
      <c r="C93" s="2" t="s">
        <v>49</v>
      </c>
      <c r="D93" s="2" t="s">
        <v>50</v>
      </c>
      <c r="E93" s="2"/>
      <c r="F93" s="2"/>
      <c r="G93" s="2">
        <v>5500</v>
      </c>
      <c r="H93" s="1">
        <v>92</v>
      </c>
      <c r="I93">
        <f t="shared" si="1"/>
        <v>506000</v>
      </c>
    </row>
    <row r="94" spans="1:9">
      <c r="A94" s="1" t="s">
        <v>0</v>
      </c>
      <c r="B94" s="1">
        <v>1</v>
      </c>
      <c r="C94" s="1" t="s">
        <v>5</v>
      </c>
      <c r="D94" s="1" t="s">
        <v>51</v>
      </c>
      <c r="E94" s="1"/>
      <c r="F94" s="1"/>
      <c r="G94" s="1">
        <v>3000</v>
      </c>
      <c r="H94" s="2">
        <v>93</v>
      </c>
      <c r="I94">
        <f t="shared" si="1"/>
        <v>279000</v>
      </c>
    </row>
    <row r="95" spans="1:9">
      <c r="A95" s="2" t="s">
        <v>0</v>
      </c>
      <c r="B95" s="2">
        <v>1</v>
      </c>
      <c r="C95" s="2" t="s">
        <v>1</v>
      </c>
      <c r="D95" s="2" t="s">
        <v>52</v>
      </c>
      <c r="E95" s="2"/>
      <c r="F95" s="2"/>
      <c r="G95" s="2">
        <v>5000</v>
      </c>
      <c r="H95" s="1">
        <v>94</v>
      </c>
      <c r="I95">
        <f t="shared" si="1"/>
        <v>470000</v>
      </c>
    </row>
    <row r="96" spans="1:9">
      <c r="A96" s="1" t="s">
        <v>0</v>
      </c>
      <c r="B96" s="1">
        <v>1</v>
      </c>
      <c r="C96" s="1" t="s">
        <v>20</v>
      </c>
      <c r="D96" s="1" t="s">
        <v>53</v>
      </c>
      <c r="E96" s="1"/>
      <c r="F96" s="1"/>
      <c r="G96" s="1">
        <v>8400</v>
      </c>
      <c r="H96" s="2">
        <v>95</v>
      </c>
      <c r="I96">
        <f t="shared" si="1"/>
        <v>798000</v>
      </c>
    </row>
    <row r="97" spans="1:9">
      <c r="A97" s="2" t="s">
        <v>0</v>
      </c>
      <c r="B97" s="2">
        <v>1</v>
      </c>
      <c r="C97" s="2" t="s">
        <v>1</v>
      </c>
      <c r="D97" s="2" t="s">
        <v>54</v>
      </c>
      <c r="E97" s="2"/>
      <c r="F97" s="2"/>
      <c r="G97" s="2">
        <v>3000</v>
      </c>
      <c r="H97" s="1">
        <v>96</v>
      </c>
      <c r="I97">
        <f t="shared" si="1"/>
        <v>288000</v>
      </c>
    </row>
    <row r="98" spans="1:9">
      <c r="A98" s="1" t="s">
        <v>0</v>
      </c>
      <c r="B98" s="1">
        <v>1</v>
      </c>
      <c r="C98" s="1" t="s">
        <v>5</v>
      </c>
      <c r="D98" s="1" t="s">
        <v>55</v>
      </c>
      <c r="E98" s="1"/>
      <c r="F98" s="1"/>
      <c r="G98" s="1">
        <v>3500</v>
      </c>
      <c r="H98" s="2">
        <v>97</v>
      </c>
      <c r="I98">
        <f t="shared" si="1"/>
        <v>339500</v>
      </c>
    </row>
    <row r="99" spans="1:9">
      <c r="A99" s="2" t="s">
        <v>0</v>
      </c>
      <c r="B99" s="2">
        <v>1</v>
      </c>
      <c r="C99" s="2" t="s">
        <v>87</v>
      </c>
      <c r="D99" s="2" t="s">
        <v>89</v>
      </c>
      <c r="E99" s="2"/>
      <c r="F99" s="2"/>
      <c r="G99" s="2">
        <v>4000</v>
      </c>
      <c r="H99" s="1">
        <v>98</v>
      </c>
      <c r="I99">
        <f t="shared" si="1"/>
        <v>392000</v>
      </c>
    </row>
    <row r="100" spans="1:9">
      <c r="A100" s="1" t="s">
        <v>0</v>
      </c>
      <c r="B100" s="1">
        <v>1</v>
      </c>
      <c r="C100" s="1" t="s">
        <v>1</v>
      </c>
      <c r="D100" s="1" t="s">
        <v>56</v>
      </c>
      <c r="E100" s="1"/>
      <c r="F100" s="1"/>
      <c r="G100" s="1">
        <v>3000</v>
      </c>
      <c r="H100" s="1">
        <v>99</v>
      </c>
      <c r="I100">
        <f t="shared" si="1"/>
        <v>297000</v>
      </c>
    </row>
    <row r="101" spans="1:9">
      <c r="A101" s="2" t="s">
        <v>0</v>
      </c>
      <c r="B101" s="2">
        <v>1</v>
      </c>
      <c r="C101" s="2" t="s">
        <v>26</v>
      </c>
      <c r="D101" s="2" t="s">
        <v>57</v>
      </c>
      <c r="E101" s="2"/>
      <c r="F101" s="2"/>
      <c r="G101" s="2">
        <v>2000</v>
      </c>
      <c r="H101" s="2">
        <v>100</v>
      </c>
      <c r="I101">
        <f t="shared" si="1"/>
        <v>200000</v>
      </c>
    </row>
    <row r="102" spans="1:9">
      <c r="A102" s="1" t="s">
        <v>0</v>
      </c>
      <c r="B102" s="1">
        <v>1</v>
      </c>
      <c r="C102" s="1" t="s">
        <v>58</v>
      </c>
      <c r="D102" s="1" t="s">
        <v>59</v>
      </c>
      <c r="E102" s="1"/>
      <c r="F102" s="1"/>
      <c r="G102" s="1">
        <v>1350</v>
      </c>
      <c r="H102" s="1">
        <v>101</v>
      </c>
      <c r="I102">
        <f t="shared" si="1"/>
        <v>136350</v>
      </c>
    </row>
    <row r="103" spans="1:9">
      <c r="A103" s="2" t="s">
        <v>0</v>
      </c>
      <c r="B103" s="2">
        <v>1</v>
      </c>
      <c r="C103" s="2" t="s">
        <v>20</v>
      </c>
      <c r="D103" s="2" t="s">
        <v>60</v>
      </c>
      <c r="E103" s="2"/>
      <c r="F103" s="2"/>
      <c r="G103" s="2">
        <v>700</v>
      </c>
      <c r="H103" s="2">
        <v>102</v>
      </c>
      <c r="I103">
        <f t="shared" si="1"/>
        <v>71400</v>
      </c>
    </row>
    <row r="104" spans="1:9">
      <c r="A104" s="1" t="s">
        <v>0</v>
      </c>
      <c r="B104" s="1">
        <v>1</v>
      </c>
      <c r="C104" s="1" t="s">
        <v>11</v>
      </c>
      <c r="D104" s="1" t="s">
        <v>90</v>
      </c>
      <c r="E104" s="1"/>
      <c r="F104" s="1"/>
      <c r="G104" s="1">
        <v>1000</v>
      </c>
      <c r="H104" s="1">
        <v>103</v>
      </c>
      <c r="I104">
        <f t="shared" si="1"/>
        <v>103000</v>
      </c>
    </row>
    <row r="105" spans="1:9">
      <c r="A105" s="2" t="s">
        <v>0</v>
      </c>
      <c r="B105" s="2">
        <v>1</v>
      </c>
      <c r="C105" s="2" t="s">
        <v>1</v>
      </c>
      <c r="D105" s="2" t="s">
        <v>91</v>
      </c>
      <c r="E105" s="2"/>
      <c r="F105" s="2"/>
      <c r="G105" s="2">
        <v>466</v>
      </c>
      <c r="H105" s="2">
        <v>104</v>
      </c>
      <c r="I105">
        <f t="shared" si="1"/>
        <v>48464</v>
      </c>
    </row>
    <row r="106" spans="1:9">
      <c r="A106" s="1" t="s">
        <v>0</v>
      </c>
      <c r="B106" s="1">
        <v>1</v>
      </c>
      <c r="C106" s="1" t="s">
        <v>1</v>
      </c>
      <c r="D106" s="1" t="s">
        <v>91</v>
      </c>
      <c r="E106" s="1"/>
      <c r="F106" s="1"/>
      <c r="G106" s="1">
        <v>2500</v>
      </c>
      <c r="H106" s="1">
        <v>105</v>
      </c>
      <c r="I106">
        <f t="shared" si="1"/>
        <v>262500</v>
      </c>
    </row>
    <row r="107" spans="1:9">
      <c r="A107" s="2" t="s">
        <v>0</v>
      </c>
      <c r="B107" s="2">
        <v>1</v>
      </c>
      <c r="C107" s="2" t="s">
        <v>23</v>
      </c>
      <c r="D107" s="2" t="s">
        <v>61</v>
      </c>
      <c r="E107" s="2"/>
      <c r="F107" s="2"/>
      <c r="G107" s="2">
        <v>680.39</v>
      </c>
      <c r="H107" s="2">
        <v>106</v>
      </c>
      <c r="I107">
        <f t="shared" si="1"/>
        <v>72121.34</v>
      </c>
    </row>
    <row r="108" spans="1:9">
      <c r="A108" s="1" t="s">
        <v>0</v>
      </c>
      <c r="B108" s="1">
        <v>1</v>
      </c>
      <c r="C108" s="1" t="s">
        <v>1</v>
      </c>
      <c r="D108" s="1" t="s">
        <v>92</v>
      </c>
      <c r="E108" s="1"/>
      <c r="F108" s="1"/>
      <c r="G108" s="1">
        <v>1250</v>
      </c>
      <c r="H108" s="1">
        <v>107</v>
      </c>
      <c r="I108">
        <f t="shared" si="1"/>
        <v>133750</v>
      </c>
    </row>
    <row r="109" spans="1:9">
      <c r="A109" s="2" t="s">
        <v>0</v>
      </c>
      <c r="B109" s="2">
        <v>1</v>
      </c>
      <c r="C109" s="2" t="s">
        <v>1</v>
      </c>
      <c r="D109" s="2" t="s">
        <v>62</v>
      </c>
      <c r="E109" s="2"/>
      <c r="F109" s="2"/>
      <c r="G109" s="2">
        <v>2004</v>
      </c>
      <c r="H109" s="2">
        <v>108</v>
      </c>
      <c r="I109">
        <f t="shared" si="1"/>
        <v>216432</v>
      </c>
    </row>
    <row r="110" spans="1:9">
      <c r="A110" s="1" t="s">
        <v>0</v>
      </c>
      <c r="B110" s="1">
        <v>1</v>
      </c>
      <c r="C110" s="1" t="s">
        <v>5</v>
      </c>
      <c r="D110" s="1" t="s">
        <v>63</v>
      </c>
      <c r="E110" s="1"/>
      <c r="F110" s="1"/>
      <c r="G110" s="1">
        <v>500</v>
      </c>
      <c r="H110" s="1">
        <v>109</v>
      </c>
      <c r="I110">
        <f t="shared" si="1"/>
        <v>54500</v>
      </c>
    </row>
    <row r="111" spans="1:9">
      <c r="A111" s="2" t="s">
        <v>0</v>
      </c>
      <c r="B111" s="2">
        <v>1</v>
      </c>
      <c r="C111" s="2" t="s">
        <v>93</v>
      </c>
      <c r="D111" s="2" t="s">
        <v>94</v>
      </c>
      <c r="E111" s="2"/>
      <c r="F111" s="2"/>
      <c r="G111" s="2">
        <v>500</v>
      </c>
      <c r="H111" s="2">
        <v>110</v>
      </c>
      <c r="I111">
        <f t="shared" si="1"/>
        <v>55000</v>
      </c>
    </row>
    <row r="112" spans="1:9">
      <c r="A112" s="1" t="s">
        <v>0</v>
      </c>
      <c r="B112" s="1">
        <v>1</v>
      </c>
      <c r="C112" s="1" t="s">
        <v>16</v>
      </c>
      <c r="D112" s="1" t="s">
        <v>95</v>
      </c>
      <c r="E112" s="1"/>
      <c r="F112" s="1"/>
      <c r="G112" s="1">
        <v>1000</v>
      </c>
      <c r="H112" s="1">
        <v>111</v>
      </c>
      <c r="I112">
        <f t="shared" si="1"/>
        <v>111000</v>
      </c>
    </row>
    <row r="113" spans="1:9">
      <c r="A113" s="2" t="s">
        <v>0</v>
      </c>
      <c r="B113" s="2">
        <v>1</v>
      </c>
      <c r="C113" s="2" t="s">
        <v>96</v>
      </c>
      <c r="D113" s="2" t="s">
        <v>97</v>
      </c>
      <c r="E113" s="2"/>
      <c r="F113" s="2"/>
      <c r="G113" s="2">
        <v>263</v>
      </c>
      <c r="H113" s="2">
        <v>112</v>
      </c>
      <c r="I113">
        <f t="shared" si="1"/>
        <v>29456</v>
      </c>
    </row>
    <row r="114" spans="1:9">
      <c r="A114" s="1" t="s">
        <v>0</v>
      </c>
      <c r="B114" s="1">
        <v>1</v>
      </c>
      <c r="C114" s="1" t="s">
        <v>1</v>
      </c>
      <c r="D114" s="1" t="s">
        <v>65</v>
      </c>
      <c r="E114" s="1"/>
      <c r="F114" s="1"/>
      <c r="G114" s="1">
        <v>1981</v>
      </c>
      <c r="H114" s="1">
        <v>113</v>
      </c>
      <c r="I114">
        <f t="shared" si="1"/>
        <v>223853</v>
      </c>
    </row>
    <row r="115" spans="1:9">
      <c r="A115" s="2" t="s">
        <v>0</v>
      </c>
      <c r="B115" s="2">
        <v>1</v>
      </c>
      <c r="C115" s="2" t="s">
        <v>26</v>
      </c>
      <c r="D115" s="2" t="s">
        <v>98</v>
      </c>
      <c r="E115" s="2"/>
      <c r="F115" s="2"/>
      <c r="G115" s="2">
        <v>300</v>
      </c>
      <c r="H115" s="2">
        <v>114</v>
      </c>
      <c r="I115">
        <f t="shared" si="1"/>
        <v>34200</v>
      </c>
    </row>
    <row r="116" spans="1:9">
      <c r="A116" s="1" t="s">
        <v>0</v>
      </c>
      <c r="B116" s="1">
        <v>1</v>
      </c>
      <c r="C116" s="1" t="s">
        <v>11</v>
      </c>
      <c r="D116" s="1" t="s">
        <v>99</v>
      </c>
      <c r="E116" s="1"/>
      <c r="F116" s="1"/>
      <c r="G116" s="1">
        <v>250</v>
      </c>
      <c r="H116" s="1">
        <v>115</v>
      </c>
      <c r="I116">
        <f t="shared" si="1"/>
        <v>28750</v>
      </c>
    </row>
    <row r="117" spans="1:9">
      <c r="A117" s="2" t="s">
        <v>0</v>
      </c>
      <c r="B117" s="2">
        <v>1</v>
      </c>
      <c r="C117" s="2" t="s">
        <v>85</v>
      </c>
      <c r="D117" s="2" t="s">
        <v>100</v>
      </c>
      <c r="E117" s="2"/>
      <c r="F117" s="2"/>
      <c r="G117" s="2">
        <v>100</v>
      </c>
      <c r="H117" s="2">
        <v>116</v>
      </c>
      <c r="I117">
        <f t="shared" si="1"/>
        <v>11600</v>
      </c>
    </row>
    <row r="118" spans="1:9">
      <c r="A118" s="1" t="s">
        <v>0</v>
      </c>
      <c r="B118" s="1">
        <v>1</v>
      </c>
      <c r="C118" s="1" t="s">
        <v>11</v>
      </c>
      <c r="D118" s="1" t="s">
        <v>101</v>
      </c>
      <c r="E118" s="1"/>
      <c r="F118" s="1"/>
      <c r="G118" s="1">
        <v>100</v>
      </c>
      <c r="H118" s="1">
        <v>117</v>
      </c>
      <c r="I118">
        <f t="shared" si="1"/>
        <v>11700</v>
      </c>
    </row>
    <row r="119" spans="1:9">
      <c r="A119" s="2" t="s">
        <v>0</v>
      </c>
      <c r="B119" s="2">
        <v>1</v>
      </c>
      <c r="C119" s="2" t="s">
        <v>16</v>
      </c>
      <c r="D119" s="2" t="s">
        <v>102</v>
      </c>
      <c r="E119" s="2"/>
      <c r="F119" s="2"/>
      <c r="G119" s="2">
        <v>100</v>
      </c>
      <c r="H119" s="1">
        <v>118</v>
      </c>
      <c r="I119">
        <f t="shared" si="1"/>
        <v>11800</v>
      </c>
    </row>
    <row r="120" spans="1:9">
      <c r="A120" s="1" t="s">
        <v>0</v>
      </c>
      <c r="B120" s="1">
        <v>2</v>
      </c>
      <c r="C120" s="1" t="s">
        <v>1</v>
      </c>
      <c r="D120" s="1" t="s">
        <v>2</v>
      </c>
      <c r="E120" s="1"/>
      <c r="F120" s="1"/>
      <c r="G120" s="1">
        <v>1250</v>
      </c>
      <c r="H120" s="2">
        <v>119</v>
      </c>
      <c r="I120">
        <f t="shared" si="1"/>
        <v>148750</v>
      </c>
    </row>
    <row r="121" spans="1:9">
      <c r="A121" s="2" t="s">
        <v>0</v>
      </c>
      <c r="B121" s="2">
        <v>2</v>
      </c>
      <c r="C121" s="2" t="s">
        <v>1</v>
      </c>
      <c r="D121" s="2" t="s">
        <v>3</v>
      </c>
      <c r="E121" s="2"/>
      <c r="F121" s="2"/>
      <c r="G121" s="2">
        <v>5000</v>
      </c>
      <c r="H121" s="1">
        <v>120</v>
      </c>
      <c r="I121">
        <f t="shared" si="1"/>
        <v>600000</v>
      </c>
    </row>
    <row r="122" spans="1:9">
      <c r="A122" s="1" t="s">
        <v>0</v>
      </c>
      <c r="B122" s="1">
        <v>2</v>
      </c>
      <c r="C122" s="1" t="s">
        <v>1</v>
      </c>
      <c r="D122" s="1" t="s">
        <v>4</v>
      </c>
      <c r="E122" s="1"/>
      <c r="F122" s="1"/>
      <c r="G122" s="1">
        <v>1250</v>
      </c>
      <c r="H122" s="2">
        <v>121</v>
      </c>
      <c r="I122">
        <f t="shared" si="1"/>
        <v>151250</v>
      </c>
    </row>
    <row r="123" spans="1:9">
      <c r="A123" s="2" t="s">
        <v>0</v>
      </c>
      <c r="B123" s="2">
        <v>2</v>
      </c>
      <c r="C123" s="2" t="s">
        <v>5</v>
      </c>
      <c r="D123" s="2" t="s">
        <v>6</v>
      </c>
      <c r="E123" s="2"/>
      <c r="F123" s="2"/>
      <c r="G123" s="2">
        <v>20000</v>
      </c>
      <c r="H123" s="1">
        <v>122</v>
      </c>
      <c r="I123">
        <f t="shared" si="1"/>
        <v>2440000</v>
      </c>
    </row>
    <row r="124" spans="1:9">
      <c r="A124" s="1" t="s">
        <v>0</v>
      </c>
      <c r="B124" s="1">
        <v>2</v>
      </c>
      <c r="C124" s="1" t="s">
        <v>5</v>
      </c>
      <c r="D124" s="1" t="s">
        <v>8</v>
      </c>
      <c r="E124" s="1"/>
      <c r="F124" s="1"/>
      <c r="G124" s="1">
        <v>2000</v>
      </c>
      <c r="H124" s="2">
        <v>123</v>
      </c>
      <c r="I124">
        <f t="shared" si="1"/>
        <v>246000</v>
      </c>
    </row>
    <row r="125" spans="1:9">
      <c r="A125" s="2" t="s">
        <v>0</v>
      </c>
      <c r="B125" s="2">
        <v>2</v>
      </c>
      <c r="C125" s="2" t="s">
        <v>5</v>
      </c>
      <c r="D125" s="2" t="s">
        <v>103</v>
      </c>
      <c r="E125" s="2"/>
      <c r="F125" s="2"/>
      <c r="G125" s="2">
        <v>25</v>
      </c>
      <c r="H125" s="1">
        <v>124</v>
      </c>
      <c r="I125">
        <f t="shared" si="1"/>
        <v>3100</v>
      </c>
    </row>
    <row r="126" spans="1:9">
      <c r="A126" s="1" t="s">
        <v>0</v>
      </c>
      <c r="B126" s="1">
        <v>2</v>
      </c>
      <c r="C126" s="1" t="s">
        <v>1</v>
      </c>
      <c r="D126" s="1" t="s">
        <v>104</v>
      </c>
      <c r="E126" s="1"/>
      <c r="F126" s="1"/>
      <c r="G126" s="1">
        <v>775</v>
      </c>
      <c r="H126" s="2">
        <v>125</v>
      </c>
      <c r="I126">
        <f t="shared" si="1"/>
        <v>96875</v>
      </c>
    </row>
    <row r="127" spans="1:9">
      <c r="A127" s="2" t="s">
        <v>0</v>
      </c>
      <c r="B127" s="2">
        <v>2</v>
      </c>
      <c r="C127" s="2" t="s">
        <v>16</v>
      </c>
      <c r="D127" s="2" t="s">
        <v>105</v>
      </c>
      <c r="E127" s="2"/>
      <c r="F127" s="2"/>
      <c r="G127" s="2">
        <v>500</v>
      </c>
      <c r="H127" s="1">
        <v>126</v>
      </c>
      <c r="I127">
        <f t="shared" si="1"/>
        <v>63000</v>
      </c>
    </row>
    <row r="128" spans="1:9">
      <c r="A128" s="1" t="s">
        <v>0</v>
      </c>
      <c r="B128" s="1">
        <v>2</v>
      </c>
      <c r="C128" s="1" t="s">
        <v>9</v>
      </c>
      <c r="D128" s="1" t="s">
        <v>10</v>
      </c>
      <c r="E128" s="1"/>
      <c r="F128" s="1"/>
      <c r="G128" s="1">
        <v>500</v>
      </c>
      <c r="H128" s="2">
        <v>127</v>
      </c>
      <c r="I128">
        <f t="shared" si="1"/>
        <v>63500</v>
      </c>
    </row>
    <row r="129" spans="1:9">
      <c r="A129" s="2" t="s">
        <v>0</v>
      </c>
      <c r="B129" s="2">
        <v>2</v>
      </c>
      <c r="C129" s="2" t="s">
        <v>1</v>
      </c>
      <c r="D129" s="2" t="s">
        <v>106</v>
      </c>
      <c r="E129" s="2"/>
      <c r="F129" s="2"/>
      <c r="G129" s="2">
        <v>1000</v>
      </c>
      <c r="H129" s="1">
        <v>128</v>
      </c>
      <c r="I129">
        <f t="shared" si="1"/>
        <v>128000</v>
      </c>
    </row>
    <row r="130" spans="1:9">
      <c r="A130" s="1" t="s">
        <v>0</v>
      </c>
      <c r="B130" s="1">
        <v>2</v>
      </c>
      <c r="C130" s="1" t="s">
        <v>11</v>
      </c>
      <c r="D130" s="1" t="s">
        <v>12</v>
      </c>
      <c r="E130" s="1"/>
      <c r="F130" s="1"/>
      <c r="G130" s="1">
        <v>1000</v>
      </c>
      <c r="H130" s="2">
        <v>129</v>
      </c>
      <c r="I130">
        <f t="shared" si="1"/>
        <v>129000</v>
      </c>
    </row>
    <row r="131" spans="1:9">
      <c r="A131" s="2" t="s">
        <v>0</v>
      </c>
      <c r="B131" s="2">
        <v>2</v>
      </c>
      <c r="C131" s="2" t="s">
        <v>13</v>
      </c>
      <c r="D131" s="2" t="s">
        <v>14</v>
      </c>
      <c r="E131" s="2"/>
      <c r="F131" s="2"/>
      <c r="G131" s="2">
        <v>2500</v>
      </c>
      <c r="H131" s="1">
        <v>130</v>
      </c>
      <c r="I131">
        <f t="shared" ref="I131:I194" si="2">G131*H131</f>
        <v>325000</v>
      </c>
    </row>
    <row r="132" spans="1:9">
      <c r="A132" s="1" t="s">
        <v>0</v>
      </c>
      <c r="B132" s="1">
        <v>2</v>
      </c>
      <c r="C132" s="1" t="s">
        <v>5</v>
      </c>
      <c r="D132" s="1" t="s">
        <v>107</v>
      </c>
      <c r="E132" s="1"/>
      <c r="F132" s="1"/>
      <c r="G132" s="1">
        <v>1125</v>
      </c>
      <c r="H132" s="2">
        <v>131</v>
      </c>
      <c r="I132">
        <f t="shared" si="2"/>
        <v>147375</v>
      </c>
    </row>
    <row r="133" spans="1:9">
      <c r="A133" s="2" t="s">
        <v>0</v>
      </c>
      <c r="B133" s="2">
        <v>2</v>
      </c>
      <c r="C133" s="2" t="s">
        <v>58</v>
      </c>
      <c r="D133" s="2" t="s">
        <v>68</v>
      </c>
      <c r="E133" s="2"/>
      <c r="F133" s="2"/>
      <c r="G133" s="2">
        <v>2750</v>
      </c>
      <c r="H133" s="1">
        <v>132</v>
      </c>
      <c r="I133">
        <f t="shared" si="2"/>
        <v>363000</v>
      </c>
    </row>
    <row r="134" spans="1:9">
      <c r="A134" s="1" t="s">
        <v>0</v>
      </c>
      <c r="B134" s="1">
        <v>2</v>
      </c>
      <c r="C134" s="1" t="s">
        <v>13</v>
      </c>
      <c r="D134" s="1" t="s">
        <v>15</v>
      </c>
      <c r="E134" s="1"/>
      <c r="F134" s="1"/>
      <c r="G134" s="1">
        <v>2750</v>
      </c>
      <c r="H134" s="2">
        <v>133</v>
      </c>
      <c r="I134">
        <f t="shared" si="2"/>
        <v>365750</v>
      </c>
    </row>
    <row r="135" spans="1:9">
      <c r="A135" s="2" t="s">
        <v>0</v>
      </c>
      <c r="B135" s="2">
        <v>2</v>
      </c>
      <c r="C135" s="2" t="s">
        <v>16</v>
      </c>
      <c r="D135" s="2" t="s">
        <v>17</v>
      </c>
      <c r="E135" s="2"/>
      <c r="F135" s="2"/>
      <c r="G135" s="2">
        <v>250</v>
      </c>
      <c r="H135" s="1">
        <v>134</v>
      </c>
      <c r="I135">
        <f t="shared" si="2"/>
        <v>33500</v>
      </c>
    </row>
    <row r="136" spans="1:9">
      <c r="A136" s="1" t="s">
        <v>0</v>
      </c>
      <c r="B136" s="1">
        <v>2</v>
      </c>
      <c r="C136" s="1" t="s">
        <v>5</v>
      </c>
      <c r="D136" s="1" t="s">
        <v>18</v>
      </c>
      <c r="E136" s="1"/>
      <c r="F136" s="1"/>
      <c r="G136" s="1">
        <v>16200</v>
      </c>
      <c r="H136" s="2">
        <v>135</v>
      </c>
      <c r="I136">
        <f t="shared" si="2"/>
        <v>2187000</v>
      </c>
    </row>
    <row r="137" spans="1:9">
      <c r="A137" s="2" t="s">
        <v>0</v>
      </c>
      <c r="B137" s="2">
        <v>2</v>
      </c>
      <c r="C137" s="2" t="s">
        <v>41</v>
      </c>
      <c r="D137" s="2" t="s">
        <v>108</v>
      </c>
      <c r="E137" s="2"/>
      <c r="F137" s="2"/>
      <c r="G137" s="2">
        <v>50</v>
      </c>
      <c r="H137" s="1">
        <v>136</v>
      </c>
      <c r="I137">
        <f t="shared" si="2"/>
        <v>6800</v>
      </c>
    </row>
    <row r="138" spans="1:9">
      <c r="A138" s="1" t="s">
        <v>0</v>
      </c>
      <c r="B138" s="1">
        <v>2</v>
      </c>
      <c r="C138" s="1" t="s">
        <v>9</v>
      </c>
      <c r="D138" s="1" t="s">
        <v>69</v>
      </c>
      <c r="E138" s="1"/>
      <c r="F138" s="1"/>
      <c r="G138" s="1">
        <v>4000</v>
      </c>
      <c r="H138" s="1">
        <v>137</v>
      </c>
      <c r="I138">
        <f t="shared" si="2"/>
        <v>548000</v>
      </c>
    </row>
    <row r="139" spans="1:9">
      <c r="A139" s="2" t="s">
        <v>0</v>
      </c>
      <c r="B139" s="2">
        <v>2</v>
      </c>
      <c r="C139" s="2" t="s">
        <v>9</v>
      </c>
      <c r="D139" s="2" t="s">
        <v>19</v>
      </c>
      <c r="E139" s="2"/>
      <c r="F139" s="2"/>
      <c r="G139" s="2">
        <v>250</v>
      </c>
      <c r="H139" s="2">
        <v>138</v>
      </c>
      <c r="I139">
        <f t="shared" si="2"/>
        <v>34500</v>
      </c>
    </row>
    <row r="140" spans="1:9">
      <c r="A140" s="1" t="s">
        <v>0</v>
      </c>
      <c r="B140" s="1">
        <v>2</v>
      </c>
      <c r="C140" s="1" t="s">
        <v>20</v>
      </c>
      <c r="D140" s="1" t="s">
        <v>21</v>
      </c>
      <c r="E140" s="1"/>
      <c r="F140" s="1"/>
      <c r="G140" s="1">
        <v>1800</v>
      </c>
      <c r="H140" s="1">
        <v>139</v>
      </c>
      <c r="I140">
        <f t="shared" si="2"/>
        <v>250200</v>
      </c>
    </row>
    <row r="141" spans="1:9">
      <c r="A141" s="2" t="s">
        <v>0</v>
      </c>
      <c r="B141" s="2">
        <v>2</v>
      </c>
      <c r="C141" s="2" t="s">
        <v>20</v>
      </c>
      <c r="D141" s="2" t="s">
        <v>22</v>
      </c>
      <c r="E141" s="2"/>
      <c r="F141" s="2"/>
      <c r="G141" s="2">
        <v>4500</v>
      </c>
      <c r="H141" s="2">
        <v>140</v>
      </c>
      <c r="I141">
        <f t="shared" si="2"/>
        <v>630000</v>
      </c>
    </row>
    <row r="142" spans="1:9">
      <c r="A142" s="1" t="s">
        <v>0</v>
      </c>
      <c r="B142" s="1">
        <v>2</v>
      </c>
      <c r="C142" s="1" t="s">
        <v>1</v>
      </c>
      <c r="D142" s="1" t="s">
        <v>109</v>
      </c>
      <c r="E142" s="1"/>
      <c r="F142" s="1"/>
      <c r="G142" s="1">
        <v>1000</v>
      </c>
      <c r="H142" s="1">
        <v>141</v>
      </c>
      <c r="I142">
        <f t="shared" si="2"/>
        <v>141000</v>
      </c>
    </row>
    <row r="143" spans="1:9">
      <c r="A143" s="2" t="s">
        <v>0</v>
      </c>
      <c r="B143" s="2">
        <v>2</v>
      </c>
      <c r="C143" s="2" t="s">
        <v>20</v>
      </c>
      <c r="D143" s="2" t="s">
        <v>110</v>
      </c>
      <c r="E143" s="2"/>
      <c r="F143" s="2"/>
      <c r="G143" s="2">
        <v>1000</v>
      </c>
      <c r="H143" s="2">
        <v>142</v>
      </c>
      <c r="I143">
        <f t="shared" si="2"/>
        <v>142000</v>
      </c>
    </row>
    <row r="144" spans="1:9">
      <c r="A144" s="1" t="s">
        <v>0</v>
      </c>
      <c r="B144" s="1">
        <v>2</v>
      </c>
      <c r="C144" s="1" t="s">
        <v>9</v>
      </c>
      <c r="D144" s="1" t="s">
        <v>111</v>
      </c>
      <c r="E144" s="1"/>
      <c r="F144" s="1"/>
      <c r="G144" s="1">
        <v>2500</v>
      </c>
      <c r="H144" s="1">
        <v>143</v>
      </c>
      <c r="I144">
        <f t="shared" si="2"/>
        <v>357500</v>
      </c>
    </row>
    <row r="145" spans="1:9">
      <c r="A145" s="2" t="s">
        <v>0</v>
      </c>
      <c r="B145" s="2">
        <v>2</v>
      </c>
      <c r="C145" s="2" t="s">
        <v>26</v>
      </c>
      <c r="D145" s="2" t="s">
        <v>27</v>
      </c>
      <c r="E145" s="2"/>
      <c r="F145" s="2"/>
      <c r="G145" s="2">
        <v>4000</v>
      </c>
      <c r="H145" s="2">
        <v>144</v>
      </c>
      <c r="I145">
        <f t="shared" si="2"/>
        <v>576000</v>
      </c>
    </row>
    <row r="146" spans="1:9">
      <c r="A146" s="1" t="s">
        <v>0</v>
      </c>
      <c r="B146" s="1">
        <v>2</v>
      </c>
      <c r="C146" s="1" t="s">
        <v>1</v>
      </c>
      <c r="D146" s="1" t="s">
        <v>28</v>
      </c>
      <c r="E146" s="1"/>
      <c r="F146" s="1"/>
      <c r="G146" s="1">
        <v>16000</v>
      </c>
      <c r="H146" s="1">
        <v>145</v>
      </c>
      <c r="I146">
        <f t="shared" si="2"/>
        <v>2320000</v>
      </c>
    </row>
    <row r="147" spans="1:9">
      <c r="A147" s="2" t="s">
        <v>0</v>
      </c>
      <c r="B147" s="2">
        <v>2</v>
      </c>
      <c r="C147" s="2" t="s">
        <v>1</v>
      </c>
      <c r="D147" s="2" t="s">
        <v>112</v>
      </c>
      <c r="E147" s="2"/>
      <c r="F147" s="2"/>
      <c r="G147" s="2">
        <v>225</v>
      </c>
      <c r="H147" s="2">
        <v>146</v>
      </c>
      <c r="I147">
        <f t="shared" si="2"/>
        <v>32850</v>
      </c>
    </row>
    <row r="148" spans="1:9">
      <c r="A148" s="1" t="s">
        <v>0</v>
      </c>
      <c r="B148" s="1">
        <v>2</v>
      </c>
      <c r="C148" s="1" t="s">
        <v>5</v>
      </c>
      <c r="D148" s="1" t="s">
        <v>29</v>
      </c>
      <c r="E148" s="1"/>
      <c r="F148" s="1"/>
      <c r="G148" s="1">
        <v>13000</v>
      </c>
      <c r="H148" s="1">
        <v>147</v>
      </c>
      <c r="I148">
        <f t="shared" si="2"/>
        <v>1911000</v>
      </c>
    </row>
    <row r="149" spans="1:9">
      <c r="A149" s="2" t="s">
        <v>0</v>
      </c>
      <c r="B149" s="2">
        <v>2</v>
      </c>
      <c r="C149" s="2" t="s">
        <v>20</v>
      </c>
      <c r="D149" s="2" t="s">
        <v>32</v>
      </c>
      <c r="E149" s="2"/>
      <c r="F149" s="2"/>
      <c r="G149" s="2">
        <v>1000</v>
      </c>
      <c r="H149" s="2">
        <v>148</v>
      </c>
      <c r="I149">
        <f t="shared" si="2"/>
        <v>148000</v>
      </c>
    </row>
    <row r="150" spans="1:9">
      <c r="A150" s="1" t="s">
        <v>0</v>
      </c>
      <c r="B150" s="1">
        <v>2</v>
      </c>
      <c r="C150" s="1" t="s">
        <v>20</v>
      </c>
      <c r="D150" s="1" t="s">
        <v>33</v>
      </c>
      <c r="E150" s="1"/>
      <c r="F150" s="1"/>
      <c r="G150" s="1">
        <v>1000</v>
      </c>
      <c r="H150" s="1">
        <v>149</v>
      </c>
      <c r="I150">
        <f t="shared" si="2"/>
        <v>149000</v>
      </c>
    </row>
    <row r="151" spans="1:9">
      <c r="A151" s="2" t="s">
        <v>0</v>
      </c>
      <c r="B151" s="2">
        <v>2</v>
      </c>
      <c r="C151" s="2" t="s">
        <v>5</v>
      </c>
      <c r="D151" s="2" t="s">
        <v>34</v>
      </c>
      <c r="E151" s="2"/>
      <c r="F151" s="2"/>
      <c r="G151" s="2">
        <v>3000</v>
      </c>
      <c r="H151" s="2">
        <v>150</v>
      </c>
      <c r="I151">
        <f t="shared" si="2"/>
        <v>450000</v>
      </c>
    </row>
    <row r="152" spans="1:9">
      <c r="A152" s="1" t="s">
        <v>0</v>
      </c>
      <c r="B152" s="1">
        <v>2</v>
      </c>
      <c r="C152" s="1" t="s">
        <v>1</v>
      </c>
      <c r="D152" s="1" t="s">
        <v>75</v>
      </c>
      <c r="E152" s="1"/>
      <c r="F152" s="1"/>
      <c r="G152" s="1">
        <v>1000</v>
      </c>
      <c r="H152" s="1">
        <v>151</v>
      </c>
      <c r="I152">
        <f t="shared" si="2"/>
        <v>151000</v>
      </c>
    </row>
    <row r="153" spans="1:9">
      <c r="A153" s="2" t="s">
        <v>0</v>
      </c>
      <c r="B153" s="2">
        <v>2</v>
      </c>
      <c r="C153" s="2" t="s">
        <v>30</v>
      </c>
      <c r="D153" s="2" t="s">
        <v>35</v>
      </c>
      <c r="E153" s="2"/>
      <c r="F153" s="2"/>
      <c r="G153" s="2">
        <v>4500</v>
      </c>
      <c r="H153" s="2">
        <v>152</v>
      </c>
      <c r="I153">
        <f t="shared" si="2"/>
        <v>684000</v>
      </c>
    </row>
    <row r="154" spans="1:9">
      <c r="A154" s="1" t="s">
        <v>0</v>
      </c>
      <c r="B154" s="1">
        <v>2</v>
      </c>
      <c r="C154" s="1" t="s">
        <v>9</v>
      </c>
      <c r="D154" s="1" t="s">
        <v>77</v>
      </c>
      <c r="E154" s="1"/>
      <c r="F154" s="1"/>
      <c r="G154" s="1">
        <v>950</v>
      </c>
      <c r="H154" s="1">
        <v>153</v>
      </c>
      <c r="I154">
        <f t="shared" si="2"/>
        <v>145350</v>
      </c>
    </row>
    <row r="155" spans="1:9">
      <c r="A155" s="2" t="s">
        <v>0</v>
      </c>
      <c r="B155" s="2">
        <v>2</v>
      </c>
      <c r="C155" s="2" t="s">
        <v>58</v>
      </c>
      <c r="D155" s="2" t="s">
        <v>79</v>
      </c>
      <c r="E155" s="2"/>
      <c r="F155" s="2"/>
      <c r="G155" s="2">
        <v>304</v>
      </c>
      <c r="H155" s="2">
        <v>154</v>
      </c>
      <c r="I155">
        <f t="shared" si="2"/>
        <v>46816</v>
      </c>
    </row>
    <row r="156" spans="1:9">
      <c r="A156" s="1" t="s">
        <v>0</v>
      </c>
      <c r="B156" s="1">
        <v>2</v>
      </c>
      <c r="C156" s="1" t="s">
        <v>30</v>
      </c>
      <c r="D156" s="1" t="s">
        <v>36</v>
      </c>
      <c r="E156" s="1"/>
      <c r="F156" s="1"/>
      <c r="G156" s="1">
        <v>3000</v>
      </c>
      <c r="H156" s="1">
        <v>155</v>
      </c>
      <c r="I156">
        <f t="shared" si="2"/>
        <v>465000</v>
      </c>
    </row>
    <row r="157" spans="1:9">
      <c r="A157" s="2" t="s">
        <v>0</v>
      </c>
      <c r="B157" s="2">
        <v>2</v>
      </c>
      <c r="C157" s="2" t="s">
        <v>1</v>
      </c>
      <c r="D157" s="2" t="s">
        <v>37</v>
      </c>
      <c r="E157" s="2"/>
      <c r="F157" s="2"/>
      <c r="G157" s="2">
        <v>100</v>
      </c>
      <c r="H157" s="1">
        <v>156</v>
      </c>
      <c r="I157">
        <f t="shared" si="2"/>
        <v>15600</v>
      </c>
    </row>
    <row r="158" spans="1:9">
      <c r="A158" s="1" t="s">
        <v>0</v>
      </c>
      <c r="B158" s="1">
        <v>2</v>
      </c>
      <c r="C158" s="1" t="s">
        <v>38</v>
      </c>
      <c r="D158" s="1" t="s">
        <v>39</v>
      </c>
      <c r="E158" s="1"/>
      <c r="F158" s="1"/>
      <c r="G158" s="1">
        <v>2050</v>
      </c>
      <c r="H158" s="2">
        <v>157</v>
      </c>
      <c r="I158">
        <f t="shared" si="2"/>
        <v>321850</v>
      </c>
    </row>
    <row r="159" spans="1:9">
      <c r="A159" s="2" t="s">
        <v>0</v>
      </c>
      <c r="B159" s="2">
        <v>2</v>
      </c>
      <c r="C159" s="2" t="s">
        <v>80</v>
      </c>
      <c r="D159" s="2" t="s">
        <v>81</v>
      </c>
      <c r="E159" s="2"/>
      <c r="F159" s="2"/>
      <c r="G159" s="2">
        <v>5500</v>
      </c>
      <c r="H159" s="1">
        <v>158</v>
      </c>
      <c r="I159">
        <f t="shared" si="2"/>
        <v>869000</v>
      </c>
    </row>
    <row r="160" spans="1:9">
      <c r="A160" s="1" t="s">
        <v>0</v>
      </c>
      <c r="B160" s="1">
        <v>2</v>
      </c>
      <c r="C160" s="1" t="s">
        <v>13</v>
      </c>
      <c r="D160" s="1" t="s">
        <v>113</v>
      </c>
      <c r="E160" s="1"/>
      <c r="F160" s="1"/>
      <c r="G160" s="1">
        <v>500</v>
      </c>
      <c r="H160" s="2">
        <v>159</v>
      </c>
      <c r="I160">
        <f t="shared" si="2"/>
        <v>79500</v>
      </c>
    </row>
    <row r="161" spans="1:9">
      <c r="A161" s="2" t="s">
        <v>0</v>
      </c>
      <c r="B161" s="2">
        <v>2</v>
      </c>
      <c r="C161" s="2" t="s">
        <v>41</v>
      </c>
      <c r="D161" s="2" t="s">
        <v>42</v>
      </c>
      <c r="E161" s="2"/>
      <c r="F161" s="2"/>
      <c r="G161" s="2">
        <v>19250</v>
      </c>
      <c r="H161" s="1">
        <v>160</v>
      </c>
      <c r="I161">
        <f t="shared" si="2"/>
        <v>3080000</v>
      </c>
    </row>
    <row r="162" spans="1:9">
      <c r="A162" s="1" t="s">
        <v>0</v>
      </c>
      <c r="B162" s="1">
        <v>2</v>
      </c>
      <c r="C162" s="1" t="s">
        <v>1</v>
      </c>
      <c r="D162" s="1" t="s">
        <v>43</v>
      </c>
      <c r="E162" s="1"/>
      <c r="F162" s="1"/>
      <c r="G162" s="1">
        <v>2125</v>
      </c>
      <c r="H162" s="2">
        <v>161</v>
      </c>
      <c r="I162">
        <f t="shared" si="2"/>
        <v>342125</v>
      </c>
    </row>
    <row r="163" spans="1:9">
      <c r="A163" s="2" t="s">
        <v>0</v>
      </c>
      <c r="B163" s="2">
        <v>2</v>
      </c>
      <c r="C163" s="2" t="s">
        <v>85</v>
      </c>
      <c r="D163" s="2" t="s">
        <v>86</v>
      </c>
      <c r="E163" s="2"/>
      <c r="F163" s="2"/>
      <c r="G163" s="2">
        <v>750</v>
      </c>
      <c r="H163" s="1">
        <v>162</v>
      </c>
      <c r="I163">
        <f t="shared" si="2"/>
        <v>121500</v>
      </c>
    </row>
    <row r="164" spans="1:9">
      <c r="A164" s="1" t="s">
        <v>0</v>
      </c>
      <c r="B164" s="1">
        <v>2</v>
      </c>
      <c r="C164" s="1" t="s">
        <v>5</v>
      </c>
      <c r="D164" s="1" t="s">
        <v>47</v>
      </c>
      <c r="E164" s="1"/>
      <c r="F164" s="1"/>
      <c r="G164" s="1">
        <v>5000</v>
      </c>
      <c r="H164" s="2">
        <v>163</v>
      </c>
      <c r="I164">
        <f t="shared" si="2"/>
        <v>815000</v>
      </c>
    </row>
    <row r="165" spans="1:9">
      <c r="A165" s="2" t="s">
        <v>0</v>
      </c>
      <c r="B165" s="2">
        <v>2</v>
      </c>
      <c r="C165" s="2" t="s">
        <v>1</v>
      </c>
      <c r="D165" s="2" t="s">
        <v>48</v>
      </c>
      <c r="E165" s="2"/>
      <c r="F165" s="2"/>
      <c r="G165" s="2">
        <v>10000</v>
      </c>
      <c r="H165" s="1">
        <v>164</v>
      </c>
      <c r="I165">
        <f t="shared" si="2"/>
        <v>1640000</v>
      </c>
    </row>
    <row r="166" spans="1:9">
      <c r="A166" s="1" t="s">
        <v>0</v>
      </c>
      <c r="B166" s="1">
        <v>2</v>
      </c>
      <c r="C166" s="1" t="s">
        <v>87</v>
      </c>
      <c r="D166" s="1" t="s">
        <v>88</v>
      </c>
      <c r="E166" s="1"/>
      <c r="F166" s="1"/>
      <c r="G166" s="1">
        <v>6353</v>
      </c>
      <c r="H166" s="2">
        <v>165</v>
      </c>
      <c r="I166">
        <f t="shared" si="2"/>
        <v>1048245</v>
      </c>
    </row>
    <row r="167" spans="1:9">
      <c r="A167" s="2" t="s">
        <v>0</v>
      </c>
      <c r="B167" s="2">
        <v>2</v>
      </c>
      <c r="C167" s="2" t="s">
        <v>49</v>
      </c>
      <c r="D167" s="2" t="s">
        <v>50</v>
      </c>
      <c r="E167" s="2"/>
      <c r="F167" s="2"/>
      <c r="G167" s="2">
        <v>5500</v>
      </c>
      <c r="H167" s="1">
        <v>166</v>
      </c>
      <c r="I167">
        <f t="shared" si="2"/>
        <v>913000</v>
      </c>
    </row>
    <row r="168" spans="1:9">
      <c r="A168" s="1" t="s">
        <v>0</v>
      </c>
      <c r="B168" s="1">
        <v>2</v>
      </c>
      <c r="C168" s="1" t="s">
        <v>5</v>
      </c>
      <c r="D168" s="1" t="s">
        <v>51</v>
      </c>
      <c r="E168" s="1"/>
      <c r="F168" s="1"/>
      <c r="G168" s="1">
        <v>10000</v>
      </c>
      <c r="H168" s="2">
        <v>167</v>
      </c>
      <c r="I168">
        <f t="shared" si="2"/>
        <v>1670000</v>
      </c>
    </row>
    <row r="169" spans="1:9">
      <c r="A169" s="2" t="s">
        <v>0</v>
      </c>
      <c r="B169" s="2">
        <v>2</v>
      </c>
      <c r="C169" s="2" t="s">
        <v>1</v>
      </c>
      <c r="D169" s="2" t="s">
        <v>52</v>
      </c>
      <c r="E169" s="2"/>
      <c r="F169" s="2"/>
      <c r="G169" s="2">
        <v>5023</v>
      </c>
      <c r="H169" s="1">
        <v>168</v>
      </c>
      <c r="I169">
        <f t="shared" si="2"/>
        <v>843864</v>
      </c>
    </row>
    <row r="170" spans="1:9">
      <c r="A170" s="1" t="s">
        <v>0</v>
      </c>
      <c r="B170" s="1">
        <v>2</v>
      </c>
      <c r="C170" s="1" t="s">
        <v>20</v>
      </c>
      <c r="D170" s="1" t="s">
        <v>53</v>
      </c>
      <c r="E170" s="1"/>
      <c r="F170" s="1"/>
      <c r="G170" s="1">
        <v>4200</v>
      </c>
      <c r="H170" s="2">
        <v>169</v>
      </c>
      <c r="I170">
        <f t="shared" si="2"/>
        <v>709800</v>
      </c>
    </row>
    <row r="171" spans="1:9">
      <c r="A171" s="2" t="s">
        <v>0</v>
      </c>
      <c r="B171" s="2">
        <v>2</v>
      </c>
      <c r="C171" s="2" t="s">
        <v>1</v>
      </c>
      <c r="D171" s="2" t="s">
        <v>54</v>
      </c>
      <c r="E171" s="2"/>
      <c r="F171" s="2"/>
      <c r="G171" s="2">
        <v>3150</v>
      </c>
      <c r="H171" s="1">
        <v>170</v>
      </c>
      <c r="I171">
        <f t="shared" si="2"/>
        <v>535500</v>
      </c>
    </row>
    <row r="172" spans="1:9">
      <c r="A172" s="1" t="s">
        <v>0</v>
      </c>
      <c r="B172" s="1">
        <v>2</v>
      </c>
      <c r="C172" s="1" t="s">
        <v>5</v>
      </c>
      <c r="D172" s="1" t="s">
        <v>55</v>
      </c>
      <c r="E172" s="1"/>
      <c r="F172" s="1"/>
      <c r="G172" s="1">
        <v>4375</v>
      </c>
      <c r="H172" s="2">
        <v>171</v>
      </c>
      <c r="I172">
        <f t="shared" si="2"/>
        <v>748125</v>
      </c>
    </row>
    <row r="173" spans="1:9">
      <c r="A173" s="2" t="s">
        <v>0</v>
      </c>
      <c r="B173" s="2">
        <v>2</v>
      </c>
      <c r="C173" s="2" t="s">
        <v>87</v>
      </c>
      <c r="D173" s="2" t="s">
        <v>89</v>
      </c>
      <c r="E173" s="2"/>
      <c r="F173" s="2"/>
      <c r="G173" s="2">
        <v>2000</v>
      </c>
      <c r="H173" s="1">
        <v>172</v>
      </c>
      <c r="I173">
        <f t="shared" si="2"/>
        <v>344000</v>
      </c>
    </row>
    <row r="174" spans="1:9">
      <c r="A174" s="1" t="s">
        <v>0</v>
      </c>
      <c r="B174" s="1">
        <v>2</v>
      </c>
      <c r="C174" s="1" t="s">
        <v>1</v>
      </c>
      <c r="D174" s="1" t="s">
        <v>56</v>
      </c>
      <c r="E174" s="1"/>
      <c r="F174" s="1"/>
      <c r="G174" s="1">
        <v>3000</v>
      </c>
      <c r="H174" s="1">
        <v>173</v>
      </c>
      <c r="I174">
        <f t="shared" si="2"/>
        <v>519000</v>
      </c>
    </row>
    <row r="175" spans="1:9">
      <c r="A175" s="2" t="s">
        <v>0</v>
      </c>
      <c r="B175" s="2">
        <v>2</v>
      </c>
      <c r="C175" s="2" t="s">
        <v>11</v>
      </c>
      <c r="D175" s="2" t="s">
        <v>90</v>
      </c>
      <c r="E175" s="2"/>
      <c r="F175" s="2"/>
      <c r="G175" s="2">
        <v>1000</v>
      </c>
      <c r="H175" s="2">
        <v>174</v>
      </c>
      <c r="I175">
        <f t="shared" si="2"/>
        <v>174000</v>
      </c>
    </row>
    <row r="176" spans="1:9">
      <c r="A176" s="1" t="s">
        <v>0</v>
      </c>
      <c r="B176" s="1">
        <v>2</v>
      </c>
      <c r="C176" s="1" t="s">
        <v>23</v>
      </c>
      <c r="D176" s="1" t="s">
        <v>61</v>
      </c>
      <c r="E176" s="1"/>
      <c r="F176" s="1"/>
      <c r="G176" s="1">
        <v>1360.78</v>
      </c>
      <c r="H176" s="1">
        <v>175</v>
      </c>
      <c r="I176">
        <f t="shared" si="2"/>
        <v>238136.5</v>
      </c>
    </row>
    <row r="177" spans="1:9">
      <c r="A177" s="2" t="s">
        <v>0</v>
      </c>
      <c r="B177" s="2">
        <v>2</v>
      </c>
      <c r="C177" s="2" t="s">
        <v>11</v>
      </c>
      <c r="D177" s="2" t="s">
        <v>64</v>
      </c>
      <c r="E177" s="2"/>
      <c r="F177" s="2"/>
      <c r="G177" s="2">
        <v>600</v>
      </c>
      <c r="H177" s="2">
        <v>176</v>
      </c>
      <c r="I177">
        <f t="shared" si="2"/>
        <v>105600</v>
      </c>
    </row>
    <row r="178" spans="1:9">
      <c r="A178" s="1" t="s">
        <v>0</v>
      </c>
      <c r="B178" s="1">
        <v>2</v>
      </c>
      <c r="C178" s="1" t="s">
        <v>93</v>
      </c>
      <c r="D178" s="1" t="s">
        <v>94</v>
      </c>
      <c r="E178" s="1"/>
      <c r="F178" s="1"/>
      <c r="G178" s="1">
        <v>500</v>
      </c>
      <c r="H178" s="1">
        <v>177</v>
      </c>
      <c r="I178">
        <f t="shared" si="2"/>
        <v>88500</v>
      </c>
    </row>
    <row r="179" spans="1:9">
      <c r="A179" s="2" t="s">
        <v>0</v>
      </c>
      <c r="B179" s="2">
        <v>2</v>
      </c>
      <c r="C179" s="2" t="s">
        <v>16</v>
      </c>
      <c r="D179" s="2" t="s">
        <v>66</v>
      </c>
      <c r="E179" s="2"/>
      <c r="F179" s="2"/>
      <c r="G179" s="2">
        <v>500</v>
      </c>
      <c r="H179" s="2">
        <v>178</v>
      </c>
      <c r="I179">
        <f t="shared" si="2"/>
        <v>89000</v>
      </c>
    </row>
    <row r="180" spans="1:9">
      <c r="A180" s="1" t="s">
        <v>0</v>
      </c>
      <c r="B180" s="1">
        <v>2</v>
      </c>
      <c r="C180" s="1" t="s">
        <v>1</v>
      </c>
      <c r="D180" s="1" t="s">
        <v>114</v>
      </c>
      <c r="E180" s="1"/>
      <c r="F180" s="1"/>
      <c r="G180" s="1">
        <v>400</v>
      </c>
      <c r="H180" s="1">
        <v>179</v>
      </c>
      <c r="I180">
        <f t="shared" si="2"/>
        <v>71600</v>
      </c>
    </row>
    <row r="181" spans="1:9">
      <c r="A181" s="2" t="s">
        <v>0</v>
      </c>
      <c r="B181" s="2">
        <v>2</v>
      </c>
      <c r="C181" s="2" t="s">
        <v>115</v>
      </c>
      <c r="D181" s="2" t="s">
        <v>116</v>
      </c>
      <c r="E181" s="2"/>
      <c r="F181" s="2"/>
      <c r="G181" s="2">
        <v>400</v>
      </c>
      <c r="H181" s="2">
        <v>180</v>
      </c>
      <c r="I181">
        <f t="shared" si="2"/>
        <v>72000</v>
      </c>
    </row>
    <row r="182" spans="1:9">
      <c r="A182" s="1" t="s">
        <v>0</v>
      </c>
      <c r="B182" s="1">
        <v>2</v>
      </c>
      <c r="C182" s="1" t="s">
        <v>93</v>
      </c>
      <c r="D182" s="1" t="s">
        <v>117</v>
      </c>
      <c r="E182" s="1"/>
      <c r="F182" s="1"/>
      <c r="G182" s="1">
        <v>25</v>
      </c>
      <c r="H182" s="1">
        <v>181</v>
      </c>
      <c r="I182">
        <f t="shared" si="2"/>
        <v>4525</v>
      </c>
    </row>
    <row r="183" spans="1:9">
      <c r="A183" s="2" t="s">
        <v>0</v>
      </c>
      <c r="B183" s="2">
        <v>3</v>
      </c>
      <c r="C183" s="2" t="s">
        <v>1</v>
      </c>
      <c r="D183" s="2" t="s">
        <v>118</v>
      </c>
      <c r="E183" s="2"/>
      <c r="F183" s="2"/>
      <c r="G183" s="2">
        <v>250</v>
      </c>
      <c r="H183" s="2">
        <v>182</v>
      </c>
      <c r="I183">
        <f t="shared" si="2"/>
        <v>45500</v>
      </c>
    </row>
    <row r="184" spans="1:9">
      <c r="A184" s="1" t="s">
        <v>0</v>
      </c>
      <c r="B184" s="1">
        <v>3</v>
      </c>
      <c r="C184" s="1" t="s">
        <v>5</v>
      </c>
      <c r="D184" s="1" t="s">
        <v>6</v>
      </c>
      <c r="E184" s="1"/>
      <c r="F184" s="1"/>
      <c r="G184" s="1">
        <v>20000</v>
      </c>
      <c r="H184" s="1">
        <v>183</v>
      </c>
      <c r="I184">
        <f t="shared" si="2"/>
        <v>3660000</v>
      </c>
    </row>
    <row r="185" spans="1:9">
      <c r="A185" s="2" t="s">
        <v>0</v>
      </c>
      <c r="B185" s="2">
        <v>3</v>
      </c>
      <c r="C185" s="2" t="s">
        <v>5</v>
      </c>
      <c r="D185" s="2" t="s">
        <v>119</v>
      </c>
      <c r="E185" s="2"/>
      <c r="F185" s="2"/>
      <c r="G185" s="2">
        <v>100</v>
      </c>
      <c r="H185" s="2">
        <v>184</v>
      </c>
      <c r="I185">
        <f t="shared" si="2"/>
        <v>18400</v>
      </c>
    </row>
    <row r="186" spans="1:9">
      <c r="A186" s="1" t="s">
        <v>0</v>
      </c>
      <c r="B186" s="1">
        <v>3</v>
      </c>
      <c r="C186" s="1" t="s">
        <v>5</v>
      </c>
      <c r="D186" s="1" t="s">
        <v>8</v>
      </c>
      <c r="E186" s="1"/>
      <c r="F186" s="1"/>
      <c r="G186" s="1">
        <v>2000</v>
      </c>
      <c r="H186" s="1">
        <v>185</v>
      </c>
      <c r="I186">
        <f t="shared" si="2"/>
        <v>370000</v>
      </c>
    </row>
    <row r="187" spans="1:9">
      <c r="A187" s="2" t="s">
        <v>0</v>
      </c>
      <c r="B187" s="2">
        <v>3</v>
      </c>
      <c r="C187" s="2" t="s">
        <v>5</v>
      </c>
      <c r="D187" s="2" t="s">
        <v>103</v>
      </c>
      <c r="E187" s="2"/>
      <c r="F187" s="2"/>
      <c r="G187" s="2">
        <v>25</v>
      </c>
      <c r="H187" s="2">
        <v>186</v>
      </c>
      <c r="I187">
        <f t="shared" si="2"/>
        <v>4650</v>
      </c>
    </row>
    <row r="188" spans="1:9">
      <c r="A188" s="1" t="s">
        <v>0</v>
      </c>
      <c r="B188" s="1">
        <v>3</v>
      </c>
      <c r="C188" s="1" t="s">
        <v>1</v>
      </c>
      <c r="D188" s="1" t="s">
        <v>104</v>
      </c>
      <c r="E188" s="1"/>
      <c r="F188" s="1"/>
      <c r="G188" s="1">
        <v>225</v>
      </c>
      <c r="H188" s="1">
        <v>187</v>
      </c>
      <c r="I188">
        <f t="shared" si="2"/>
        <v>42075</v>
      </c>
    </row>
    <row r="189" spans="1:9">
      <c r="A189" s="2" t="s">
        <v>0</v>
      </c>
      <c r="B189" s="2">
        <v>3</v>
      </c>
      <c r="C189" s="2" t="s">
        <v>13</v>
      </c>
      <c r="D189" s="2" t="s">
        <v>14</v>
      </c>
      <c r="E189" s="2"/>
      <c r="F189" s="2"/>
      <c r="G189" s="2">
        <v>3750</v>
      </c>
      <c r="H189" s="2">
        <v>188</v>
      </c>
      <c r="I189">
        <f t="shared" si="2"/>
        <v>705000</v>
      </c>
    </row>
    <row r="190" spans="1:9">
      <c r="A190" s="1" t="s">
        <v>0</v>
      </c>
      <c r="B190" s="1">
        <v>3</v>
      </c>
      <c r="C190" s="1" t="s">
        <v>58</v>
      </c>
      <c r="D190" s="1" t="s">
        <v>68</v>
      </c>
      <c r="E190" s="1"/>
      <c r="F190" s="1"/>
      <c r="G190" s="1">
        <v>4125</v>
      </c>
      <c r="H190" s="1">
        <v>189</v>
      </c>
      <c r="I190">
        <f t="shared" si="2"/>
        <v>779625</v>
      </c>
    </row>
    <row r="191" spans="1:9">
      <c r="A191" s="2" t="s">
        <v>0</v>
      </c>
      <c r="B191" s="2">
        <v>3</v>
      </c>
      <c r="C191" s="2" t="s">
        <v>13</v>
      </c>
      <c r="D191" s="2" t="s">
        <v>15</v>
      </c>
      <c r="E191" s="2"/>
      <c r="F191" s="2"/>
      <c r="G191" s="2">
        <v>1375</v>
      </c>
      <c r="H191" s="1">
        <v>190</v>
      </c>
      <c r="I191">
        <f t="shared" si="2"/>
        <v>261250</v>
      </c>
    </row>
    <row r="192" spans="1:9">
      <c r="A192" s="1" t="s">
        <v>0</v>
      </c>
      <c r="B192" s="1">
        <v>3</v>
      </c>
      <c r="C192" s="1" t="s">
        <v>1</v>
      </c>
      <c r="D192" s="1" t="s">
        <v>120</v>
      </c>
      <c r="E192" s="1"/>
      <c r="F192" s="1"/>
      <c r="G192" s="1">
        <v>200</v>
      </c>
      <c r="H192" s="2">
        <v>191</v>
      </c>
      <c r="I192">
        <f t="shared" si="2"/>
        <v>38200</v>
      </c>
    </row>
    <row r="193" spans="1:9">
      <c r="A193" s="2" t="s">
        <v>0</v>
      </c>
      <c r="B193" s="2">
        <v>3</v>
      </c>
      <c r="C193" s="2" t="s">
        <v>5</v>
      </c>
      <c r="D193" s="2" t="s">
        <v>18</v>
      </c>
      <c r="E193" s="2"/>
      <c r="F193" s="2"/>
      <c r="G193" s="2">
        <v>18450</v>
      </c>
      <c r="H193" s="1">
        <v>192</v>
      </c>
      <c r="I193">
        <f t="shared" si="2"/>
        <v>3542400</v>
      </c>
    </row>
    <row r="194" spans="1:9">
      <c r="A194" s="1" t="s">
        <v>0</v>
      </c>
      <c r="B194" s="1">
        <v>3</v>
      </c>
      <c r="C194" s="1" t="s">
        <v>20</v>
      </c>
      <c r="D194" s="1" t="s">
        <v>21</v>
      </c>
      <c r="E194" s="1"/>
      <c r="F194" s="1"/>
      <c r="G194" s="1">
        <v>3150</v>
      </c>
      <c r="H194" s="2">
        <v>193</v>
      </c>
      <c r="I194">
        <f t="shared" si="2"/>
        <v>607950</v>
      </c>
    </row>
    <row r="195" spans="1:9">
      <c r="A195" s="2" t="s">
        <v>0</v>
      </c>
      <c r="B195" s="2">
        <v>3</v>
      </c>
      <c r="C195" s="2" t="s">
        <v>20</v>
      </c>
      <c r="D195" s="2" t="s">
        <v>21</v>
      </c>
      <c r="E195" s="2"/>
      <c r="F195" s="2"/>
      <c r="G195" s="2">
        <v>450</v>
      </c>
      <c r="H195" s="1">
        <v>194</v>
      </c>
      <c r="I195">
        <f t="shared" ref="I195:I258" si="3">G195*H195</f>
        <v>87300</v>
      </c>
    </row>
    <row r="196" spans="1:9">
      <c r="A196" s="1" t="s">
        <v>0</v>
      </c>
      <c r="B196" s="1">
        <v>3</v>
      </c>
      <c r="C196" s="1" t="s">
        <v>20</v>
      </c>
      <c r="D196" s="1" t="s">
        <v>22</v>
      </c>
      <c r="E196" s="1"/>
      <c r="F196" s="1"/>
      <c r="G196" s="1">
        <v>4050</v>
      </c>
      <c r="H196" s="2">
        <v>195</v>
      </c>
      <c r="I196">
        <f t="shared" si="3"/>
        <v>789750</v>
      </c>
    </row>
    <row r="197" spans="1:9">
      <c r="A197" s="2" t="s">
        <v>0</v>
      </c>
      <c r="B197" s="2">
        <v>3</v>
      </c>
      <c r="C197" s="2" t="s">
        <v>23</v>
      </c>
      <c r="D197" s="2" t="s">
        <v>24</v>
      </c>
      <c r="E197" s="2"/>
      <c r="F197" s="2"/>
      <c r="G197" s="2">
        <v>100</v>
      </c>
      <c r="H197" s="1">
        <v>196</v>
      </c>
      <c r="I197">
        <f t="shared" si="3"/>
        <v>19600</v>
      </c>
    </row>
    <row r="198" spans="1:9">
      <c r="A198" s="1" t="s">
        <v>0</v>
      </c>
      <c r="B198" s="1">
        <v>3</v>
      </c>
      <c r="C198" s="1" t="s">
        <v>1</v>
      </c>
      <c r="D198" s="1" t="s">
        <v>109</v>
      </c>
      <c r="E198" s="1"/>
      <c r="F198" s="1"/>
      <c r="G198" s="1">
        <v>1000</v>
      </c>
      <c r="H198" s="2">
        <v>197</v>
      </c>
      <c r="I198">
        <f t="shared" si="3"/>
        <v>197000</v>
      </c>
    </row>
    <row r="199" spans="1:9">
      <c r="A199" s="2" t="s">
        <v>0</v>
      </c>
      <c r="B199" s="2">
        <v>3</v>
      </c>
      <c r="C199" s="2" t="s">
        <v>121</v>
      </c>
      <c r="D199" s="2" t="s">
        <v>122</v>
      </c>
      <c r="E199" s="2"/>
      <c r="F199" s="2"/>
      <c r="G199" s="2">
        <v>100</v>
      </c>
      <c r="H199" s="1">
        <v>198</v>
      </c>
      <c r="I199">
        <f t="shared" si="3"/>
        <v>19800</v>
      </c>
    </row>
    <row r="200" spans="1:9">
      <c r="A200" s="1" t="s">
        <v>0</v>
      </c>
      <c r="B200" s="1">
        <v>3</v>
      </c>
      <c r="C200" s="1" t="s">
        <v>11</v>
      </c>
      <c r="D200" s="1" t="s">
        <v>25</v>
      </c>
      <c r="E200" s="1"/>
      <c r="F200" s="1"/>
      <c r="G200" s="1">
        <v>200</v>
      </c>
      <c r="H200" s="2">
        <v>199</v>
      </c>
      <c r="I200">
        <f t="shared" si="3"/>
        <v>39800</v>
      </c>
    </row>
    <row r="201" spans="1:9">
      <c r="A201" s="2" t="s">
        <v>0</v>
      </c>
      <c r="B201" s="2">
        <v>3</v>
      </c>
      <c r="C201" s="2" t="s">
        <v>26</v>
      </c>
      <c r="D201" s="2" t="s">
        <v>27</v>
      </c>
      <c r="E201" s="2"/>
      <c r="F201" s="2"/>
      <c r="G201" s="2">
        <v>4000</v>
      </c>
      <c r="H201" s="1">
        <v>200</v>
      </c>
      <c r="I201">
        <f t="shared" si="3"/>
        <v>800000</v>
      </c>
    </row>
    <row r="202" spans="1:9">
      <c r="A202" s="1" t="s">
        <v>0</v>
      </c>
      <c r="B202" s="1">
        <v>3</v>
      </c>
      <c r="C202" s="1" t="s">
        <v>1</v>
      </c>
      <c r="D202" s="1" t="s">
        <v>28</v>
      </c>
      <c r="E202" s="1"/>
      <c r="F202" s="1"/>
      <c r="G202" s="1">
        <v>16000</v>
      </c>
      <c r="H202" s="2">
        <v>201</v>
      </c>
      <c r="I202">
        <f t="shared" si="3"/>
        <v>3216000</v>
      </c>
    </row>
    <row r="203" spans="1:9">
      <c r="A203" s="2" t="s">
        <v>0</v>
      </c>
      <c r="B203" s="2">
        <v>3</v>
      </c>
      <c r="C203" s="2" t="s">
        <v>5</v>
      </c>
      <c r="D203" s="2" t="s">
        <v>29</v>
      </c>
      <c r="E203" s="2"/>
      <c r="F203" s="2"/>
      <c r="G203" s="2">
        <v>13000</v>
      </c>
      <c r="H203" s="1">
        <v>202</v>
      </c>
      <c r="I203">
        <f t="shared" si="3"/>
        <v>2626000</v>
      </c>
    </row>
    <row r="204" spans="1:9">
      <c r="A204" s="1" t="s">
        <v>0</v>
      </c>
      <c r="B204" s="1">
        <v>3</v>
      </c>
      <c r="C204" s="1" t="s">
        <v>30</v>
      </c>
      <c r="D204" s="1" t="s">
        <v>31</v>
      </c>
      <c r="E204" s="1"/>
      <c r="F204" s="1"/>
      <c r="G204" s="1">
        <v>400</v>
      </c>
      <c r="H204" s="2">
        <v>203</v>
      </c>
      <c r="I204">
        <f t="shared" si="3"/>
        <v>81200</v>
      </c>
    </row>
    <row r="205" spans="1:9">
      <c r="A205" s="2" t="s">
        <v>0</v>
      </c>
      <c r="B205" s="2">
        <v>3</v>
      </c>
      <c r="C205" s="2" t="s">
        <v>20</v>
      </c>
      <c r="D205" s="2" t="s">
        <v>32</v>
      </c>
      <c r="E205" s="2"/>
      <c r="F205" s="2"/>
      <c r="G205" s="2">
        <v>900</v>
      </c>
      <c r="H205" s="1">
        <v>204</v>
      </c>
      <c r="I205">
        <f t="shared" si="3"/>
        <v>183600</v>
      </c>
    </row>
    <row r="206" spans="1:9">
      <c r="A206" s="1" t="s">
        <v>0</v>
      </c>
      <c r="B206" s="1">
        <v>3</v>
      </c>
      <c r="C206" s="1" t="s">
        <v>9</v>
      </c>
      <c r="D206" s="1" t="s">
        <v>123</v>
      </c>
      <c r="E206" s="1"/>
      <c r="F206" s="1"/>
      <c r="G206" s="1">
        <v>300</v>
      </c>
      <c r="H206" s="2">
        <v>205</v>
      </c>
      <c r="I206">
        <f t="shared" si="3"/>
        <v>61500</v>
      </c>
    </row>
    <row r="207" spans="1:9">
      <c r="A207" s="2" t="s">
        <v>0</v>
      </c>
      <c r="B207" s="2">
        <v>3</v>
      </c>
      <c r="C207" s="2" t="s">
        <v>26</v>
      </c>
      <c r="D207" s="2" t="s">
        <v>124</v>
      </c>
      <c r="E207" s="2"/>
      <c r="F207" s="2"/>
      <c r="G207" s="2">
        <v>250</v>
      </c>
      <c r="H207" s="1">
        <v>206</v>
      </c>
      <c r="I207">
        <f t="shared" si="3"/>
        <v>51500</v>
      </c>
    </row>
    <row r="208" spans="1:9">
      <c r="A208" s="1" t="s">
        <v>0</v>
      </c>
      <c r="B208" s="1">
        <v>3</v>
      </c>
      <c r="C208" s="1" t="s">
        <v>20</v>
      </c>
      <c r="D208" s="1" t="s">
        <v>33</v>
      </c>
      <c r="E208" s="1"/>
      <c r="F208" s="1"/>
      <c r="G208" s="1">
        <v>2000</v>
      </c>
      <c r="H208" s="1">
        <v>207</v>
      </c>
      <c r="I208">
        <f t="shared" si="3"/>
        <v>414000</v>
      </c>
    </row>
    <row r="209" spans="1:9">
      <c r="A209" s="2" t="s">
        <v>0</v>
      </c>
      <c r="B209" s="2">
        <v>3</v>
      </c>
      <c r="C209" s="2" t="s">
        <v>5</v>
      </c>
      <c r="D209" s="2" t="s">
        <v>34</v>
      </c>
      <c r="E209" s="2"/>
      <c r="F209" s="2"/>
      <c r="G209" s="2">
        <v>3000</v>
      </c>
      <c r="H209" s="2">
        <v>208</v>
      </c>
      <c r="I209">
        <f t="shared" si="3"/>
        <v>624000</v>
      </c>
    </row>
    <row r="210" spans="1:9">
      <c r="A210" s="1" t="s">
        <v>0</v>
      </c>
      <c r="B210" s="1">
        <v>3</v>
      </c>
      <c r="C210" s="1" t="s">
        <v>73</v>
      </c>
      <c r="D210" s="1" t="s">
        <v>74</v>
      </c>
      <c r="E210" s="1"/>
      <c r="F210" s="1"/>
      <c r="G210" s="1">
        <v>1375</v>
      </c>
      <c r="H210" s="1">
        <v>209</v>
      </c>
      <c r="I210">
        <f t="shared" si="3"/>
        <v>287375</v>
      </c>
    </row>
    <row r="211" spans="1:9">
      <c r="A211" s="2" t="s">
        <v>0</v>
      </c>
      <c r="B211" s="2">
        <v>3</v>
      </c>
      <c r="C211" s="2" t="s">
        <v>1</v>
      </c>
      <c r="D211" s="2" t="s">
        <v>75</v>
      </c>
      <c r="E211" s="2"/>
      <c r="F211" s="2"/>
      <c r="G211" s="2">
        <v>2000</v>
      </c>
      <c r="H211" s="2">
        <v>210</v>
      </c>
      <c r="I211">
        <f t="shared" si="3"/>
        <v>420000</v>
      </c>
    </row>
    <row r="212" spans="1:9">
      <c r="A212" s="1" t="s">
        <v>0</v>
      </c>
      <c r="B212" s="1">
        <v>3</v>
      </c>
      <c r="C212" s="1" t="s">
        <v>30</v>
      </c>
      <c r="D212" s="1" t="s">
        <v>35</v>
      </c>
      <c r="E212" s="1"/>
      <c r="F212" s="1"/>
      <c r="G212" s="1">
        <v>4400</v>
      </c>
      <c r="H212" s="1">
        <v>211</v>
      </c>
      <c r="I212">
        <f t="shared" si="3"/>
        <v>928400</v>
      </c>
    </row>
    <row r="213" spans="1:9">
      <c r="A213" s="2" t="s">
        <v>0</v>
      </c>
      <c r="B213" s="2">
        <v>3</v>
      </c>
      <c r="C213" s="2" t="s">
        <v>30</v>
      </c>
      <c r="D213" s="2" t="s">
        <v>78</v>
      </c>
      <c r="E213" s="2"/>
      <c r="F213" s="2"/>
      <c r="G213" s="2">
        <v>500</v>
      </c>
      <c r="H213" s="2">
        <v>212</v>
      </c>
      <c r="I213">
        <f t="shared" si="3"/>
        <v>106000</v>
      </c>
    </row>
    <row r="214" spans="1:9">
      <c r="A214" s="1" t="s">
        <v>0</v>
      </c>
      <c r="B214" s="1">
        <v>3</v>
      </c>
      <c r="C214" s="1" t="s">
        <v>30</v>
      </c>
      <c r="D214" s="1" t="s">
        <v>36</v>
      </c>
      <c r="E214" s="1"/>
      <c r="F214" s="1"/>
      <c r="G214" s="1">
        <v>3000</v>
      </c>
      <c r="H214" s="1">
        <v>213</v>
      </c>
      <c r="I214">
        <f t="shared" si="3"/>
        <v>639000</v>
      </c>
    </row>
    <row r="215" spans="1:9">
      <c r="A215" s="2" t="s">
        <v>0</v>
      </c>
      <c r="B215" s="2">
        <v>3</v>
      </c>
      <c r="C215" s="2" t="s">
        <v>38</v>
      </c>
      <c r="D215" s="2" t="s">
        <v>39</v>
      </c>
      <c r="E215" s="2"/>
      <c r="F215" s="2"/>
      <c r="G215" s="2">
        <v>1950</v>
      </c>
      <c r="H215" s="2">
        <v>214</v>
      </c>
      <c r="I215">
        <f t="shared" si="3"/>
        <v>417300</v>
      </c>
    </row>
    <row r="216" spans="1:9">
      <c r="A216" s="1" t="s">
        <v>0</v>
      </c>
      <c r="B216" s="1">
        <v>3</v>
      </c>
      <c r="C216" s="1" t="s">
        <v>80</v>
      </c>
      <c r="D216" s="1" t="s">
        <v>81</v>
      </c>
      <c r="E216" s="1"/>
      <c r="F216" s="1"/>
      <c r="G216" s="1">
        <v>4125</v>
      </c>
      <c r="H216" s="1">
        <v>215</v>
      </c>
      <c r="I216">
        <f t="shared" si="3"/>
        <v>886875</v>
      </c>
    </row>
    <row r="217" spans="1:9">
      <c r="A217" s="2" t="s">
        <v>0</v>
      </c>
      <c r="B217" s="2">
        <v>3</v>
      </c>
      <c r="C217" s="2" t="s">
        <v>80</v>
      </c>
      <c r="D217" s="2" t="s">
        <v>81</v>
      </c>
      <c r="E217" s="2"/>
      <c r="F217" s="2"/>
      <c r="G217" s="2">
        <v>5500</v>
      </c>
      <c r="H217" s="2">
        <v>216</v>
      </c>
      <c r="I217">
        <f t="shared" si="3"/>
        <v>1188000</v>
      </c>
    </row>
    <row r="218" spans="1:9">
      <c r="A218" s="1" t="s">
        <v>0</v>
      </c>
      <c r="B218" s="1">
        <v>3</v>
      </c>
      <c r="C218" s="1" t="s">
        <v>1</v>
      </c>
      <c r="D218" s="1" t="s">
        <v>82</v>
      </c>
      <c r="E218" s="1"/>
      <c r="F218" s="1"/>
      <c r="G218" s="1">
        <v>1000</v>
      </c>
      <c r="H218" s="1">
        <v>217</v>
      </c>
      <c r="I218">
        <f t="shared" si="3"/>
        <v>217000</v>
      </c>
    </row>
    <row r="219" spans="1:9">
      <c r="A219" s="2" t="s">
        <v>0</v>
      </c>
      <c r="B219" s="2">
        <v>3</v>
      </c>
      <c r="C219" s="2" t="s">
        <v>1</v>
      </c>
      <c r="D219" s="2" t="s">
        <v>83</v>
      </c>
      <c r="E219" s="2"/>
      <c r="F219" s="2"/>
      <c r="G219" s="2">
        <v>2200</v>
      </c>
      <c r="H219" s="2">
        <v>218</v>
      </c>
      <c r="I219">
        <f t="shared" si="3"/>
        <v>479600</v>
      </c>
    </row>
    <row r="220" spans="1:9">
      <c r="A220" s="1" t="s">
        <v>0</v>
      </c>
      <c r="B220" s="1">
        <v>3</v>
      </c>
      <c r="C220" s="1" t="s">
        <v>16</v>
      </c>
      <c r="D220" s="1" t="s">
        <v>40</v>
      </c>
      <c r="E220" s="1"/>
      <c r="F220" s="1"/>
      <c r="G220" s="1">
        <v>1000</v>
      </c>
      <c r="H220" s="1">
        <v>219</v>
      </c>
      <c r="I220">
        <f t="shared" si="3"/>
        <v>219000</v>
      </c>
    </row>
    <row r="221" spans="1:9">
      <c r="A221" s="2" t="s">
        <v>0</v>
      </c>
      <c r="B221" s="2">
        <v>3</v>
      </c>
      <c r="C221" s="2" t="s">
        <v>41</v>
      </c>
      <c r="D221" s="2" t="s">
        <v>42</v>
      </c>
      <c r="E221" s="2"/>
      <c r="F221" s="2"/>
      <c r="G221" s="2">
        <v>19250</v>
      </c>
      <c r="H221" s="2">
        <v>220</v>
      </c>
      <c r="I221">
        <f t="shared" si="3"/>
        <v>4235000</v>
      </c>
    </row>
    <row r="222" spans="1:9">
      <c r="A222" s="1" t="s">
        <v>0</v>
      </c>
      <c r="B222" s="1">
        <v>3</v>
      </c>
      <c r="C222" s="1" t="s">
        <v>44</v>
      </c>
      <c r="D222" s="1" t="s">
        <v>45</v>
      </c>
      <c r="E222" s="1"/>
      <c r="F222" s="1"/>
      <c r="G222" s="1">
        <v>750</v>
      </c>
      <c r="H222" s="1">
        <v>221</v>
      </c>
      <c r="I222">
        <f t="shared" si="3"/>
        <v>165750</v>
      </c>
    </row>
    <row r="223" spans="1:9">
      <c r="A223" s="2" t="s">
        <v>0</v>
      </c>
      <c r="B223" s="2">
        <v>3</v>
      </c>
      <c r="C223" s="2" t="s">
        <v>85</v>
      </c>
      <c r="D223" s="2" t="s">
        <v>86</v>
      </c>
      <c r="E223" s="2"/>
      <c r="F223" s="2"/>
      <c r="G223" s="2">
        <v>750</v>
      </c>
      <c r="H223" s="2">
        <v>222</v>
      </c>
      <c r="I223">
        <f t="shared" si="3"/>
        <v>166500</v>
      </c>
    </row>
    <row r="224" spans="1:9">
      <c r="A224" s="1" t="s">
        <v>0</v>
      </c>
      <c r="B224" s="1">
        <v>3</v>
      </c>
      <c r="C224" s="1" t="s">
        <v>5</v>
      </c>
      <c r="D224" s="1" t="s">
        <v>47</v>
      </c>
      <c r="E224" s="1"/>
      <c r="F224" s="1"/>
      <c r="G224" s="1">
        <v>5000</v>
      </c>
      <c r="H224" s="1">
        <v>223</v>
      </c>
      <c r="I224">
        <f t="shared" si="3"/>
        <v>1115000</v>
      </c>
    </row>
    <row r="225" spans="1:9">
      <c r="A225" s="2" t="s">
        <v>0</v>
      </c>
      <c r="B225" s="2">
        <v>3</v>
      </c>
      <c r="C225" s="2" t="s">
        <v>1</v>
      </c>
      <c r="D225" s="2" t="s">
        <v>48</v>
      </c>
      <c r="E225" s="2"/>
      <c r="F225" s="2"/>
      <c r="G225" s="2">
        <v>5000</v>
      </c>
      <c r="H225" s="1">
        <v>224</v>
      </c>
      <c r="I225">
        <f t="shared" si="3"/>
        <v>1120000</v>
      </c>
    </row>
    <row r="226" spans="1:9">
      <c r="A226" s="1" t="s">
        <v>0</v>
      </c>
      <c r="B226" s="1">
        <v>3</v>
      </c>
      <c r="C226" s="1" t="s">
        <v>49</v>
      </c>
      <c r="D226" s="1" t="s">
        <v>50</v>
      </c>
      <c r="E226" s="1"/>
      <c r="F226" s="1"/>
      <c r="G226" s="1">
        <v>5500</v>
      </c>
      <c r="H226" s="2">
        <v>225</v>
      </c>
      <c r="I226">
        <f t="shared" si="3"/>
        <v>1237500</v>
      </c>
    </row>
    <row r="227" spans="1:9">
      <c r="A227" s="2" t="s">
        <v>0</v>
      </c>
      <c r="B227" s="2">
        <v>3</v>
      </c>
      <c r="C227" s="2" t="s">
        <v>1</v>
      </c>
      <c r="D227" s="2" t="s">
        <v>54</v>
      </c>
      <c r="E227" s="2"/>
      <c r="F227" s="2"/>
      <c r="G227" s="2">
        <v>3850</v>
      </c>
      <c r="H227" s="1">
        <v>226</v>
      </c>
      <c r="I227">
        <f t="shared" si="3"/>
        <v>870100</v>
      </c>
    </row>
    <row r="228" spans="1:9">
      <c r="A228" s="1" t="s">
        <v>0</v>
      </c>
      <c r="B228" s="1">
        <v>3</v>
      </c>
      <c r="C228" s="1" t="s">
        <v>87</v>
      </c>
      <c r="D228" s="1" t="s">
        <v>89</v>
      </c>
      <c r="E228" s="1"/>
      <c r="F228" s="1"/>
      <c r="G228" s="1">
        <v>1000</v>
      </c>
      <c r="H228" s="2">
        <v>227</v>
      </c>
      <c r="I228">
        <f t="shared" si="3"/>
        <v>227000</v>
      </c>
    </row>
    <row r="229" spans="1:9">
      <c r="A229" s="2" t="s">
        <v>0</v>
      </c>
      <c r="B229" s="2">
        <v>3</v>
      </c>
      <c r="C229" s="2" t="s">
        <v>26</v>
      </c>
      <c r="D229" s="2" t="s">
        <v>57</v>
      </c>
      <c r="E229" s="2"/>
      <c r="F229" s="2"/>
      <c r="G229" s="2">
        <v>3000</v>
      </c>
      <c r="H229" s="1">
        <v>228</v>
      </c>
      <c r="I229">
        <f t="shared" si="3"/>
        <v>684000</v>
      </c>
    </row>
    <row r="230" spans="1:9">
      <c r="A230" s="1" t="s">
        <v>0</v>
      </c>
      <c r="B230" s="1">
        <v>3</v>
      </c>
      <c r="C230" s="1" t="s">
        <v>58</v>
      </c>
      <c r="D230" s="1" t="s">
        <v>59</v>
      </c>
      <c r="E230" s="1"/>
      <c r="F230" s="1"/>
      <c r="G230" s="1">
        <v>2325</v>
      </c>
      <c r="H230" s="2">
        <v>229</v>
      </c>
      <c r="I230">
        <f t="shared" si="3"/>
        <v>532425</v>
      </c>
    </row>
    <row r="231" spans="1:9">
      <c r="A231" s="2" t="s">
        <v>0</v>
      </c>
      <c r="B231" s="2">
        <v>3</v>
      </c>
      <c r="C231" s="2" t="s">
        <v>20</v>
      </c>
      <c r="D231" s="2" t="s">
        <v>60</v>
      </c>
      <c r="E231" s="2"/>
      <c r="F231" s="2"/>
      <c r="G231" s="2">
        <v>700</v>
      </c>
      <c r="H231" s="1">
        <v>230</v>
      </c>
      <c r="I231">
        <f t="shared" si="3"/>
        <v>161000</v>
      </c>
    </row>
    <row r="232" spans="1:9">
      <c r="A232" s="1" t="s">
        <v>0</v>
      </c>
      <c r="B232" s="1">
        <v>3</v>
      </c>
      <c r="C232" s="1" t="s">
        <v>23</v>
      </c>
      <c r="D232" s="1" t="s">
        <v>61</v>
      </c>
      <c r="E232" s="1"/>
      <c r="F232" s="1"/>
      <c r="G232" s="1">
        <v>680.39</v>
      </c>
      <c r="H232" s="2">
        <v>231</v>
      </c>
      <c r="I232">
        <f t="shared" si="3"/>
        <v>157170.09</v>
      </c>
    </row>
    <row r="233" spans="1:9">
      <c r="A233" s="2" t="s">
        <v>0</v>
      </c>
      <c r="B233" s="2">
        <v>3</v>
      </c>
      <c r="C233" s="2" t="s">
        <v>1</v>
      </c>
      <c r="D233" s="2" t="s">
        <v>92</v>
      </c>
      <c r="E233" s="2"/>
      <c r="F233" s="2"/>
      <c r="G233" s="2">
        <v>1250</v>
      </c>
      <c r="H233" s="1">
        <v>232</v>
      </c>
      <c r="I233">
        <f t="shared" si="3"/>
        <v>290000</v>
      </c>
    </row>
    <row r="234" spans="1:9">
      <c r="A234" s="1" t="s">
        <v>0</v>
      </c>
      <c r="B234" s="1">
        <v>3</v>
      </c>
      <c r="C234" s="1" t="s">
        <v>5</v>
      </c>
      <c r="D234" s="1" t="s">
        <v>63</v>
      </c>
      <c r="E234" s="1"/>
      <c r="F234" s="1"/>
      <c r="G234" s="1">
        <v>1000</v>
      </c>
      <c r="H234" s="2">
        <v>233</v>
      </c>
      <c r="I234">
        <f t="shared" si="3"/>
        <v>233000</v>
      </c>
    </row>
    <row r="235" spans="1:9">
      <c r="A235" s="2" t="s">
        <v>0</v>
      </c>
      <c r="B235" s="2">
        <v>3</v>
      </c>
      <c r="C235" s="2" t="s">
        <v>93</v>
      </c>
      <c r="D235" s="2" t="s">
        <v>94</v>
      </c>
      <c r="E235" s="2"/>
      <c r="F235" s="2"/>
      <c r="G235" s="2">
        <v>500</v>
      </c>
      <c r="H235" s="1">
        <v>234</v>
      </c>
      <c r="I235">
        <f t="shared" si="3"/>
        <v>117000</v>
      </c>
    </row>
    <row r="236" spans="1:9">
      <c r="A236" s="1" t="s">
        <v>0</v>
      </c>
      <c r="B236" s="1">
        <v>3</v>
      </c>
      <c r="C236" s="1" t="s">
        <v>16</v>
      </c>
      <c r="D236" s="1" t="s">
        <v>95</v>
      </c>
      <c r="E236" s="1"/>
      <c r="F236" s="1"/>
      <c r="G236" s="1">
        <v>1000</v>
      </c>
      <c r="H236" s="2">
        <v>235</v>
      </c>
      <c r="I236">
        <f t="shared" si="3"/>
        <v>235000</v>
      </c>
    </row>
    <row r="237" spans="1:9">
      <c r="A237" s="2" t="s">
        <v>0</v>
      </c>
      <c r="B237" s="2">
        <v>3</v>
      </c>
      <c r="C237" s="2" t="s">
        <v>1</v>
      </c>
      <c r="D237" s="2" t="s">
        <v>125</v>
      </c>
      <c r="E237" s="2"/>
      <c r="F237" s="2"/>
      <c r="G237" s="2">
        <v>500</v>
      </c>
      <c r="H237" s="1">
        <v>236</v>
      </c>
      <c r="I237">
        <f t="shared" si="3"/>
        <v>118000</v>
      </c>
    </row>
    <row r="238" spans="1:9">
      <c r="A238" s="1" t="s">
        <v>0</v>
      </c>
      <c r="B238" s="1">
        <v>3</v>
      </c>
      <c r="C238" s="1" t="s">
        <v>85</v>
      </c>
      <c r="D238" s="1" t="s">
        <v>126</v>
      </c>
      <c r="E238" s="1"/>
      <c r="F238" s="1"/>
      <c r="G238" s="1">
        <v>1000</v>
      </c>
      <c r="H238" s="2">
        <v>237</v>
      </c>
      <c r="I238">
        <f t="shared" si="3"/>
        <v>237000</v>
      </c>
    </row>
    <row r="239" spans="1:9">
      <c r="A239" s="2" t="s">
        <v>0</v>
      </c>
      <c r="B239" s="2">
        <v>3</v>
      </c>
      <c r="C239" s="2" t="s">
        <v>13</v>
      </c>
      <c r="D239" s="2" t="s">
        <v>127</v>
      </c>
      <c r="E239" s="2"/>
      <c r="F239" s="2"/>
      <c r="G239" s="2">
        <v>151.19999999999999</v>
      </c>
      <c r="H239" s="1">
        <v>238</v>
      </c>
      <c r="I239">
        <f t="shared" si="3"/>
        <v>35985.599999999999</v>
      </c>
    </row>
    <row r="240" spans="1:9">
      <c r="A240" s="1" t="s">
        <v>0</v>
      </c>
      <c r="B240" s="1">
        <v>3</v>
      </c>
      <c r="C240" s="1" t="s">
        <v>128</v>
      </c>
      <c r="D240" s="1" t="s">
        <v>129</v>
      </c>
      <c r="E240" s="1"/>
      <c r="F240" s="1"/>
      <c r="G240" s="1">
        <v>100</v>
      </c>
      <c r="H240" s="2">
        <v>239</v>
      </c>
      <c r="I240">
        <f t="shared" si="3"/>
        <v>23900</v>
      </c>
    </row>
    <row r="241" spans="1:9">
      <c r="A241" s="2" t="s">
        <v>0</v>
      </c>
      <c r="B241" s="2">
        <v>4</v>
      </c>
      <c r="C241" s="2" t="s">
        <v>1</v>
      </c>
      <c r="D241" s="2" t="s">
        <v>2</v>
      </c>
      <c r="E241" s="2"/>
      <c r="F241" s="2"/>
      <c r="G241" s="2">
        <v>3675</v>
      </c>
      <c r="H241" s="1">
        <v>240</v>
      </c>
      <c r="I241">
        <f t="shared" si="3"/>
        <v>882000</v>
      </c>
    </row>
    <row r="242" spans="1:9">
      <c r="A242" s="1" t="s">
        <v>0</v>
      </c>
      <c r="B242" s="1">
        <v>4</v>
      </c>
      <c r="C242" s="1" t="s">
        <v>1</v>
      </c>
      <c r="D242" s="1" t="s">
        <v>3</v>
      </c>
      <c r="E242" s="1"/>
      <c r="F242" s="1"/>
      <c r="G242" s="1">
        <v>2500</v>
      </c>
      <c r="H242" s="2">
        <v>241</v>
      </c>
      <c r="I242">
        <f t="shared" si="3"/>
        <v>602500</v>
      </c>
    </row>
    <row r="243" spans="1:9">
      <c r="A243" s="2" t="s">
        <v>0</v>
      </c>
      <c r="B243" s="2">
        <v>4</v>
      </c>
      <c r="C243" s="2" t="s">
        <v>1</v>
      </c>
      <c r="D243" s="2" t="s">
        <v>3</v>
      </c>
      <c r="E243" s="2"/>
      <c r="F243" s="2"/>
      <c r="G243" s="2">
        <v>2400</v>
      </c>
      <c r="H243" s="1">
        <v>242</v>
      </c>
      <c r="I243">
        <f t="shared" si="3"/>
        <v>580800</v>
      </c>
    </row>
    <row r="244" spans="1:9">
      <c r="A244" s="1" t="s">
        <v>0</v>
      </c>
      <c r="B244" s="1">
        <v>4</v>
      </c>
      <c r="C244" s="1" t="s">
        <v>5</v>
      </c>
      <c r="D244" s="1" t="s">
        <v>6</v>
      </c>
      <c r="E244" s="1"/>
      <c r="F244" s="1"/>
      <c r="G244" s="1">
        <v>20000</v>
      </c>
      <c r="H244" s="2">
        <v>243</v>
      </c>
      <c r="I244">
        <f t="shared" si="3"/>
        <v>4860000</v>
      </c>
    </row>
    <row r="245" spans="1:9">
      <c r="A245" s="2" t="s">
        <v>0</v>
      </c>
      <c r="B245" s="2">
        <v>4</v>
      </c>
      <c r="C245" s="2" t="s">
        <v>5</v>
      </c>
      <c r="D245" s="2" t="s">
        <v>130</v>
      </c>
      <c r="E245" s="2"/>
      <c r="F245" s="2"/>
      <c r="G245" s="2">
        <v>200</v>
      </c>
      <c r="H245" s="1">
        <v>244</v>
      </c>
      <c r="I245">
        <f t="shared" si="3"/>
        <v>48800</v>
      </c>
    </row>
    <row r="246" spans="1:9">
      <c r="A246" s="1" t="s">
        <v>0</v>
      </c>
      <c r="B246" s="1">
        <v>4</v>
      </c>
      <c r="C246" s="1" t="s">
        <v>5</v>
      </c>
      <c r="D246" s="1" t="s">
        <v>8</v>
      </c>
      <c r="E246" s="1"/>
      <c r="F246" s="1"/>
      <c r="G246" s="1">
        <v>3000</v>
      </c>
      <c r="H246" s="2">
        <v>245</v>
      </c>
      <c r="I246">
        <f t="shared" si="3"/>
        <v>735000</v>
      </c>
    </row>
    <row r="247" spans="1:9">
      <c r="A247" s="2" t="s">
        <v>0</v>
      </c>
      <c r="B247" s="2">
        <v>4</v>
      </c>
      <c r="C247" s="2" t="s">
        <v>11</v>
      </c>
      <c r="D247" s="2" t="s">
        <v>12</v>
      </c>
      <c r="E247" s="2"/>
      <c r="F247" s="2"/>
      <c r="G247" s="2">
        <v>1000</v>
      </c>
      <c r="H247" s="1">
        <v>246</v>
      </c>
      <c r="I247">
        <f t="shared" si="3"/>
        <v>246000</v>
      </c>
    </row>
    <row r="248" spans="1:9">
      <c r="A248" s="1" t="s">
        <v>0</v>
      </c>
      <c r="B248" s="1">
        <v>4</v>
      </c>
      <c r="C248" s="1" t="s">
        <v>11</v>
      </c>
      <c r="D248" s="1" t="s">
        <v>131</v>
      </c>
      <c r="E248" s="1"/>
      <c r="F248" s="1"/>
      <c r="G248" s="1">
        <v>450</v>
      </c>
      <c r="H248" s="2">
        <v>247</v>
      </c>
      <c r="I248">
        <f t="shared" si="3"/>
        <v>111150</v>
      </c>
    </row>
    <row r="249" spans="1:9">
      <c r="A249" s="2" t="s">
        <v>0</v>
      </c>
      <c r="B249" s="2">
        <v>4</v>
      </c>
      <c r="C249" s="2" t="s">
        <v>13</v>
      </c>
      <c r="D249" s="2" t="s">
        <v>14</v>
      </c>
      <c r="E249" s="2"/>
      <c r="F249" s="2"/>
      <c r="G249" s="2">
        <v>1850</v>
      </c>
      <c r="H249" s="1">
        <v>248</v>
      </c>
      <c r="I249">
        <f t="shared" si="3"/>
        <v>458800</v>
      </c>
    </row>
    <row r="250" spans="1:9">
      <c r="A250" s="1" t="s">
        <v>0</v>
      </c>
      <c r="B250" s="1">
        <v>4</v>
      </c>
      <c r="C250" s="1" t="s">
        <v>5</v>
      </c>
      <c r="D250" s="1" t="s">
        <v>107</v>
      </c>
      <c r="E250" s="1"/>
      <c r="F250" s="1"/>
      <c r="G250" s="1">
        <v>1125</v>
      </c>
      <c r="H250" s="2">
        <v>249</v>
      </c>
      <c r="I250">
        <f t="shared" si="3"/>
        <v>280125</v>
      </c>
    </row>
    <row r="251" spans="1:9">
      <c r="A251" s="2" t="s">
        <v>0</v>
      </c>
      <c r="B251" s="2">
        <v>4</v>
      </c>
      <c r="C251" s="2" t="s">
        <v>13</v>
      </c>
      <c r="D251" s="2" t="s">
        <v>15</v>
      </c>
      <c r="E251" s="2"/>
      <c r="F251" s="2"/>
      <c r="G251" s="2">
        <v>4125</v>
      </c>
      <c r="H251" s="1">
        <v>250</v>
      </c>
      <c r="I251">
        <f t="shared" si="3"/>
        <v>1031250</v>
      </c>
    </row>
    <row r="252" spans="1:9">
      <c r="A252" s="1" t="s">
        <v>0</v>
      </c>
      <c r="B252" s="1">
        <v>4</v>
      </c>
      <c r="C252" s="1" t="s">
        <v>5</v>
      </c>
      <c r="D252" s="1" t="s">
        <v>18</v>
      </c>
      <c r="E252" s="1"/>
      <c r="F252" s="1"/>
      <c r="G252" s="1">
        <v>32400</v>
      </c>
      <c r="H252" s="2">
        <v>251</v>
      </c>
      <c r="I252">
        <f t="shared" si="3"/>
        <v>8132400</v>
      </c>
    </row>
    <row r="253" spans="1:9">
      <c r="A253" s="2" t="s">
        <v>0</v>
      </c>
      <c r="B253" s="2">
        <v>4</v>
      </c>
      <c r="C253" s="2" t="s">
        <v>41</v>
      </c>
      <c r="D253" s="2" t="s">
        <v>108</v>
      </c>
      <c r="E253" s="2"/>
      <c r="F253" s="2"/>
      <c r="G253" s="2">
        <v>25</v>
      </c>
      <c r="H253" s="1">
        <v>252</v>
      </c>
      <c r="I253">
        <f t="shared" si="3"/>
        <v>6300</v>
      </c>
    </row>
    <row r="254" spans="1:9">
      <c r="A254" s="1" t="s">
        <v>0</v>
      </c>
      <c r="B254" s="1">
        <v>4</v>
      </c>
      <c r="C254" s="1" t="s">
        <v>9</v>
      </c>
      <c r="D254" s="1" t="s">
        <v>69</v>
      </c>
      <c r="E254" s="1"/>
      <c r="F254" s="1"/>
      <c r="G254" s="1">
        <v>5000</v>
      </c>
      <c r="H254" s="2">
        <v>253</v>
      </c>
      <c r="I254">
        <f t="shared" si="3"/>
        <v>1265000</v>
      </c>
    </row>
    <row r="255" spans="1:9">
      <c r="A255" s="2" t="s">
        <v>0</v>
      </c>
      <c r="B255" s="2">
        <v>4</v>
      </c>
      <c r="C255" s="2" t="s">
        <v>9</v>
      </c>
      <c r="D255" s="2" t="s">
        <v>19</v>
      </c>
      <c r="E255" s="2"/>
      <c r="F255" s="2"/>
      <c r="G255" s="2">
        <v>500</v>
      </c>
      <c r="H255" s="1">
        <v>254</v>
      </c>
      <c r="I255">
        <f t="shared" si="3"/>
        <v>127000</v>
      </c>
    </row>
    <row r="256" spans="1:9">
      <c r="A256" s="1" t="s">
        <v>0</v>
      </c>
      <c r="B256" s="1">
        <v>4</v>
      </c>
      <c r="C256" s="1" t="s">
        <v>70</v>
      </c>
      <c r="D256" s="1" t="s">
        <v>71</v>
      </c>
      <c r="E256" s="1"/>
      <c r="F256" s="1"/>
      <c r="G256" s="1">
        <v>1250</v>
      </c>
      <c r="H256" s="2">
        <v>255</v>
      </c>
      <c r="I256">
        <f t="shared" si="3"/>
        <v>318750</v>
      </c>
    </row>
    <row r="257" spans="1:9">
      <c r="A257" s="2" t="s">
        <v>0</v>
      </c>
      <c r="B257" s="2">
        <v>4</v>
      </c>
      <c r="C257" s="2" t="s">
        <v>20</v>
      </c>
      <c r="D257" s="2" t="s">
        <v>21</v>
      </c>
      <c r="E257" s="2"/>
      <c r="F257" s="2"/>
      <c r="G257" s="2">
        <v>1350</v>
      </c>
      <c r="H257" s="1">
        <v>256</v>
      </c>
      <c r="I257">
        <f t="shared" si="3"/>
        <v>345600</v>
      </c>
    </row>
    <row r="258" spans="1:9">
      <c r="A258" s="1" t="s">
        <v>0</v>
      </c>
      <c r="B258" s="1">
        <v>4</v>
      </c>
      <c r="C258" s="1" t="s">
        <v>20</v>
      </c>
      <c r="D258" s="1" t="s">
        <v>22</v>
      </c>
      <c r="E258" s="1"/>
      <c r="F258" s="1"/>
      <c r="G258" s="1">
        <v>4500</v>
      </c>
      <c r="H258" s="2">
        <v>257</v>
      </c>
      <c r="I258">
        <f t="shared" si="3"/>
        <v>1156500</v>
      </c>
    </row>
    <row r="259" spans="1:9">
      <c r="A259" s="2" t="s">
        <v>0</v>
      </c>
      <c r="B259" s="2">
        <v>4</v>
      </c>
      <c r="C259" s="2" t="s">
        <v>1</v>
      </c>
      <c r="D259" s="2" t="s">
        <v>109</v>
      </c>
      <c r="E259" s="2"/>
      <c r="F259" s="2"/>
      <c r="G259" s="2">
        <v>1000</v>
      </c>
      <c r="H259" s="1">
        <v>258</v>
      </c>
      <c r="I259">
        <f t="shared" ref="I259:I322" si="4">G259*H259</f>
        <v>258000</v>
      </c>
    </row>
    <row r="260" spans="1:9">
      <c r="A260" s="1" t="s">
        <v>0</v>
      </c>
      <c r="B260" s="1">
        <v>4</v>
      </c>
      <c r="C260" s="1" t="s">
        <v>9</v>
      </c>
      <c r="D260" s="1" t="s">
        <v>111</v>
      </c>
      <c r="E260" s="1"/>
      <c r="F260" s="1"/>
      <c r="G260" s="1">
        <v>2500</v>
      </c>
      <c r="H260" s="2">
        <v>259</v>
      </c>
      <c r="I260">
        <f t="shared" si="4"/>
        <v>647500</v>
      </c>
    </row>
    <row r="261" spans="1:9">
      <c r="A261" s="2" t="s">
        <v>0</v>
      </c>
      <c r="B261" s="2">
        <v>4</v>
      </c>
      <c r="C261" s="2" t="s">
        <v>26</v>
      </c>
      <c r="D261" s="2" t="s">
        <v>27</v>
      </c>
      <c r="E261" s="2"/>
      <c r="F261" s="2"/>
      <c r="G261" s="2">
        <v>5000</v>
      </c>
      <c r="H261" s="1">
        <v>260</v>
      </c>
      <c r="I261">
        <f t="shared" si="4"/>
        <v>1300000</v>
      </c>
    </row>
    <row r="262" spans="1:9">
      <c r="A262" s="1" t="s">
        <v>0</v>
      </c>
      <c r="B262" s="1">
        <v>4</v>
      </c>
      <c r="C262" s="1" t="s">
        <v>1</v>
      </c>
      <c r="D262" s="1" t="s">
        <v>28</v>
      </c>
      <c r="E262" s="1"/>
      <c r="F262" s="1"/>
      <c r="G262" s="1">
        <v>16000</v>
      </c>
      <c r="H262" s="2">
        <v>261</v>
      </c>
      <c r="I262">
        <f t="shared" si="4"/>
        <v>4176000</v>
      </c>
    </row>
    <row r="263" spans="1:9">
      <c r="A263" s="2" t="s">
        <v>0</v>
      </c>
      <c r="B263" s="2">
        <v>4</v>
      </c>
      <c r="C263" s="2" t="s">
        <v>5</v>
      </c>
      <c r="D263" s="2" t="s">
        <v>29</v>
      </c>
      <c r="E263" s="2"/>
      <c r="F263" s="2"/>
      <c r="G263" s="2">
        <v>13000</v>
      </c>
      <c r="H263" s="1">
        <v>262</v>
      </c>
      <c r="I263">
        <f t="shared" si="4"/>
        <v>3406000</v>
      </c>
    </row>
    <row r="264" spans="1:9">
      <c r="A264" s="1" t="s">
        <v>0</v>
      </c>
      <c r="B264" s="1">
        <v>4</v>
      </c>
      <c r="C264" s="1" t="s">
        <v>30</v>
      </c>
      <c r="D264" s="1" t="s">
        <v>31</v>
      </c>
      <c r="E264" s="1"/>
      <c r="F264" s="1"/>
      <c r="G264" s="1">
        <v>1500</v>
      </c>
      <c r="H264" s="2">
        <v>263</v>
      </c>
      <c r="I264">
        <f t="shared" si="4"/>
        <v>394500</v>
      </c>
    </row>
    <row r="265" spans="1:9">
      <c r="A265" s="2" t="s">
        <v>0</v>
      </c>
      <c r="B265" s="2">
        <v>4</v>
      </c>
      <c r="C265" s="2" t="s">
        <v>20</v>
      </c>
      <c r="D265" s="2" t="s">
        <v>32</v>
      </c>
      <c r="E265" s="2"/>
      <c r="F265" s="2"/>
      <c r="G265" s="2">
        <v>1000</v>
      </c>
      <c r="H265" s="1">
        <v>264</v>
      </c>
      <c r="I265">
        <f t="shared" si="4"/>
        <v>264000</v>
      </c>
    </row>
    <row r="266" spans="1:9">
      <c r="A266" s="1" t="s">
        <v>0</v>
      </c>
      <c r="B266" s="1">
        <v>4</v>
      </c>
      <c r="C266" s="1" t="s">
        <v>20</v>
      </c>
      <c r="D266" s="1" t="s">
        <v>33</v>
      </c>
      <c r="E266" s="1"/>
      <c r="F266" s="1"/>
      <c r="G266" s="1">
        <v>1000</v>
      </c>
      <c r="H266" s="2">
        <v>265</v>
      </c>
      <c r="I266">
        <f t="shared" si="4"/>
        <v>265000</v>
      </c>
    </row>
    <row r="267" spans="1:9">
      <c r="A267" s="2" t="s">
        <v>0</v>
      </c>
      <c r="B267" s="2">
        <v>4</v>
      </c>
      <c r="C267" s="2" t="s">
        <v>5</v>
      </c>
      <c r="D267" s="2" t="s">
        <v>34</v>
      </c>
      <c r="E267" s="2"/>
      <c r="F267" s="2"/>
      <c r="G267" s="2">
        <v>4000</v>
      </c>
      <c r="H267" s="1">
        <v>266</v>
      </c>
      <c r="I267">
        <f t="shared" si="4"/>
        <v>1064000</v>
      </c>
    </row>
    <row r="268" spans="1:9">
      <c r="A268" s="1" t="s">
        <v>0</v>
      </c>
      <c r="B268" s="1">
        <v>4</v>
      </c>
      <c r="C268" s="1" t="s">
        <v>73</v>
      </c>
      <c r="D268" s="1" t="s">
        <v>74</v>
      </c>
      <c r="E268" s="1"/>
      <c r="F268" s="1"/>
      <c r="G268" s="1">
        <v>1375</v>
      </c>
      <c r="H268" s="2">
        <v>267</v>
      </c>
      <c r="I268">
        <f t="shared" si="4"/>
        <v>367125</v>
      </c>
    </row>
    <row r="269" spans="1:9">
      <c r="A269" s="2" t="s">
        <v>0</v>
      </c>
      <c r="B269" s="2">
        <v>4</v>
      </c>
      <c r="C269" s="2" t="s">
        <v>1</v>
      </c>
      <c r="D269" s="2" t="s">
        <v>75</v>
      </c>
      <c r="E269" s="2"/>
      <c r="F269" s="2"/>
      <c r="G269" s="2">
        <v>1000</v>
      </c>
      <c r="H269" s="1">
        <v>268</v>
      </c>
      <c r="I269">
        <f t="shared" si="4"/>
        <v>268000</v>
      </c>
    </row>
    <row r="270" spans="1:9">
      <c r="A270" s="1" t="s">
        <v>0</v>
      </c>
      <c r="B270" s="1">
        <v>4</v>
      </c>
      <c r="C270" s="1" t="s">
        <v>30</v>
      </c>
      <c r="D270" s="1" t="s">
        <v>35</v>
      </c>
      <c r="E270" s="1"/>
      <c r="F270" s="1"/>
      <c r="G270" s="1">
        <v>3000</v>
      </c>
      <c r="H270" s="2">
        <v>269</v>
      </c>
      <c r="I270">
        <f t="shared" si="4"/>
        <v>807000</v>
      </c>
    </row>
    <row r="271" spans="1:9">
      <c r="A271" s="2" t="s">
        <v>0</v>
      </c>
      <c r="B271" s="2">
        <v>4</v>
      </c>
      <c r="C271" s="2" t="s">
        <v>121</v>
      </c>
      <c r="D271" s="2" t="s">
        <v>132</v>
      </c>
      <c r="E271" s="2"/>
      <c r="F271" s="2"/>
      <c r="G271" s="2">
        <v>300</v>
      </c>
      <c r="H271" s="1">
        <v>270</v>
      </c>
      <c r="I271">
        <f t="shared" si="4"/>
        <v>81000</v>
      </c>
    </row>
    <row r="272" spans="1:9">
      <c r="A272" s="1" t="s">
        <v>0</v>
      </c>
      <c r="B272" s="1">
        <v>4</v>
      </c>
      <c r="C272" s="1" t="s">
        <v>38</v>
      </c>
      <c r="D272" s="1" t="s">
        <v>39</v>
      </c>
      <c r="E272" s="1"/>
      <c r="F272" s="1"/>
      <c r="G272" s="1">
        <v>2000</v>
      </c>
      <c r="H272" s="2">
        <v>271</v>
      </c>
      <c r="I272">
        <f t="shared" si="4"/>
        <v>542000</v>
      </c>
    </row>
    <row r="273" spans="1:9">
      <c r="A273" s="2" t="s">
        <v>0</v>
      </c>
      <c r="B273" s="2">
        <v>4</v>
      </c>
      <c r="C273" s="2" t="s">
        <v>80</v>
      </c>
      <c r="D273" s="2" t="s">
        <v>81</v>
      </c>
      <c r="E273" s="2"/>
      <c r="F273" s="2"/>
      <c r="G273" s="2">
        <v>5500</v>
      </c>
      <c r="H273" s="1">
        <v>272</v>
      </c>
      <c r="I273">
        <f t="shared" si="4"/>
        <v>1496000</v>
      </c>
    </row>
    <row r="274" spans="1:9">
      <c r="A274" s="1" t="s">
        <v>0</v>
      </c>
      <c r="B274" s="1">
        <v>4</v>
      </c>
      <c r="C274" s="1" t="s">
        <v>1</v>
      </c>
      <c r="D274" s="1" t="s">
        <v>82</v>
      </c>
      <c r="E274" s="1"/>
      <c r="F274" s="1"/>
      <c r="G274" s="1">
        <v>1000</v>
      </c>
      <c r="H274" s="2">
        <v>273</v>
      </c>
      <c r="I274">
        <f t="shared" si="4"/>
        <v>273000</v>
      </c>
    </row>
    <row r="275" spans="1:9">
      <c r="A275" s="2" t="s">
        <v>0</v>
      </c>
      <c r="B275" s="2">
        <v>4</v>
      </c>
      <c r="C275" s="2" t="s">
        <v>1</v>
      </c>
      <c r="D275" s="2" t="s">
        <v>83</v>
      </c>
      <c r="E275" s="2"/>
      <c r="F275" s="2"/>
      <c r="G275" s="2">
        <v>3300</v>
      </c>
      <c r="H275" s="1">
        <v>274</v>
      </c>
      <c r="I275">
        <f t="shared" si="4"/>
        <v>904200</v>
      </c>
    </row>
    <row r="276" spans="1:9">
      <c r="A276" s="1" t="s">
        <v>0</v>
      </c>
      <c r="B276" s="1">
        <v>4</v>
      </c>
      <c r="C276" s="1" t="s">
        <v>133</v>
      </c>
      <c r="D276" s="1" t="s">
        <v>134</v>
      </c>
      <c r="E276" s="1"/>
      <c r="F276" s="1"/>
      <c r="G276" s="1">
        <v>500</v>
      </c>
      <c r="H276" s="1">
        <v>275</v>
      </c>
      <c r="I276">
        <f t="shared" si="4"/>
        <v>137500</v>
      </c>
    </row>
    <row r="277" spans="1:9">
      <c r="A277" s="2" t="s">
        <v>0</v>
      </c>
      <c r="B277" s="2">
        <v>4</v>
      </c>
      <c r="C277" s="2" t="s">
        <v>41</v>
      </c>
      <c r="D277" s="2" t="s">
        <v>42</v>
      </c>
      <c r="E277" s="2"/>
      <c r="F277" s="2"/>
      <c r="G277" s="2">
        <v>9625</v>
      </c>
      <c r="H277" s="2">
        <v>276</v>
      </c>
      <c r="I277">
        <f t="shared" si="4"/>
        <v>2656500</v>
      </c>
    </row>
    <row r="278" spans="1:9">
      <c r="A278" s="1" t="s">
        <v>0</v>
      </c>
      <c r="B278" s="1">
        <v>4</v>
      </c>
      <c r="C278" s="1" t="s">
        <v>5</v>
      </c>
      <c r="D278" s="1" t="s">
        <v>47</v>
      </c>
      <c r="E278" s="1"/>
      <c r="F278" s="1"/>
      <c r="G278" s="1">
        <v>10000</v>
      </c>
      <c r="H278" s="1">
        <v>277</v>
      </c>
      <c r="I278">
        <f t="shared" si="4"/>
        <v>2770000</v>
      </c>
    </row>
    <row r="279" spans="1:9">
      <c r="A279" s="2" t="s">
        <v>0</v>
      </c>
      <c r="B279" s="2">
        <v>4</v>
      </c>
      <c r="C279" s="2" t="s">
        <v>1</v>
      </c>
      <c r="D279" s="2" t="s">
        <v>48</v>
      </c>
      <c r="E279" s="2"/>
      <c r="F279" s="2"/>
      <c r="G279" s="2">
        <v>10000</v>
      </c>
      <c r="H279" s="2">
        <v>278</v>
      </c>
      <c r="I279">
        <f t="shared" si="4"/>
        <v>2780000</v>
      </c>
    </row>
    <row r="280" spans="1:9">
      <c r="A280" s="1" t="s">
        <v>0</v>
      </c>
      <c r="B280" s="1">
        <v>4</v>
      </c>
      <c r="C280" s="1" t="s">
        <v>87</v>
      </c>
      <c r="D280" s="1" t="s">
        <v>88</v>
      </c>
      <c r="E280" s="1"/>
      <c r="F280" s="1"/>
      <c r="G280" s="1">
        <v>12080</v>
      </c>
      <c r="H280" s="1">
        <v>279</v>
      </c>
      <c r="I280">
        <f t="shared" si="4"/>
        <v>3370320</v>
      </c>
    </row>
    <row r="281" spans="1:9">
      <c r="A281" s="2" t="s">
        <v>0</v>
      </c>
      <c r="B281" s="2">
        <v>4</v>
      </c>
      <c r="C281" s="2" t="s">
        <v>49</v>
      </c>
      <c r="D281" s="2" t="s">
        <v>50</v>
      </c>
      <c r="E281" s="2"/>
      <c r="F281" s="2"/>
      <c r="G281" s="2">
        <v>5500</v>
      </c>
      <c r="H281" s="2">
        <v>280</v>
      </c>
      <c r="I281">
        <f t="shared" si="4"/>
        <v>1540000</v>
      </c>
    </row>
    <row r="282" spans="1:9">
      <c r="A282" s="1" t="s">
        <v>0</v>
      </c>
      <c r="B282" s="1">
        <v>4</v>
      </c>
      <c r="C282" s="1" t="s">
        <v>5</v>
      </c>
      <c r="D282" s="1" t="s">
        <v>51</v>
      </c>
      <c r="E282" s="1"/>
      <c r="F282" s="1"/>
      <c r="G282" s="1">
        <v>5100</v>
      </c>
      <c r="H282" s="1">
        <v>281</v>
      </c>
      <c r="I282">
        <f t="shared" si="4"/>
        <v>1433100</v>
      </c>
    </row>
    <row r="283" spans="1:9">
      <c r="A283" s="2" t="s">
        <v>0</v>
      </c>
      <c r="B283" s="2">
        <v>4</v>
      </c>
      <c r="C283" s="2" t="s">
        <v>1</v>
      </c>
      <c r="D283" s="2" t="s">
        <v>52</v>
      </c>
      <c r="E283" s="2"/>
      <c r="F283" s="2"/>
      <c r="G283" s="2">
        <v>5000</v>
      </c>
      <c r="H283" s="2">
        <v>282</v>
      </c>
      <c r="I283">
        <f t="shared" si="4"/>
        <v>1410000</v>
      </c>
    </row>
    <row r="284" spans="1:9">
      <c r="A284" s="1" t="s">
        <v>0</v>
      </c>
      <c r="B284" s="1">
        <v>4</v>
      </c>
      <c r="C284" s="1" t="s">
        <v>20</v>
      </c>
      <c r="D284" s="1" t="s">
        <v>53</v>
      </c>
      <c r="E284" s="1"/>
      <c r="F284" s="1"/>
      <c r="G284" s="1">
        <v>4200</v>
      </c>
      <c r="H284" s="1">
        <v>283</v>
      </c>
      <c r="I284">
        <f t="shared" si="4"/>
        <v>1188600</v>
      </c>
    </row>
    <row r="285" spans="1:9">
      <c r="A285" s="2" t="s">
        <v>0</v>
      </c>
      <c r="B285" s="2">
        <v>4</v>
      </c>
      <c r="C285" s="2" t="s">
        <v>1</v>
      </c>
      <c r="D285" s="2" t="s">
        <v>54</v>
      </c>
      <c r="E285" s="2"/>
      <c r="F285" s="2"/>
      <c r="G285" s="2">
        <v>4900</v>
      </c>
      <c r="H285" s="2">
        <v>284</v>
      </c>
      <c r="I285">
        <f t="shared" si="4"/>
        <v>1391600</v>
      </c>
    </row>
    <row r="286" spans="1:9">
      <c r="A286" s="1" t="s">
        <v>0</v>
      </c>
      <c r="B286" s="1">
        <v>4</v>
      </c>
      <c r="C286" s="1" t="s">
        <v>5</v>
      </c>
      <c r="D286" s="1" t="s">
        <v>55</v>
      </c>
      <c r="E286" s="1"/>
      <c r="F286" s="1"/>
      <c r="G286" s="1">
        <v>3500</v>
      </c>
      <c r="H286" s="1">
        <v>285</v>
      </c>
      <c r="I286">
        <f t="shared" si="4"/>
        <v>997500</v>
      </c>
    </row>
    <row r="287" spans="1:9">
      <c r="A287" s="2" t="s">
        <v>0</v>
      </c>
      <c r="B287" s="2">
        <v>4</v>
      </c>
      <c r="C287" s="2" t="s">
        <v>20</v>
      </c>
      <c r="D287" s="2" t="s">
        <v>60</v>
      </c>
      <c r="E287" s="2"/>
      <c r="F287" s="2"/>
      <c r="G287" s="2">
        <v>1540</v>
      </c>
      <c r="H287" s="2">
        <v>286</v>
      </c>
      <c r="I287">
        <f t="shared" si="4"/>
        <v>440440</v>
      </c>
    </row>
    <row r="288" spans="1:9">
      <c r="A288" s="1" t="s">
        <v>0</v>
      </c>
      <c r="B288" s="1">
        <v>4</v>
      </c>
      <c r="C288" s="1" t="s">
        <v>23</v>
      </c>
      <c r="D288" s="1" t="s">
        <v>61</v>
      </c>
      <c r="E288" s="1"/>
      <c r="F288" s="1"/>
      <c r="G288" s="1">
        <v>1360.78</v>
      </c>
      <c r="H288" s="1">
        <v>287</v>
      </c>
      <c r="I288">
        <f t="shared" si="4"/>
        <v>390543.86</v>
      </c>
    </row>
    <row r="289" spans="1:9">
      <c r="A289" s="2" t="s">
        <v>0</v>
      </c>
      <c r="B289" s="2">
        <v>4</v>
      </c>
      <c r="C289" s="2" t="s">
        <v>5</v>
      </c>
      <c r="D289" s="2" t="s">
        <v>63</v>
      </c>
      <c r="E289" s="2"/>
      <c r="F289" s="2"/>
      <c r="G289" s="2">
        <v>1000</v>
      </c>
      <c r="H289" s="2">
        <v>288</v>
      </c>
      <c r="I289">
        <f t="shared" si="4"/>
        <v>288000</v>
      </c>
    </row>
    <row r="290" spans="1:9">
      <c r="A290" s="1" t="s">
        <v>0</v>
      </c>
      <c r="B290" s="1">
        <v>4</v>
      </c>
      <c r="C290" s="1" t="s">
        <v>11</v>
      </c>
      <c r="D290" s="1" t="s">
        <v>64</v>
      </c>
      <c r="E290" s="1"/>
      <c r="F290" s="1"/>
      <c r="G290" s="1">
        <v>600</v>
      </c>
      <c r="H290" s="1">
        <v>289</v>
      </c>
      <c r="I290">
        <f t="shared" si="4"/>
        <v>173400</v>
      </c>
    </row>
    <row r="291" spans="1:9">
      <c r="A291" s="2" t="s">
        <v>0</v>
      </c>
      <c r="B291" s="2">
        <v>4</v>
      </c>
      <c r="C291" s="2" t="s">
        <v>96</v>
      </c>
      <c r="D291" s="2" t="s">
        <v>97</v>
      </c>
      <c r="E291" s="2"/>
      <c r="F291" s="2"/>
      <c r="G291" s="2">
        <v>1700</v>
      </c>
      <c r="H291" s="2">
        <v>290</v>
      </c>
      <c r="I291">
        <f t="shared" si="4"/>
        <v>493000</v>
      </c>
    </row>
    <row r="292" spans="1:9">
      <c r="A292" s="1" t="s">
        <v>0</v>
      </c>
      <c r="B292" s="1">
        <v>4</v>
      </c>
      <c r="C292" s="1" t="s">
        <v>16</v>
      </c>
      <c r="D292" s="1" t="s">
        <v>66</v>
      </c>
      <c r="E292" s="1"/>
      <c r="F292" s="1"/>
      <c r="G292" s="1">
        <v>425</v>
      </c>
      <c r="H292" s="1">
        <v>291</v>
      </c>
      <c r="I292">
        <f t="shared" si="4"/>
        <v>123675</v>
      </c>
    </row>
    <row r="293" spans="1:9">
      <c r="A293" s="2" t="s">
        <v>0</v>
      </c>
      <c r="B293" s="2">
        <v>4</v>
      </c>
      <c r="C293" s="2" t="s">
        <v>26</v>
      </c>
      <c r="D293" s="2" t="s">
        <v>98</v>
      </c>
      <c r="E293" s="2"/>
      <c r="F293" s="2"/>
      <c r="G293" s="2">
        <v>500</v>
      </c>
      <c r="H293" s="1">
        <v>292</v>
      </c>
      <c r="I293">
        <f t="shared" si="4"/>
        <v>146000</v>
      </c>
    </row>
    <row r="294" spans="1:9">
      <c r="A294" s="1" t="s">
        <v>0</v>
      </c>
      <c r="B294" s="1">
        <v>4</v>
      </c>
      <c r="C294" s="1" t="s">
        <v>16</v>
      </c>
      <c r="D294" s="1" t="s">
        <v>135</v>
      </c>
      <c r="E294" s="1"/>
      <c r="F294" s="1"/>
      <c r="G294" s="1">
        <v>250</v>
      </c>
      <c r="H294" s="2">
        <v>293</v>
      </c>
      <c r="I294">
        <f t="shared" si="4"/>
        <v>73250</v>
      </c>
    </row>
    <row r="295" spans="1:9">
      <c r="A295" s="2" t="s">
        <v>0</v>
      </c>
      <c r="B295" s="2">
        <v>4</v>
      </c>
      <c r="C295" s="2" t="s">
        <v>11</v>
      </c>
      <c r="D295" s="2" t="s">
        <v>99</v>
      </c>
      <c r="E295" s="2"/>
      <c r="F295" s="2"/>
      <c r="G295" s="2">
        <v>250</v>
      </c>
      <c r="H295" s="1">
        <v>294</v>
      </c>
      <c r="I295">
        <f t="shared" si="4"/>
        <v>73500</v>
      </c>
    </row>
    <row r="296" spans="1:9">
      <c r="A296" s="1" t="s">
        <v>0</v>
      </c>
      <c r="B296" s="1">
        <v>4</v>
      </c>
      <c r="C296" s="1" t="s">
        <v>11</v>
      </c>
      <c r="D296" s="1" t="s">
        <v>101</v>
      </c>
      <c r="E296" s="1"/>
      <c r="F296" s="1"/>
      <c r="G296" s="1">
        <v>100</v>
      </c>
      <c r="H296" s="2">
        <v>295</v>
      </c>
      <c r="I296">
        <f t="shared" si="4"/>
        <v>29500</v>
      </c>
    </row>
    <row r="297" spans="1:9">
      <c r="A297" s="2" t="s">
        <v>0</v>
      </c>
      <c r="B297" s="2">
        <v>4</v>
      </c>
      <c r="C297" s="2" t="s">
        <v>16</v>
      </c>
      <c r="D297" s="2" t="s">
        <v>136</v>
      </c>
      <c r="E297" s="2"/>
      <c r="F297" s="2"/>
      <c r="G297" s="2">
        <v>250</v>
      </c>
      <c r="H297" s="1">
        <v>296</v>
      </c>
      <c r="I297">
        <f t="shared" si="4"/>
        <v>74000</v>
      </c>
    </row>
    <row r="298" spans="1:9">
      <c r="A298" s="1" t="s">
        <v>0</v>
      </c>
      <c r="B298" s="1">
        <v>5</v>
      </c>
      <c r="C298" s="1" t="s">
        <v>1</v>
      </c>
      <c r="D298" s="1" t="s">
        <v>2</v>
      </c>
      <c r="E298" s="1"/>
      <c r="F298" s="1"/>
      <c r="G298" s="1">
        <v>3750</v>
      </c>
      <c r="H298" s="2">
        <v>297</v>
      </c>
      <c r="I298">
        <f t="shared" si="4"/>
        <v>1113750</v>
      </c>
    </row>
    <row r="299" spans="1:9">
      <c r="A299" s="2" t="s">
        <v>0</v>
      </c>
      <c r="B299" s="2">
        <v>5</v>
      </c>
      <c r="C299" s="2" t="s">
        <v>1</v>
      </c>
      <c r="D299" s="2" t="s">
        <v>3</v>
      </c>
      <c r="E299" s="2"/>
      <c r="F299" s="2"/>
      <c r="G299" s="2">
        <v>2500</v>
      </c>
      <c r="H299" s="1">
        <v>298</v>
      </c>
      <c r="I299">
        <f t="shared" si="4"/>
        <v>745000</v>
      </c>
    </row>
    <row r="300" spans="1:9">
      <c r="A300" s="1" t="s">
        <v>0</v>
      </c>
      <c r="B300" s="1">
        <v>5</v>
      </c>
      <c r="C300" s="1" t="s">
        <v>1</v>
      </c>
      <c r="D300" s="1" t="s">
        <v>4</v>
      </c>
      <c r="E300" s="1"/>
      <c r="F300" s="1"/>
      <c r="G300" s="1">
        <v>1250</v>
      </c>
      <c r="H300" s="2">
        <v>299</v>
      </c>
      <c r="I300">
        <f t="shared" si="4"/>
        <v>373750</v>
      </c>
    </row>
    <row r="301" spans="1:9">
      <c r="A301" s="2" t="s">
        <v>0</v>
      </c>
      <c r="B301" s="2">
        <v>5</v>
      </c>
      <c r="C301" s="2" t="s">
        <v>1</v>
      </c>
      <c r="D301" s="2" t="s">
        <v>118</v>
      </c>
      <c r="E301" s="2"/>
      <c r="F301" s="2"/>
      <c r="G301" s="2">
        <v>250</v>
      </c>
      <c r="H301" s="1">
        <v>300</v>
      </c>
      <c r="I301">
        <f t="shared" si="4"/>
        <v>75000</v>
      </c>
    </row>
    <row r="302" spans="1:9">
      <c r="A302" s="1" t="s">
        <v>0</v>
      </c>
      <c r="B302" s="1">
        <v>5</v>
      </c>
      <c r="C302" s="1" t="s">
        <v>5</v>
      </c>
      <c r="D302" s="1" t="s">
        <v>6</v>
      </c>
      <c r="E302" s="1"/>
      <c r="F302" s="1"/>
      <c r="G302" s="1">
        <v>37000</v>
      </c>
      <c r="H302" s="2">
        <v>301</v>
      </c>
      <c r="I302">
        <f t="shared" si="4"/>
        <v>11137000</v>
      </c>
    </row>
    <row r="303" spans="1:9">
      <c r="A303" s="2" t="s">
        <v>0</v>
      </c>
      <c r="B303" s="2">
        <v>5</v>
      </c>
      <c r="C303" s="2" t="s">
        <v>5</v>
      </c>
      <c r="D303" s="2" t="s">
        <v>7</v>
      </c>
      <c r="E303" s="2"/>
      <c r="F303" s="2"/>
      <c r="G303" s="2">
        <v>500</v>
      </c>
      <c r="H303" s="1">
        <v>302</v>
      </c>
      <c r="I303">
        <f t="shared" si="4"/>
        <v>151000</v>
      </c>
    </row>
    <row r="304" spans="1:9">
      <c r="A304" s="1" t="s">
        <v>0</v>
      </c>
      <c r="B304" s="1">
        <v>5</v>
      </c>
      <c r="C304" s="1" t="s">
        <v>5</v>
      </c>
      <c r="D304" s="1" t="s">
        <v>119</v>
      </c>
      <c r="E304" s="1"/>
      <c r="F304" s="1"/>
      <c r="G304" s="1">
        <v>1000</v>
      </c>
      <c r="H304" s="2">
        <v>303</v>
      </c>
      <c r="I304">
        <f t="shared" si="4"/>
        <v>303000</v>
      </c>
    </row>
    <row r="305" spans="1:9">
      <c r="A305" s="2" t="s">
        <v>0</v>
      </c>
      <c r="B305" s="2">
        <v>5</v>
      </c>
      <c r="C305" s="2" t="s">
        <v>5</v>
      </c>
      <c r="D305" s="2" t="s">
        <v>8</v>
      </c>
      <c r="E305" s="2"/>
      <c r="F305" s="2"/>
      <c r="G305" s="2">
        <v>3000</v>
      </c>
      <c r="H305" s="1">
        <v>304</v>
      </c>
      <c r="I305">
        <f t="shared" si="4"/>
        <v>912000</v>
      </c>
    </row>
    <row r="306" spans="1:9">
      <c r="A306" s="1" t="s">
        <v>0</v>
      </c>
      <c r="B306" s="1">
        <v>5</v>
      </c>
      <c r="C306" s="1" t="s">
        <v>5</v>
      </c>
      <c r="D306" s="1" t="s">
        <v>103</v>
      </c>
      <c r="E306" s="1"/>
      <c r="F306" s="1"/>
      <c r="G306" s="1">
        <v>50</v>
      </c>
      <c r="H306" s="2">
        <v>305</v>
      </c>
      <c r="I306">
        <f t="shared" si="4"/>
        <v>15250</v>
      </c>
    </row>
    <row r="307" spans="1:9">
      <c r="A307" s="2" t="s">
        <v>0</v>
      </c>
      <c r="B307" s="2">
        <v>5</v>
      </c>
      <c r="C307" s="2" t="s">
        <v>9</v>
      </c>
      <c r="D307" s="2" t="s">
        <v>10</v>
      </c>
      <c r="E307" s="2"/>
      <c r="F307" s="2"/>
      <c r="G307" s="2">
        <v>1000</v>
      </c>
      <c r="H307" s="1">
        <v>306</v>
      </c>
      <c r="I307">
        <f t="shared" si="4"/>
        <v>306000</v>
      </c>
    </row>
    <row r="308" spans="1:9">
      <c r="A308" s="1" t="s">
        <v>0</v>
      </c>
      <c r="B308" s="1">
        <v>5</v>
      </c>
      <c r="C308" s="1" t="s">
        <v>1</v>
      </c>
      <c r="D308" s="1" t="s">
        <v>106</v>
      </c>
      <c r="E308" s="1"/>
      <c r="F308" s="1"/>
      <c r="G308" s="1">
        <v>1000</v>
      </c>
      <c r="H308" s="2">
        <v>307</v>
      </c>
      <c r="I308">
        <f t="shared" si="4"/>
        <v>307000</v>
      </c>
    </row>
    <row r="309" spans="1:9">
      <c r="A309" s="2" t="s">
        <v>0</v>
      </c>
      <c r="B309" s="2">
        <v>5</v>
      </c>
      <c r="C309" s="2" t="s">
        <v>13</v>
      </c>
      <c r="D309" s="2" t="s">
        <v>14</v>
      </c>
      <c r="E309" s="2"/>
      <c r="F309" s="2"/>
      <c r="G309" s="2">
        <v>2500</v>
      </c>
      <c r="H309" s="1">
        <v>308</v>
      </c>
      <c r="I309">
        <f t="shared" si="4"/>
        <v>770000</v>
      </c>
    </row>
    <row r="310" spans="1:9">
      <c r="A310" s="1" t="s">
        <v>0</v>
      </c>
      <c r="B310" s="1">
        <v>5</v>
      </c>
      <c r="C310" s="1" t="s">
        <v>58</v>
      </c>
      <c r="D310" s="1" t="s">
        <v>68</v>
      </c>
      <c r="E310" s="1"/>
      <c r="F310" s="1"/>
      <c r="G310" s="1">
        <v>1375</v>
      </c>
      <c r="H310" s="1">
        <v>309</v>
      </c>
      <c r="I310">
        <f t="shared" si="4"/>
        <v>424875</v>
      </c>
    </row>
    <row r="311" spans="1:9">
      <c r="A311" s="2" t="s">
        <v>0</v>
      </c>
      <c r="B311" s="2">
        <v>5</v>
      </c>
      <c r="C311" s="2" t="s">
        <v>5</v>
      </c>
      <c r="D311" s="2" t="s">
        <v>18</v>
      </c>
      <c r="E311" s="2"/>
      <c r="F311" s="2"/>
      <c r="G311" s="2">
        <v>32400</v>
      </c>
      <c r="H311" s="2">
        <v>310</v>
      </c>
      <c r="I311">
        <f t="shared" si="4"/>
        <v>10044000</v>
      </c>
    </row>
    <row r="312" spans="1:9">
      <c r="A312" s="1" t="s">
        <v>0</v>
      </c>
      <c r="B312" s="1">
        <v>5</v>
      </c>
      <c r="C312" s="1" t="s">
        <v>20</v>
      </c>
      <c r="D312" s="1" t="s">
        <v>21</v>
      </c>
      <c r="E312" s="1"/>
      <c r="F312" s="1"/>
      <c r="G312" s="1">
        <v>1800</v>
      </c>
      <c r="H312" s="1">
        <v>311</v>
      </c>
      <c r="I312">
        <f t="shared" si="4"/>
        <v>559800</v>
      </c>
    </row>
    <row r="313" spans="1:9">
      <c r="A313" s="2" t="s">
        <v>0</v>
      </c>
      <c r="B313" s="2">
        <v>5</v>
      </c>
      <c r="C313" s="2" t="s">
        <v>20</v>
      </c>
      <c r="D313" s="2" t="s">
        <v>22</v>
      </c>
      <c r="E313" s="2"/>
      <c r="F313" s="2"/>
      <c r="G313" s="2">
        <v>3150</v>
      </c>
      <c r="H313" s="2">
        <v>312</v>
      </c>
      <c r="I313">
        <f t="shared" si="4"/>
        <v>982800</v>
      </c>
    </row>
    <row r="314" spans="1:9">
      <c r="A314" s="1" t="s">
        <v>0</v>
      </c>
      <c r="B314" s="1">
        <v>5</v>
      </c>
      <c r="C314" s="1" t="s">
        <v>85</v>
      </c>
      <c r="D314" s="1" t="s">
        <v>137</v>
      </c>
      <c r="E314" s="1"/>
      <c r="F314" s="1"/>
      <c r="G314" s="1">
        <v>100</v>
      </c>
      <c r="H314" s="1">
        <v>313</v>
      </c>
      <c r="I314">
        <f t="shared" si="4"/>
        <v>31300</v>
      </c>
    </row>
    <row r="315" spans="1:9">
      <c r="A315" s="2" t="s">
        <v>0</v>
      </c>
      <c r="B315" s="2">
        <v>5</v>
      </c>
      <c r="C315" s="2" t="s">
        <v>26</v>
      </c>
      <c r="D315" s="2" t="s">
        <v>27</v>
      </c>
      <c r="E315" s="2"/>
      <c r="F315" s="2"/>
      <c r="G315" s="2">
        <v>4000</v>
      </c>
      <c r="H315" s="2">
        <v>314</v>
      </c>
      <c r="I315">
        <f t="shared" si="4"/>
        <v>1256000</v>
      </c>
    </row>
    <row r="316" spans="1:9">
      <c r="A316" s="1" t="s">
        <v>0</v>
      </c>
      <c r="B316" s="1">
        <v>5</v>
      </c>
      <c r="C316" s="1" t="s">
        <v>1</v>
      </c>
      <c r="D316" s="1" t="s">
        <v>28</v>
      </c>
      <c r="E316" s="1"/>
      <c r="F316" s="1"/>
      <c r="G316" s="1">
        <v>16000</v>
      </c>
      <c r="H316" s="1">
        <v>315</v>
      </c>
      <c r="I316">
        <f t="shared" si="4"/>
        <v>5040000</v>
      </c>
    </row>
    <row r="317" spans="1:9">
      <c r="A317" s="2" t="s">
        <v>0</v>
      </c>
      <c r="B317" s="2">
        <v>5</v>
      </c>
      <c r="C317" s="2" t="s">
        <v>5</v>
      </c>
      <c r="D317" s="2" t="s">
        <v>29</v>
      </c>
      <c r="E317" s="2"/>
      <c r="F317" s="2"/>
      <c r="G317" s="2">
        <v>13000</v>
      </c>
      <c r="H317" s="2">
        <v>316</v>
      </c>
      <c r="I317">
        <f t="shared" si="4"/>
        <v>4108000</v>
      </c>
    </row>
    <row r="318" spans="1:9">
      <c r="A318" s="1" t="s">
        <v>0</v>
      </c>
      <c r="B318" s="1">
        <v>5</v>
      </c>
      <c r="C318" s="1" t="s">
        <v>5</v>
      </c>
      <c r="D318" s="1" t="s">
        <v>34</v>
      </c>
      <c r="E318" s="1"/>
      <c r="F318" s="1"/>
      <c r="G318" s="1">
        <v>2875</v>
      </c>
      <c r="H318" s="1">
        <v>317</v>
      </c>
      <c r="I318">
        <f t="shared" si="4"/>
        <v>911375</v>
      </c>
    </row>
    <row r="319" spans="1:9">
      <c r="A319" s="2" t="s">
        <v>0</v>
      </c>
      <c r="B319" s="2">
        <v>5</v>
      </c>
      <c r="C319" s="2" t="s">
        <v>73</v>
      </c>
      <c r="D319" s="2" t="s">
        <v>74</v>
      </c>
      <c r="E319" s="2"/>
      <c r="F319" s="2"/>
      <c r="G319" s="2">
        <v>1375</v>
      </c>
      <c r="H319" s="2">
        <v>318</v>
      </c>
      <c r="I319">
        <f t="shared" si="4"/>
        <v>437250</v>
      </c>
    </row>
    <row r="320" spans="1:9">
      <c r="A320" s="1" t="s">
        <v>0</v>
      </c>
      <c r="B320" s="1">
        <v>5</v>
      </c>
      <c r="C320" s="1" t="s">
        <v>1</v>
      </c>
      <c r="D320" s="1" t="s">
        <v>75</v>
      </c>
      <c r="E320" s="1"/>
      <c r="F320" s="1"/>
      <c r="G320" s="1">
        <v>2950</v>
      </c>
      <c r="H320" s="1">
        <v>319</v>
      </c>
      <c r="I320">
        <f t="shared" si="4"/>
        <v>941050</v>
      </c>
    </row>
    <row r="321" spans="1:9">
      <c r="A321" s="2" t="s">
        <v>0</v>
      </c>
      <c r="B321" s="2">
        <v>5</v>
      </c>
      <c r="C321" s="2" t="s">
        <v>30</v>
      </c>
      <c r="D321" s="2" t="s">
        <v>35</v>
      </c>
      <c r="E321" s="2"/>
      <c r="F321" s="2"/>
      <c r="G321" s="2">
        <v>4500</v>
      </c>
      <c r="H321" s="2">
        <v>320</v>
      </c>
      <c r="I321">
        <f t="shared" si="4"/>
        <v>1440000</v>
      </c>
    </row>
    <row r="322" spans="1:9">
      <c r="A322" s="1" t="s">
        <v>0</v>
      </c>
      <c r="B322" s="1">
        <v>5</v>
      </c>
      <c r="C322" s="1" t="s">
        <v>58</v>
      </c>
      <c r="D322" s="1" t="s">
        <v>79</v>
      </c>
      <c r="E322" s="1"/>
      <c r="F322" s="1"/>
      <c r="G322" s="1">
        <v>300</v>
      </c>
      <c r="H322" s="1">
        <v>321</v>
      </c>
      <c r="I322">
        <f t="shared" si="4"/>
        <v>96300</v>
      </c>
    </row>
    <row r="323" spans="1:9">
      <c r="A323" s="2" t="s">
        <v>0</v>
      </c>
      <c r="B323" s="2">
        <v>5</v>
      </c>
      <c r="C323" s="2" t="s">
        <v>30</v>
      </c>
      <c r="D323" s="2" t="s">
        <v>138</v>
      </c>
      <c r="E323" s="2"/>
      <c r="F323" s="2"/>
      <c r="G323" s="2">
        <v>300</v>
      </c>
      <c r="H323" s="2">
        <v>322</v>
      </c>
      <c r="I323">
        <f t="shared" ref="I323:I386" si="5">G323*H323</f>
        <v>96600</v>
      </c>
    </row>
    <row r="324" spans="1:9">
      <c r="A324" s="1" t="s">
        <v>0</v>
      </c>
      <c r="B324" s="1">
        <v>5</v>
      </c>
      <c r="C324" s="1" t="s">
        <v>38</v>
      </c>
      <c r="D324" s="1" t="s">
        <v>39</v>
      </c>
      <c r="E324" s="1"/>
      <c r="F324" s="1"/>
      <c r="G324" s="1">
        <v>2000</v>
      </c>
      <c r="H324" s="1">
        <v>323</v>
      </c>
      <c r="I324">
        <f t="shared" si="5"/>
        <v>646000</v>
      </c>
    </row>
    <row r="325" spans="1:9">
      <c r="A325" s="2" t="s">
        <v>0</v>
      </c>
      <c r="B325" s="2">
        <v>5</v>
      </c>
      <c r="C325" s="2" t="s">
        <v>80</v>
      </c>
      <c r="D325" s="2" t="s">
        <v>81</v>
      </c>
      <c r="E325" s="2"/>
      <c r="F325" s="2"/>
      <c r="G325" s="2">
        <v>5500</v>
      </c>
      <c r="H325" s="2">
        <v>324</v>
      </c>
      <c r="I325">
        <f t="shared" si="5"/>
        <v>1782000</v>
      </c>
    </row>
    <row r="326" spans="1:9">
      <c r="A326" s="1" t="s">
        <v>0</v>
      </c>
      <c r="B326" s="1">
        <v>5</v>
      </c>
      <c r="C326" s="1" t="s">
        <v>1</v>
      </c>
      <c r="D326" s="1" t="s">
        <v>83</v>
      </c>
      <c r="E326" s="1"/>
      <c r="F326" s="1"/>
      <c r="G326" s="1">
        <v>4400</v>
      </c>
      <c r="H326" s="1">
        <v>325</v>
      </c>
      <c r="I326">
        <f t="shared" si="5"/>
        <v>1430000</v>
      </c>
    </row>
    <row r="327" spans="1:9">
      <c r="A327" s="2" t="s">
        <v>0</v>
      </c>
      <c r="B327" s="2">
        <v>5</v>
      </c>
      <c r="C327" s="2" t="s">
        <v>16</v>
      </c>
      <c r="D327" s="2" t="s">
        <v>40</v>
      </c>
      <c r="E327" s="2"/>
      <c r="F327" s="2"/>
      <c r="G327" s="2">
        <v>1000</v>
      </c>
      <c r="H327" s="2">
        <v>326</v>
      </c>
      <c r="I327">
        <f t="shared" si="5"/>
        <v>326000</v>
      </c>
    </row>
    <row r="328" spans="1:9">
      <c r="A328" s="1" t="s">
        <v>0</v>
      </c>
      <c r="B328" s="1">
        <v>5</v>
      </c>
      <c r="C328" s="1" t="s">
        <v>41</v>
      </c>
      <c r="D328" s="1" t="s">
        <v>42</v>
      </c>
      <c r="E328" s="1"/>
      <c r="F328" s="1"/>
      <c r="G328" s="1">
        <v>19250</v>
      </c>
      <c r="H328" s="1">
        <v>327</v>
      </c>
      <c r="I328">
        <f t="shared" si="5"/>
        <v>6294750</v>
      </c>
    </row>
    <row r="329" spans="1:9">
      <c r="A329" s="2" t="s">
        <v>0</v>
      </c>
      <c r="B329" s="2">
        <v>5</v>
      </c>
      <c r="C329" s="2" t="s">
        <v>44</v>
      </c>
      <c r="D329" s="2" t="s">
        <v>45</v>
      </c>
      <c r="E329" s="2"/>
      <c r="F329" s="2"/>
      <c r="G329" s="2">
        <v>750</v>
      </c>
      <c r="H329" s="2">
        <v>328</v>
      </c>
      <c r="I329">
        <f t="shared" si="5"/>
        <v>246000</v>
      </c>
    </row>
    <row r="330" spans="1:9">
      <c r="A330" s="1" t="s">
        <v>0</v>
      </c>
      <c r="B330" s="1">
        <v>5</v>
      </c>
      <c r="C330" s="1" t="s">
        <v>5</v>
      </c>
      <c r="D330" s="1" t="s">
        <v>47</v>
      </c>
      <c r="E330" s="1"/>
      <c r="F330" s="1"/>
      <c r="G330" s="1">
        <v>5100</v>
      </c>
      <c r="H330" s="1">
        <v>329</v>
      </c>
      <c r="I330">
        <f t="shared" si="5"/>
        <v>1677900</v>
      </c>
    </row>
    <row r="331" spans="1:9">
      <c r="A331" s="2" t="s">
        <v>0</v>
      </c>
      <c r="B331" s="2">
        <v>5</v>
      </c>
      <c r="C331" s="2" t="s">
        <v>1</v>
      </c>
      <c r="D331" s="2" t="s">
        <v>48</v>
      </c>
      <c r="E331" s="2"/>
      <c r="F331" s="2"/>
      <c r="G331" s="2">
        <v>5000</v>
      </c>
      <c r="H331" s="2">
        <v>330</v>
      </c>
      <c r="I331">
        <f t="shared" si="5"/>
        <v>1650000</v>
      </c>
    </row>
    <row r="332" spans="1:9">
      <c r="A332" s="1" t="s">
        <v>0</v>
      </c>
      <c r="B332" s="1">
        <v>5</v>
      </c>
      <c r="C332" s="1" t="s">
        <v>87</v>
      </c>
      <c r="D332" s="1" t="s">
        <v>88</v>
      </c>
      <c r="E332" s="1"/>
      <c r="F332" s="1"/>
      <c r="G332" s="1">
        <v>9600</v>
      </c>
      <c r="H332" s="1">
        <v>331</v>
      </c>
      <c r="I332">
        <f t="shared" si="5"/>
        <v>3177600</v>
      </c>
    </row>
    <row r="333" spans="1:9">
      <c r="A333" s="2" t="s">
        <v>0</v>
      </c>
      <c r="B333" s="2">
        <v>5</v>
      </c>
      <c r="C333" s="2" t="s">
        <v>49</v>
      </c>
      <c r="D333" s="2" t="s">
        <v>50</v>
      </c>
      <c r="E333" s="2"/>
      <c r="F333" s="2"/>
      <c r="G333" s="2">
        <v>5500</v>
      </c>
      <c r="H333" s="2">
        <v>332</v>
      </c>
      <c r="I333">
        <f t="shared" si="5"/>
        <v>1826000</v>
      </c>
    </row>
    <row r="334" spans="1:9">
      <c r="A334" s="1" t="s">
        <v>0</v>
      </c>
      <c r="B334" s="1">
        <v>5</v>
      </c>
      <c r="C334" s="1" t="s">
        <v>5</v>
      </c>
      <c r="D334" s="1" t="s">
        <v>51</v>
      </c>
      <c r="E334" s="1"/>
      <c r="F334" s="1"/>
      <c r="G334" s="1">
        <v>5100</v>
      </c>
      <c r="H334" s="1">
        <v>333</v>
      </c>
      <c r="I334">
        <f t="shared" si="5"/>
        <v>1698300</v>
      </c>
    </row>
    <row r="335" spans="1:9">
      <c r="A335" s="2" t="s">
        <v>0</v>
      </c>
      <c r="B335" s="2">
        <v>5</v>
      </c>
      <c r="C335" s="2" t="s">
        <v>20</v>
      </c>
      <c r="D335" s="2" t="s">
        <v>53</v>
      </c>
      <c r="E335" s="2"/>
      <c r="F335" s="2"/>
      <c r="G335" s="2">
        <v>6960</v>
      </c>
      <c r="H335" s="2">
        <v>334</v>
      </c>
      <c r="I335">
        <f t="shared" si="5"/>
        <v>2324640</v>
      </c>
    </row>
    <row r="336" spans="1:9">
      <c r="A336" s="1" t="s">
        <v>0</v>
      </c>
      <c r="B336" s="1">
        <v>5</v>
      </c>
      <c r="C336" s="1" t="s">
        <v>58</v>
      </c>
      <c r="D336" s="1" t="s">
        <v>59</v>
      </c>
      <c r="E336" s="1"/>
      <c r="F336" s="1"/>
      <c r="G336" s="1">
        <v>997</v>
      </c>
      <c r="H336" s="1">
        <v>335</v>
      </c>
      <c r="I336">
        <f t="shared" si="5"/>
        <v>333995</v>
      </c>
    </row>
    <row r="337" spans="1:9">
      <c r="A337" s="2" t="s">
        <v>0</v>
      </c>
      <c r="B337" s="2">
        <v>5</v>
      </c>
      <c r="C337" s="2" t="s">
        <v>11</v>
      </c>
      <c r="D337" s="2" t="s">
        <v>90</v>
      </c>
      <c r="E337" s="2"/>
      <c r="F337" s="2"/>
      <c r="G337" s="2">
        <v>1000</v>
      </c>
      <c r="H337" s="2">
        <v>336</v>
      </c>
      <c r="I337">
        <f t="shared" si="5"/>
        <v>336000</v>
      </c>
    </row>
    <row r="338" spans="1:9">
      <c r="A338" s="1" t="s">
        <v>0</v>
      </c>
      <c r="B338" s="1">
        <v>5</v>
      </c>
      <c r="C338" s="1" t="s">
        <v>1</v>
      </c>
      <c r="D338" s="1" t="s">
        <v>62</v>
      </c>
      <c r="E338" s="1"/>
      <c r="F338" s="1"/>
      <c r="G338" s="1">
        <v>1100</v>
      </c>
      <c r="H338" s="1">
        <v>337</v>
      </c>
      <c r="I338">
        <f t="shared" si="5"/>
        <v>370700</v>
      </c>
    </row>
    <row r="339" spans="1:9">
      <c r="A339" s="2" t="s">
        <v>0</v>
      </c>
      <c r="B339" s="2">
        <v>5</v>
      </c>
      <c r="C339" s="2" t="s">
        <v>5</v>
      </c>
      <c r="D339" s="2" t="s">
        <v>63</v>
      </c>
      <c r="E339" s="2"/>
      <c r="F339" s="2"/>
      <c r="G339" s="2">
        <v>1000</v>
      </c>
      <c r="H339" s="2">
        <v>338</v>
      </c>
      <c r="I339">
        <f t="shared" si="5"/>
        <v>338000</v>
      </c>
    </row>
    <row r="340" spans="1:9">
      <c r="A340" s="1" t="s">
        <v>0</v>
      </c>
      <c r="B340" s="1">
        <v>5</v>
      </c>
      <c r="C340" s="1" t="s">
        <v>1</v>
      </c>
      <c r="D340" s="1" t="s">
        <v>125</v>
      </c>
      <c r="E340" s="1"/>
      <c r="F340" s="1"/>
      <c r="G340" s="1">
        <v>500</v>
      </c>
      <c r="H340" s="1">
        <v>339</v>
      </c>
      <c r="I340">
        <f t="shared" si="5"/>
        <v>169500</v>
      </c>
    </row>
    <row r="341" spans="1:9">
      <c r="A341" s="2" t="s">
        <v>0</v>
      </c>
      <c r="B341" s="2">
        <v>5</v>
      </c>
      <c r="C341" s="2" t="s">
        <v>13</v>
      </c>
      <c r="D341" s="2" t="s">
        <v>127</v>
      </c>
      <c r="E341" s="2"/>
      <c r="F341" s="2"/>
      <c r="G341" s="2">
        <v>214.3</v>
      </c>
      <c r="H341" s="2">
        <v>340</v>
      </c>
      <c r="I341">
        <f t="shared" si="5"/>
        <v>72862</v>
      </c>
    </row>
    <row r="342" spans="1:9">
      <c r="A342" s="1" t="s">
        <v>0</v>
      </c>
      <c r="B342" s="1">
        <v>6</v>
      </c>
      <c r="C342" s="1" t="s">
        <v>1</v>
      </c>
      <c r="D342" s="1" t="s">
        <v>2</v>
      </c>
      <c r="E342" s="1"/>
      <c r="F342" s="1"/>
      <c r="G342" s="1">
        <v>5000</v>
      </c>
      <c r="H342" s="1">
        <v>341</v>
      </c>
      <c r="I342">
        <f t="shared" si="5"/>
        <v>1705000</v>
      </c>
    </row>
    <row r="343" spans="1:9">
      <c r="A343" s="2" t="s">
        <v>0</v>
      </c>
      <c r="B343" s="2">
        <v>6</v>
      </c>
      <c r="C343" s="2" t="s">
        <v>1</v>
      </c>
      <c r="D343" s="2" t="s">
        <v>3</v>
      </c>
      <c r="E343" s="2"/>
      <c r="F343" s="2"/>
      <c r="G343" s="2">
        <v>2500</v>
      </c>
      <c r="H343" s="2">
        <v>342</v>
      </c>
      <c r="I343">
        <f t="shared" si="5"/>
        <v>855000</v>
      </c>
    </row>
    <row r="344" spans="1:9">
      <c r="A344" s="1" t="s">
        <v>0</v>
      </c>
      <c r="B344" s="1">
        <v>6</v>
      </c>
      <c r="C344" s="1" t="s">
        <v>5</v>
      </c>
      <c r="D344" s="1" t="s">
        <v>6</v>
      </c>
      <c r="E344" s="1"/>
      <c r="F344" s="1"/>
      <c r="G344" s="1">
        <v>22000</v>
      </c>
      <c r="H344" s="1">
        <v>343</v>
      </c>
      <c r="I344">
        <f t="shared" si="5"/>
        <v>7546000</v>
      </c>
    </row>
    <row r="345" spans="1:9">
      <c r="A345" s="2" t="s">
        <v>0</v>
      </c>
      <c r="B345" s="2">
        <v>6</v>
      </c>
      <c r="C345" s="2" t="s">
        <v>5</v>
      </c>
      <c r="D345" s="2" t="s">
        <v>130</v>
      </c>
      <c r="E345" s="2"/>
      <c r="F345" s="2"/>
      <c r="G345" s="2">
        <v>500</v>
      </c>
      <c r="H345" s="2">
        <v>344</v>
      </c>
      <c r="I345">
        <f t="shared" si="5"/>
        <v>172000</v>
      </c>
    </row>
    <row r="346" spans="1:9">
      <c r="A346" s="1" t="s">
        <v>0</v>
      </c>
      <c r="B346" s="1">
        <v>6</v>
      </c>
      <c r="C346" s="1" t="s">
        <v>5</v>
      </c>
      <c r="D346" s="1" t="s">
        <v>8</v>
      </c>
      <c r="E346" s="1"/>
      <c r="F346" s="1"/>
      <c r="G346" s="1">
        <v>3000</v>
      </c>
      <c r="H346" s="1">
        <v>345</v>
      </c>
      <c r="I346">
        <f t="shared" si="5"/>
        <v>1035000</v>
      </c>
    </row>
    <row r="347" spans="1:9">
      <c r="A347" s="2" t="s">
        <v>0</v>
      </c>
      <c r="B347" s="2">
        <v>6</v>
      </c>
      <c r="C347" s="2" t="s">
        <v>16</v>
      </c>
      <c r="D347" s="2" t="s">
        <v>105</v>
      </c>
      <c r="E347" s="2"/>
      <c r="F347" s="2"/>
      <c r="G347" s="2">
        <v>500</v>
      </c>
      <c r="H347" s="2">
        <v>346</v>
      </c>
      <c r="I347">
        <f t="shared" si="5"/>
        <v>173000</v>
      </c>
    </row>
    <row r="348" spans="1:9">
      <c r="A348" s="1" t="s">
        <v>0</v>
      </c>
      <c r="B348" s="1">
        <v>6</v>
      </c>
      <c r="C348" s="1" t="s">
        <v>11</v>
      </c>
      <c r="D348" s="1" t="s">
        <v>12</v>
      </c>
      <c r="E348" s="1"/>
      <c r="F348" s="1"/>
      <c r="G348" s="1">
        <v>1000</v>
      </c>
      <c r="H348" s="1">
        <v>347</v>
      </c>
      <c r="I348">
        <f t="shared" si="5"/>
        <v>347000</v>
      </c>
    </row>
    <row r="349" spans="1:9">
      <c r="A349" s="2" t="s">
        <v>0</v>
      </c>
      <c r="B349" s="2">
        <v>6</v>
      </c>
      <c r="C349" s="2" t="s">
        <v>13</v>
      </c>
      <c r="D349" s="2" t="s">
        <v>14</v>
      </c>
      <c r="E349" s="2"/>
      <c r="F349" s="2"/>
      <c r="G349" s="2">
        <v>2500</v>
      </c>
      <c r="H349" s="2">
        <v>348</v>
      </c>
      <c r="I349">
        <f t="shared" si="5"/>
        <v>870000</v>
      </c>
    </row>
    <row r="350" spans="1:9">
      <c r="A350" s="1" t="s">
        <v>0</v>
      </c>
      <c r="B350" s="1">
        <v>6</v>
      </c>
      <c r="C350" s="1" t="s">
        <v>13</v>
      </c>
      <c r="D350" s="1" t="s">
        <v>15</v>
      </c>
      <c r="E350" s="1"/>
      <c r="F350" s="1"/>
      <c r="G350" s="1">
        <v>2750</v>
      </c>
      <c r="H350" s="1">
        <v>349</v>
      </c>
      <c r="I350">
        <f t="shared" si="5"/>
        <v>959750</v>
      </c>
    </row>
    <row r="351" spans="1:9">
      <c r="A351" s="2" t="s">
        <v>0</v>
      </c>
      <c r="B351" s="2">
        <v>6</v>
      </c>
      <c r="C351" s="2" t="s">
        <v>5</v>
      </c>
      <c r="D351" s="2" t="s">
        <v>18</v>
      </c>
      <c r="E351" s="2"/>
      <c r="F351" s="2"/>
      <c r="G351" s="2">
        <v>16200</v>
      </c>
      <c r="H351" s="2">
        <v>350</v>
      </c>
      <c r="I351">
        <f t="shared" si="5"/>
        <v>5670000</v>
      </c>
    </row>
    <row r="352" spans="1:9">
      <c r="A352" s="1" t="s">
        <v>0</v>
      </c>
      <c r="B352" s="1">
        <v>6</v>
      </c>
      <c r="C352" s="1" t="s">
        <v>5</v>
      </c>
      <c r="D352" s="1" t="s">
        <v>139</v>
      </c>
      <c r="E352" s="1"/>
      <c r="F352" s="1"/>
      <c r="G352" s="1">
        <v>1000</v>
      </c>
      <c r="H352" s="1">
        <v>351</v>
      </c>
      <c r="I352">
        <f t="shared" si="5"/>
        <v>351000</v>
      </c>
    </row>
    <row r="353" spans="1:9">
      <c r="A353" s="2" t="s">
        <v>0</v>
      </c>
      <c r="B353" s="2">
        <v>6</v>
      </c>
      <c r="C353" s="2" t="s">
        <v>9</v>
      </c>
      <c r="D353" s="2" t="s">
        <v>19</v>
      </c>
      <c r="E353" s="2"/>
      <c r="F353" s="2"/>
      <c r="G353" s="2">
        <v>500</v>
      </c>
      <c r="H353" s="2">
        <v>352</v>
      </c>
      <c r="I353">
        <f t="shared" si="5"/>
        <v>176000</v>
      </c>
    </row>
    <row r="354" spans="1:9">
      <c r="A354" s="1" t="s">
        <v>0</v>
      </c>
      <c r="B354" s="1">
        <v>6</v>
      </c>
      <c r="C354" s="1" t="s">
        <v>20</v>
      </c>
      <c r="D354" s="1" t="s">
        <v>21</v>
      </c>
      <c r="E354" s="1"/>
      <c r="F354" s="1"/>
      <c r="G354" s="1">
        <v>2250</v>
      </c>
      <c r="H354" s="1">
        <v>353</v>
      </c>
      <c r="I354">
        <f t="shared" si="5"/>
        <v>794250</v>
      </c>
    </row>
    <row r="355" spans="1:9">
      <c r="A355" s="2" t="s">
        <v>0</v>
      </c>
      <c r="B355" s="2">
        <v>6</v>
      </c>
      <c r="C355" s="2" t="s">
        <v>20</v>
      </c>
      <c r="D355" s="2" t="s">
        <v>22</v>
      </c>
      <c r="E355" s="2"/>
      <c r="F355" s="2"/>
      <c r="G355" s="2">
        <v>4050</v>
      </c>
      <c r="H355" s="2">
        <v>354</v>
      </c>
      <c r="I355">
        <f t="shared" si="5"/>
        <v>1433700</v>
      </c>
    </row>
    <row r="356" spans="1:9">
      <c r="A356" s="1" t="s">
        <v>0</v>
      </c>
      <c r="B356" s="1">
        <v>6</v>
      </c>
      <c r="C356" s="1" t="s">
        <v>85</v>
      </c>
      <c r="D356" s="1" t="s">
        <v>137</v>
      </c>
      <c r="E356" s="1"/>
      <c r="F356" s="1"/>
      <c r="G356" s="1">
        <v>100</v>
      </c>
      <c r="H356" s="1">
        <v>355</v>
      </c>
      <c r="I356">
        <f t="shared" si="5"/>
        <v>35500</v>
      </c>
    </row>
    <row r="357" spans="1:9">
      <c r="A357" s="2" t="s">
        <v>0</v>
      </c>
      <c r="B357" s="2">
        <v>6</v>
      </c>
      <c r="C357" s="2" t="s">
        <v>1</v>
      </c>
      <c r="D357" s="2" t="s">
        <v>109</v>
      </c>
      <c r="E357" s="2"/>
      <c r="F357" s="2"/>
      <c r="G357" s="2">
        <v>2000</v>
      </c>
      <c r="H357" s="2">
        <v>356</v>
      </c>
      <c r="I357">
        <f t="shared" si="5"/>
        <v>712000</v>
      </c>
    </row>
    <row r="358" spans="1:9">
      <c r="A358" s="1" t="s">
        <v>0</v>
      </c>
      <c r="B358" s="1">
        <v>6</v>
      </c>
      <c r="C358" s="1" t="s">
        <v>1</v>
      </c>
      <c r="D358" s="1" t="s">
        <v>28</v>
      </c>
      <c r="E358" s="1"/>
      <c r="F358" s="1"/>
      <c r="G358" s="1">
        <v>15000</v>
      </c>
      <c r="H358" s="1">
        <v>357</v>
      </c>
      <c r="I358">
        <f t="shared" si="5"/>
        <v>5355000</v>
      </c>
    </row>
    <row r="359" spans="1:9">
      <c r="A359" s="2" t="s">
        <v>0</v>
      </c>
      <c r="B359" s="2">
        <v>6</v>
      </c>
      <c r="C359" s="2" t="s">
        <v>5</v>
      </c>
      <c r="D359" s="2" t="s">
        <v>29</v>
      </c>
      <c r="E359" s="2"/>
      <c r="F359" s="2"/>
      <c r="G359" s="2">
        <v>2000</v>
      </c>
      <c r="H359" s="2">
        <v>358</v>
      </c>
      <c r="I359">
        <f t="shared" si="5"/>
        <v>716000</v>
      </c>
    </row>
    <row r="360" spans="1:9">
      <c r="A360" s="1" t="s">
        <v>0</v>
      </c>
      <c r="B360" s="1">
        <v>6</v>
      </c>
      <c r="C360" s="1" t="s">
        <v>5</v>
      </c>
      <c r="D360" s="1" t="s">
        <v>29</v>
      </c>
      <c r="E360" s="1"/>
      <c r="F360" s="1"/>
      <c r="G360" s="1">
        <v>15000</v>
      </c>
      <c r="H360" s="1">
        <v>359</v>
      </c>
      <c r="I360">
        <f t="shared" si="5"/>
        <v>5385000</v>
      </c>
    </row>
    <row r="361" spans="1:9">
      <c r="A361" s="2" t="s">
        <v>0</v>
      </c>
      <c r="B361" s="2">
        <v>6</v>
      </c>
      <c r="C361" s="2" t="s">
        <v>9</v>
      </c>
      <c r="D361" s="2" t="s">
        <v>140</v>
      </c>
      <c r="E361" s="2"/>
      <c r="F361" s="2"/>
      <c r="G361" s="2">
        <v>1000</v>
      </c>
      <c r="H361" s="2">
        <v>360</v>
      </c>
      <c r="I361">
        <f t="shared" si="5"/>
        <v>360000</v>
      </c>
    </row>
    <row r="362" spans="1:9">
      <c r="A362" s="1" t="s">
        <v>0</v>
      </c>
      <c r="B362" s="1">
        <v>6</v>
      </c>
      <c r="C362" s="1" t="s">
        <v>20</v>
      </c>
      <c r="D362" s="1" t="s">
        <v>32</v>
      </c>
      <c r="E362" s="1"/>
      <c r="F362" s="1"/>
      <c r="G362" s="1">
        <v>1000</v>
      </c>
      <c r="H362" s="1">
        <v>361</v>
      </c>
      <c r="I362">
        <f t="shared" si="5"/>
        <v>361000</v>
      </c>
    </row>
    <row r="363" spans="1:9">
      <c r="A363" s="2" t="s">
        <v>0</v>
      </c>
      <c r="B363" s="2">
        <v>6</v>
      </c>
      <c r="C363" s="2" t="s">
        <v>5</v>
      </c>
      <c r="D363" s="2" t="s">
        <v>34</v>
      </c>
      <c r="E363" s="2"/>
      <c r="F363" s="2"/>
      <c r="G363" s="2">
        <v>4000</v>
      </c>
      <c r="H363" s="2">
        <v>362</v>
      </c>
      <c r="I363">
        <f t="shared" si="5"/>
        <v>1448000</v>
      </c>
    </row>
    <row r="364" spans="1:9">
      <c r="A364" s="1" t="s">
        <v>0</v>
      </c>
      <c r="B364" s="1">
        <v>6</v>
      </c>
      <c r="C364" s="1" t="s">
        <v>30</v>
      </c>
      <c r="D364" s="1" t="s">
        <v>35</v>
      </c>
      <c r="E364" s="1"/>
      <c r="F364" s="1"/>
      <c r="G364" s="1">
        <v>5500</v>
      </c>
      <c r="H364" s="1">
        <v>363</v>
      </c>
      <c r="I364">
        <f t="shared" si="5"/>
        <v>1996500</v>
      </c>
    </row>
    <row r="365" spans="1:9">
      <c r="A365" s="2" t="s">
        <v>0</v>
      </c>
      <c r="B365" s="2">
        <v>6</v>
      </c>
      <c r="C365" s="2" t="s">
        <v>9</v>
      </c>
      <c r="D365" s="2" t="s">
        <v>77</v>
      </c>
      <c r="E365" s="2"/>
      <c r="F365" s="2"/>
      <c r="G365" s="2">
        <v>1000</v>
      </c>
      <c r="H365" s="2">
        <v>364</v>
      </c>
      <c r="I365">
        <f t="shared" si="5"/>
        <v>364000</v>
      </c>
    </row>
    <row r="366" spans="1:9">
      <c r="A366" s="1" t="s">
        <v>0</v>
      </c>
      <c r="B366" s="1">
        <v>6</v>
      </c>
      <c r="C366" s="1" t="s">
        <v>30</v>
      </c>
      <c r="D366" s="1" t="s">
        <v>36</v>
      </c>
      <c r="E366" s="1"/>
      <c r="F366" s="1"/>
      <c r="G366" s="1">
        <v>3000</v>
      </c>
      <c r="H366" s="1">
        <v>365</v>
      </c>
      <c r="I366">
        <f t="shared" si="5"/>
        <v>1095000</v>
      </c>
    </row>
    <row r="367" spans="1:9">
      <c r="A367" s="2" t="s">
        <v>0</v>
      </c>
      <c r="B367" s="2">
        <v>6</v>
      </c>
      <c r="C367" s="2" t="s">
        <v>1</v>
      </c>
      <c r="D367" s="2" t="s">
        <v>37</v>
      </c>
      <c r="E367" s="2"/>
      <c r="F367" s="2"/>
      <c r="G367" s="2">
        <v>100</v>
      </c>
      <c r="H367" s="2">
        <v>366</v>
      </c>
      <c r="I367">
        <f t="shared" si="5"/>
        <v>36600</v>
      </c>
    </row>
    <row r="368" spans="1:9">
      <c r="A368" s="1" t="s">
        <v>0</v>
      </c>
      <c r="B368" s="1">
        <v>6</v>
      </c>
      <c r="C368" s="1" t="s">
        <v>38</v>
      </c>
      <c r="D368" s="1" t="s">
        <v>39</v>
      </c>
      <c r="E368" s="1"/>
      <c r="F368" s="1"/>
      <c r="G368" s="1">
        <v>2000</v>
      </c>
      <c r="H368" s="1">
        <v>367</v>
      </c>
      <c r="I368">
        <f t="shared" si="5"/>
        <v>734000</v>
      </c>
    </row>
    <row r="369" spans="1:9">
      <c r="A369" s="2" t="s">
        <v>0</v>
      </c>
      <c r="B369" s="2">
        <v>6</v>
      </c>
      <c r="C369" s="2" t="s">
        <v>1</v>
      </c>
      <c r="D369" s="2" t="s">
        <v>82</v>
      </c>
      <c r="E369" s="2"/>
      <c r="F369" s="2"/>
      <c r="G369" s="2">
        <v>1000</v>
      </c>
      <c r="H369" s="2">
        <v>368</v>
      </c>
      <c r="I369">
        <f t="shared" si="5"/>
        <v>368000</v>
      </c>
    </row>
    <row r="370" spans="1:9">
      <c r="A370" s="1" t="s">
        <v>0</v>
      </c>
      <c r="B370" s="1">
        <v>6</v>
      </c>
      <c r="C370" s="1" t="s">
        <v>13</v>
      </c>
      <c r="D370" s="1" t="s">
        <v>113</v>
      </c>
      <c r="E370" s="1"/>
      <c r="F370" s="1"/>
      <c r="G370" s="1">
        <v>75</v>
      </c>
      <c r="H370" s="1">
        <v>369</v>
      </c>
      <c r="I370">
        <f t="shared" si="5"/>
        <v>27675</v>
      </c>
    </row>
    <row r="371" spans="1:9">
      <c r="A371" s="2" t="s">
        <v>0</v>
      </c>
      <c r="B371" s="2">
        <v>6</v>
      </c>
      <c r="C371" s="2" t="s">
        <v>16</v>
      </c>
      <c r="D371" s="2" t="s">
        <v>40</v>
      </c>
      <c r="E371" s="2"/>
      <c r="F371" s="2"/>
      <c r="G371" s="2">
        <v>1000</v>
      </c>
      <c r="H371" s="2">
        <v>370</v>
      </c>
      <c r="I371">
        <f t="shared" si="5"/>
        <v>370000</v>
      </c>
    </row>
    <row r="372" spans="1:9">
      <c r="A372" s="1" t="s">
        <v>0</v>
      </c>
      <c r="B372" s="1">
        <v>6</v>
      </c>
      <c r="C372" s="1" t="s">
        <v>141</v>
      </c>
      <c r="D372" s="1" t="s">
        <v>142</v>
      </c>
      <c r="E372" s="1"/>
      <c r="F372" s="1"/>
      <c r="G372" s="1">
        <v>50</v>
      </c>
      <c r="H372" s="1">
        <v>371</v>
      </c>
      <c r="I372">
        <f t="shared" si="5"/>
        <v>18550</v>
      </c>
    </row>
    <row r="373" spans="1:9">
      <c r="A373" s="2" t="s">
        <v>0</v>
      </c>
      <c r="B373" s="2">
        <v>6</v>
      </c>
      <c r="C373" s="2" t="s">
        <v>11</v>
      </c>
      <c r="D373" s="2" t="s">
        <v>84</v>
      </c>
      <c r="E373" s="2"/>
      <c r="F373" s="2"/>
      <c r="G373" s="2">
        <v>500</v>
      </c>
      <c r="H373" s="2">
        <v>372</v>
      </c>
      <c r="I373">
        <f t="shared" si="5"/>
        <v>186000</v>
      </c>
    </row>
    <row r="374" spans="1:9">
      <c r="A374" s="1" t="s">
        <v>0</v>
      </c>
      <c r="B374" s="1">
        <v>6</v>
      </c>
      <c r="C374" s="1" t="s">
        <v>16</v>
      </c>
      <c r="D374" s="1" t="s">
        <v>143</v>
      </c>
      <c r="E374" s="1"/>
      <c r="F374" s="1"/>
      <c r="G374" s="1">
        <v>300</v>
      </c>
      <c r="H374" s="1">
        <v>373</v>
      </c>
      <c r="I374">
        <f t="shared" si="5"/>
        <v>111900</v>
      </c>
    </row>
    <row r="375" spans="1:9">
      <c r="A375" s="2" t="s">
        <v>0</v>
      </c>
      <c r="B375" s="2">
        <v>6</v>
      </c>
      <c r="C375" s="2" t="s">
        <v>85</v>
      </c>
      <c r="D375" s="2" t="s">
        <v>86</v>
      </c>
      <c r="E375" s="2"/>
      <c r="F375" s="2"/>
      <c r="G375" s="2">
        <v>750</v>
      </c>
      <c r="H375" s="2">
        <v>374</v>
      </c>
      <c r="I375">
        <f t="shared" si="5"/>
        <v>280500</v>
      </c>
    </row>
    <row r="376" spans="1:9">
      <c r="A376" s="1" t="s">
        <v>0</v>
      </c>
      <c r="B376" s="1">
        <v>6</v>
      </c>
      <c r="C376" s="1" t="s">
        <v>26</v>
      </c>
      <c r="D376" s="1" t="s">
        <v>46</v>
      </c>
      <c r="E376" s="1"/>
      <c r="F376" s="1"/>
      <c r="G376" s="1">
        <v>1000</v>
      </c>
      <c r="H376" s="1">
        <v>375</v>
      </c>
      <c r="I376">
        <f t="shared" si="5"/>
        <v>375000</v>
      </c>
    </row>
    <row r="377" spans="1:9">
      <c r="A377" s="2" t="s">
        <v>0</v>
      </c>
      <c r="B377" s="2">
        <v>6</v>
      </c>
      <c r="C377" s="2" t="s">
        <v>5</v>
      </c>
      <c r="D377" s="2" t="s">
        <v>47</v>
      </c>
      <c r="E377" s="2"/>
      <c r="F377" s="2"/>
      <c r="G377" s="2">
        <v>5100</v>
      </c>
      <c r="H377" s="2">
        <v>376</v>
      </c>
      <c r="I377">
        <f t="shared" si="5"/>
        <v>1917600</v>
      </c>
    </row>
    <row r="378" spans="1:9">
      <c r="A378" s="1" t="s">
        <v>0</v>
      </c>
      <c r="B378" s="1">
        <v>6</v>
      </c>
      <c r="C378" s="1" t="s">
        <v>1</v>
      </c>
      <c r="D378" s="1" t="s">
        <v>48</v>
      </c>
      <c r="E378" s="1"/>
      <c r="F378" s="1"/>
      <c r="G378" s="1">
        <v>15000</v>
      </c>
      <c r="H378" s="1">
        <v>377</v>
      </c>
      <c r="I378">
        <f t="shared" si="5"/>
        <v>5655000</v>
      </c>
    </row>
    <row r="379" spans="1:9">
      <c r="A379" s="2" t="s">
        <v>0</v>
      </c>
      <c r="B379" s="2">
        <v>6</v>
      </c>
      <c r="C379" s="2" t="s">
        <v>87</v>
      </c>
      <c r="D379" s="2" t="s">
        <v>88</v>
      </c>
      <c r="E379" s="2"/>
      <c r="F379" s="2"/>
      <c r="G379" s="2">
        <v>9440</v>
      </c>
      <c r="H379" s="2">
        <v>378</v>
      </c>
      <c r="I379">
        <f t="shared" si="5"/>
        <v>3568320</v>
      </c>
    </row>
    <row r="380" spans="1:9">
      <c r="A380" s="1" t="s">
        <v>0</v>
      </c>
      <c r="B380" s="1">
        <v>6</v>
      </c>
      <c r="C380" s="1" t="s">
        <v>5</v>
      </c>
      <c r="D380" s="1" t="s">
        <v>51</v>
      </c>
      <c r="E380" s="1"/>
      <c r="F380" s="1"/>
      <c r="G380" s="1">
        <v>5100</v>
      </c>
      <c r="H380" s="1">
        <v>379</v>
      </c>
      <c r="I380">
        <f t="shared" si="5"/>
        <v>1932900</v>
      </c>
    </row>
    <row r="381" spans="1:9">
      <c r="A381" s="2" t="s">
        <v>0</v>
      </c>
      <c r="B381" s="2">
        <v>6</v>
      </c>
      <c r="C381" s="2" t="s">
        <v>1</v>
      </c>
      <c r="D381" s="2" t="s">
        <v>52</v>
      </c>
      <c r="E381" s="2"/>
      <c r="F381" s="2"/>
      <c r="G381" s="2">
        <v>5000</v>
      </c>
      <c r="H381" s="2">
        <v>380</v>
      </c>
      <c r="I381">
        <f t="shared" si="5"/>
        <v>1900000</v>
      </c>
    </row>
    <row r="382" spans="1:9">
      <c r="A382" s="1" t="s">
        <v>0</v>
      </c>
      <c r="B382" s="1">
        <v>6</v>
      </c>
      <c r="C382" s="1" t="s">
        <v>5</v>
      </c>
      <c r="D382" s="1" t="s">
        <v>55</v>
      </c>
      <c r="E382" s="1"/>
      <c r="F382" s="1"/>
      <c r="G382" s="1">
        <v>5250</v>
      </c>
      <c r="H382" s="1">
        <v>381</v>
      </c>
      <c r="I382">
        <f t="shared" si="5"/>
        <v>2000250</v>
      </c>
    </row>
    <row r="383" spans="1:9">
      <c r="A383" s="2" t="s">
        <v>0</v>
      </c>
      <c r="B383" s="2">
        <v>6</v>
      </c>
      <c r="C383" s="2" t="s">
        <v>87</v>
      </c>
      <c r="D383" s="2" t="s">
        <v>89</v>
      </c>
      <c r="E383" s="2"/>
      <c r="F383" s="2"/>
      <c r="G383" s="2">
        <v>2000</v>
      </c>
      <c r="H383" s="2">
        <v>382</v>
      </c>
      <c r="I383">
        <f t="shared" si="5"/>
        <v>764000</v>
      </c>
    </row>
    <row r="384" spans="1:9">
      <c r="A384" s="1" t="s">
        <v>0</v>
      </c>
      <c r="B384" s="1">
        <v>6</v>
      </c>
      <c r="C384" s="1" t="s">
        <v>1</v>
      </c>
      <c r="D384" s="1" t="s">
        <v>56</v>
      </c>
      <c r="E384" s="1"/>
      <c r="F384" s="1"/>
      <c r="G384" s="1">
        <v>3000</v>
      </c>
      <c r="H384" s="1">
        <v>383</v>
      </c>
      <c r="I384">
        <f t="shared" si="5"/>
        <v>1149000</v>
      </c>
    </row>
    <row r="385" spans="1:9">
      <c r="A385" s="2" t="s">
        <v>0</v>
      </c>
      <c r="B385" s="2">
        <v>6</v>
      </c>
      <c r="C385" s="2" t="s">
        <v>26</v>
      </c>
      <c r="D385" s="2" t="s">
        <v>57</v>
      </c>
      <c r="E385" s="2"/>
      <c r="F385" s="2"/>
      <c r="G385" s="2">
        <v>2000</v>
      </c>
      <c r="H385" s="2">
        <v>384</v>
      </c>
      <c r="I385">
        <f t="shared" si="5"/>
        <v>768000</v>
      </c>
    </row>
    <row r="386" spans="1:9">
      <c r="A386" s="1" t="s">
        <v>0</v>
      </c>
      <c r="B386" s="1">
        <v>6</v>
      </c>
      <c r="C386" s="1" t="s">
        <v>20</v>
      </c>
      <c r="D386" s="1" t="s">
        <v>60</v>
      </c>
      <c r="E386" s="1"/>
      <c r="F386" s="1"/>
      <c r="G386" s="1">
        <v>1240</v>
      </c>
      <c r="H386" s="1">
        <v>385</v>
      </c>
      <c r="I386">
        <f t="shared" si="5"/>
        <v>477400</v>
      </c>
    </row>
    <row r="387" spans="1:9">
      <c r="A387" s="2" t="s">
        <v>0</v>
      </c>
      <c r="B387" s="2">
        <v>6</v>
      </c>
      <c r="C387" s="2" t="s">
        <v>1</v>
      </c>
      <c r="D387" s="2" t="s">
        <v>91</v>
      </c>
      <c r="E387" s="2"/>
      <c r="F387" s="2"/>
      <c r="G387" s="2">
        <v>2977</v>
      </c>
      <c r="H387" s="2">
        <v>386</v>
      </c>
      <c r="I387">
        <f t="shared" ref="I387:I450" si="6">G387*H387</f>
        <v>1149122</v>
      </c>
    </row>
    <row r="388" spans="1:9">
      <c r="A388" s="1" t="s">
        <v>0</v>
      </c>
      <c r="B388" s="1">
        <v>6</v>
      </c>
      <c r="C388" s="1" t="s">
        <v>23</v>
      </c>
      <c r="D388" s="1" t="s">
        <v>61</v>
      </c>
      <c r="E388" s="1"/>
      <c r="F388" s="1"/>
      <c r="G388" s="1">
        <v>1360.778</v>
      </c>
      <c r="H388" s="1">
        <v>387</v>
      </c>
      <c r="I388">
        <f t="shared" si="6"/>
        <v>526621.08600000001</v>
      </c>
    </row>
    <row r="389" spans="1:9">
      <c r="A389" s="2" t="s">
        <v>0</v>
      </c>
      <c r="B389" s="2">
        <v>6</v>
      </c>
      <c r="C389" s="2" t="s">
        <v>1</v>
      </c>
      <c r="D389" s="2" t="s">
        <v>92</v>
      </c>
      <c r="E389" s="2"/>
      <c r="F389" s="2"/>
      <c r="G389" s="2">
        <v>1250</v>
      </c>
      <c r="H389" s="2">
        <v>388</v>
      </c>
      <c r="I389">
        <f t="shared" si="6"/>
        <v>485000</v>
      </c>
    </row>
    <row r="390" spans="1:9">
      <c r="A390" s="1" t="s">
        <v>0</v>
      </c>
      <c r="B390" s="1">
        <v>6</v>
      </c>
      <c r="C390" s="1" t="s">
        <v>5</v>
      </c>
      <c r="D390" s="1" t="s">
        <v>63</v>
      </c>
      <c r="E390" s="1"/>
      <c r="F390" s="1"/>
      <c r="G390" s="1">
        <v>1000</v>
      </c>
      <c r="H390" s="1">
        <v>389</v>
      </c>
      <c r="I390">
        <f t="shared" si="6"/>
        <v>389000</v>
      </c>
    </row>
    <row r="391" spans="1:9">
      <c r="A391" s="2" t="s">
        <v>0</v>
      </c>
      <c r="B391" s="2">
        <v>6</v>
      </c>
      <c r="C391" s="2" t="s">
        <v>11</v>
      </c>
      <c r="D391" s="2" t="s">
        <v>64</v>
      </c>
      <c r="E391" s="2"/>
      <c r="F391" s="2"/>
      <c r="G391" s="2">
        <v>600</v>
      </c>
      <c r="H391" s="2">
        <v>390</v>
      </c>
      <c r="I391">
        <f t="shared" si="6"/>
        <v>234000</v>
      </c>
    </row>
    <row r="392" spans="1:9">
      <c r="A392" s="1" t="s">
        <v>0</v>
      </c>
      <c r="B392" s="1">
        <v>6</v>
      </c>
      <c r="C392" s="1" t="s">
        <v>96</v>
      </c>
      <c r="D392" s="1" t="s">
        <v>97</v>
      </c>
      <c r="E392" s="1"/>
      <c r="F392" s="1"/>
      <c r="G392" s="1">
        <v>1500</v>
      </c>
      <c r="H392" s="1">
        <v>391</v>
      </c>
      <c r="I392">
        <f t="shared" si="6"/>
        <v>586500</v>
      </c>
    </row>
    <row r="393" spans="1:9">
      <c r="A393" s="2" t="s">
        <v>0</v>
      </c>
      <c r="B393" s="2">
        <v>6</v>
      </c>
      <c r="C393" s="2" t="s">
        <v>16</v>
      </c>
      <c r="D393" s="2" t="s">
        <v>144</v>
      </c>
      <c r="E393" s="2"/>
      <c r="F393" s="2"/>
      <c r="G393" s="2">
        <v>1000</v>
      </c>
      <c r="H393" s="2">
        <v>392</v>
      </c>
      <c r="I393">
        <f t="shared" si="6"/>
        <v>392000</v>
      </c>
    </row>
    <row r="394" spans="1:9">
      <c r="A394" s="1" t="s">
        <v>0</v>
      </c>
      <c r="B394" s="1">
        <v>6</v>
      </c>
      <c r="C394" s="1" t="s">
        <v>85</v>
      </c>
      <c r="D394" s="1" t="s">
        <v>100</v>
      </c>
      <c r="E394" s="1"/>
      <c r="F394" s="1"/>
      <c r="G394" s="1">
        <v>269</v>
      </c>
      <c r="H394" s="1">
        <v>393</v>
      </c>
      <c r="I394">
        <f t="shared" si="6"/>
        <v>105717</v>
      </c>
    </row>
    <row r="395" spans="1:9">
      <c r="A395" s="2" t="s">
        <v>0</v>
      </c>
      <c r="B395" s="2">
        <v>6</v>
      </c>
      <c r="C395" s="2" t="s">
        <v>26</v>
      </c>
      <c r="D395" s="2" t="s">
        <v>145</v>
      </c>
      <c r="E395" s="2"/>
      <c r="F395" s="2"/>
      <c r="G395" s="2">
        <v>300</v>
      </c>
      <c r="H395" s="2">
        <v>394</v>
      </c>
      <c r="I395">
        <f t="shared" si="6"/>
        <v>118200</v>
      </c>
    </row>
    <row r="396" spans="1:9">
      <c r="A396" s="1" t="s">
        <v>0</v>
      </c>
      <c r="B396" s="1">
        <v>6</v>
      </c>
      <c r="C396" s="1" t="s">
        <v>11</v>
      </c>
      <c r="D396" s="1" t="s">
        <v>101</v>
      </c>
      <c r="E396" s="1"/>
      <c r="F396" s="1"/>
      <c r="G396" s="1">
        <v>120</v>
      </c>
      <c r="H396" s="1">
        <v>395</v>
      </c>
      <c r="I396">
        <f t="shared" si="6"/>
        <v>47400</v>
      </c>
    </row>
    <row r="397" spans="1:9">
      <c r="A397" s="2" t="s">
        <v>0</v>
      </c>
      <c r="B397" s="2">
        <v>6</v>
      </c>
      <c r="C397" s="2" t="s">
        <v>128</v>
      </c>
      <c r="D397" s="2" t="s">
        <v>129</v>
      </c>
      <c r="E397" s="2"/>
      <c r="F397" s="2"/>
      <c r="G397" s="2">
        <v>100</v>
      </c>
      <c r="H397" s="2">
        <v>396</v>
      </c>
      <c r="I397">
        <f t="shared" si="6"/>
        <v>39600</v>
      </c>
    </row>
    <row r="398" spans="1:9">
      <c r="A398" s="1" t="s">
        <v>0</v>
      </c>
      <c r="B398" s="1">
        <v>7</v>
      </c>
      <c r="C398" s="1" t="s">
        <v>1</v>
      </c>
      <c r="D398" s="1" t="s">
        <v>2</v>
      </c>
      <c r="E398" s="1"/>
      <c r="F398" s="1"/>
      <c r="G398" s="1">
        <v>2500</v>
      </c>
      <c r="H398" s="1">
        <v>397</v>
      </c>
      <c r="I398">
        <f t="shared" si="6"/>
        <v>992500</v>
      </c>
    </row>
    <row r="399" spans="1:9">
      <c r="A399" s="2" t="s">
        <v>0</v>
      </c>
      <c r="B399" s="2">
        <v>7</v>
      </c>
      <c r="C399" s="2" t="s">
        <v>1</v>
      </c>
      <c r="D399" s="2" t="s">
        <v>3</v>
      </c>
      <c r="E399" s="2"/>
      <c r="F399" s="2"/>
      <c r="G399" s="2">
        <v>2700</v>
      </c>
      <c r="H399" s="2">
        <v>398</v>
      </c>
      <c r="I399">
        <f t="shared" si="6"/>
        <v>1074600</v>
      </c>
    </row>
    <row r="400" spans="1:9">
      <c r="A400" s="1" t="s">
        <v>0</v>
      </c>
      <c r="B400" s="1">
        <v>7</v>
      </c>
      <c r="C400" s="1" t="s">
        <v>1</v>
      </c>
      <c r="D400" s="1" t="s">
        <v>4</v>
      </c>
      <c r="E400" s="1"/>
      <c r="F400" s="1"/>
      <c r="G400" s="1">
        <v>1250</v>
      </c>
      <c r="H400" s="1">
        <v>399</v>
      </c>
      <c r="I400">
        <f t="shared" si="6"/>
        <v>498750</v>
      </c>
    </row>
    <row r="401" spans="1:9">
      <c r="A401" s="2" t="s">
        <v>0</v>
      </c>
      <c r="B401" s="2">
        <v>7</v>
      </c>
      <c r="C401" s="2" t="s">
        <v>1</v>
      </c>
      <c r="D401" s="2" t="s">
        <v>118</v>
      </c>
      <c r="E401" s="2"/>
      <c r="F401" s="2"/>
      <c r="G401" s="2">
        <v>250</v>
      </c>
      <c r="H401" s="2">
        <v>400</v>
      </c>
      <c r="I401">
        <f t="shared" si="6"/>
        <v>100000</v>
      </c>
    </row>
    <row r="402" spans="1:9">
      <c r="A402" s="1" t="s">
        <v>0</v>
      </c>
      <c r="B402" s="1">
        <v>7</v>
      </c>
      <c r="C402" s="1" t="s">
        <v>5</v>
      </c>
      <c r="D402" s="1" t="s">
        <v>6</v>
      </c>
      <c r="E402" s="1"/>
      <c r="F402" s="1"/>
      <c r="G402" s="1">
        <v>39000</v>
      </c>
      <c r="H402" s="1">
        <v>401</v>
      </c>
      <c r="I402">
        <f t="shared" si="6"/>
        <v>15639000</v>
      </c>
    </row>
    <row r="403" spans="1:9">
      <c r="A403" s="2" t="s">
        <v>0</v>
      </c>
      <c r="B403" s="2">
        <v>7</v>
      </c>
      <c r="C403" s="2" t="s">
        <v>5</v>
      </c>
      <c r="D403" s="2" t="s">
        <v>7</v>
      </c>
      <c r="E403" s="2"/>
      <c r="F403" s="2"/>
      <c r="G403" s="2">
        <v>1000</v>
      </c>
      <c r="H403" s="2">
        <v>402</v>
      </c>
      <c r="I403">
        <f t="shared" si="6"/>
        <v>402000</v>
      </c>
    </row>
    <row r="404" spans="1:9">
      <c r="A404" s="1" t="s">
        <v>0</v>
      </c>
      <c r="B404" s="1">
        <v>7</v>
      </c>
      <c r="C404" s="1" t="s">
        <v>5</v>
      </c>
      <c r="D404" s="1" t="s">
        <v>8</v>
      </c>
      <c r="E404" s="1"/>
      <c r="F404" s="1"/>
      <c r="G404" s="1">
        <v>3000</v>
      </c>
      <c r="H404" s="1">
        <v>403</v>
      </c>
      <c r="I404">
        <f t="shared" si="6"/>
        <v>1209000</v>
      </c>
    </row>
    <row r="405" spans="1:9">
      <c r="A405" s="2" t="s">
        <v>0</v>
      </c>
      <c r="B405" s="2">
        <v>7</v>
      </c>
      <c r="C405" s="2" t="s">
        <v>5</v>
      </c>
      <c r="D405" s="2" t="s">
        <v>107</v>
      </c>
      <c r="E405" s="2"/>
      <c r="F405" s="2"/>
      <c r="G405" s="2">
        <v>1125</v>
      </c>
      <c r="H405" s="2">
        <v>404</v>
      </c>
      <c r="I405">
        <f t="shared" si="6"/>
        <v>454500</v>
      </c>
    </row>
    <row r="406" spans="1:9">
      <c r="A406" s="1" t="s">
        <v>0</v>
      </c>
      <c r="B406" s="1">
        <v>7</v>
      </c>
      <c r="C406" s="1" t="s">
        <v>13</v>
      </c>
      <c r="D406" s="1" t="s">
        <v>15</v>
      </c>
      <c r="E406" s="1"/>
      <c r="F406" s="1"/>
      <c r="G406" s="1">
        <v>2750</v>
      </c>
      <c r="H406" s="1">
        <v>405</v>
      </c>
      <c r="I406">
        <f t="shared" si="6"/>
        <v>1113750</v>
      </c>
    </row>
    <row r="407" spans="1:9">
      <c r="A407" s="2" t="s">
        <v>0</v>
      </c>
      <c r="B407" s="2">
        <v>7</v>
      </c>
      <c r="C407" s="2" t="s">
        <v>5</v>
      </c>
      <c r="D407" s="2" t="s">
        <v>18</v>
      </c>
      <c r="E407" s="2"/>
      <c r="F407" s="2"/>
      <c r="G407" s="2">
        <v>32400</v>
      </c>
      <c r="H407" s="2">
        <v>406</v>
      </c>
      <c r="I407">
        <f t="shared" si="6"/>
        <v>13154400</v>
      </c>
    </row>
    <row r="408" spans="1:9">
      <c r="A408" s="1" t="s">
        <v>0</v>
      </c>
      <c r="B408" s="1">
        <v>7</v>
      </c>
      <c r="C408" s="1" t="s">
        <v>5</v>
      </c>
      <c r="D408" s="1" t="s">
        <v>139</v>
      </c>
      <c r="E408" s="1"/>
      <c r="F408" s="1"/>
      <c r="G408" s="1">
        <v>1000</v>
      </c>
      <c r="H408" s="1">
        <v>407</v>
      </c>
      <c r="I408">
        <f t="shared" si="6"/>
        <v>407000</v>
      </c>
    </row>
    <row r="409" spans="1:9">
      <c r="A409" s="2" t="s">
        <v>0</v>
      </c>
      <c r="B409" s="2">
        <v>7</v>
      </c>
      <c r="C409" s="2" t="s">
        <v>38</v>
      </c>
      <c r="D409" s="2" t="s">
        <v>146</v>
      </c>
      <c r="E409" s="2"/>
      <c r="F409" s="2"/>
      <c r="G409" s="2">
        <v>250</v>
      </c>
      <c r="H409" s="2">
        <v>408</v>
      </c>
      <c r="I409">
        <f t="shared" si="6"/>
        <v>102000</v>
      </c>
    </row>
    <row r="410" spans="1:9">
      <c r="A410" s="1" t="s">
        <v>0</v>
      </c>
      <c r="B410" s="1">
        <v>7</v>
      </c>
      <c r="C410" s="1" t="s">
        <v>20</v>
      </c>
      <c r="D410" s="1" t="s">
        <v>22</v>
      </c>
      <c r="E410" s="1"/>
      <c r="F410" s="1"/>
      <c r="G410" s="1">
        <v>4500</v>
      </c>
      <c r="H410" s="1">
        <v>409</v>
      </c>
      <c r="I410">
        <f t="shared" si="6"/>
        <v>1840500</v>
      </c>
    </row>
    <row r="411" spans="1:9">
      <c r="A411" s="2" t="s">
        <v>0</v>
      </c>
      <c r="B411" s="2">
        <v>7</v>
      </c>
      <c r="C411" s="2" t="s">
        <v>23</v>
      </c>
      <c r="D411" s="2" t="s">
        <v>24</v>
      </c>
      <c r="E411" s="2"/>
      <c r="F411" s="2"/>
      <c r="G411" s="2">
        <v>100</v>
      </c>
      <c r="H411" s="2">
        <v>410</v>
      </c>
      <c r="I411">
        <f t="shared" si="6"/>
        <v>41000</v>
      </c>
    </row>
    <row r="412" spans="1:9">
      <c r="A412" s="1" t="s">
        <v>0</v>
      </c>
      <c r="B412" s="1">
        <v>7</v>
      </c>
      <c r="C412" s="1" t="s">
        <v>85</v>
      </c>
      <c r="D412" s="1" t="s">
        <v>137</v>
      </c>
      <c r="E412" s="1"/>
      <c r="F412" s="1"/>
      <c r="G412" s="1">
        <v>200</v>
      </c>
      <c r="H412" s="1">
        <v>411</v>
      </c>
      <c r="I412">
        <f t="shared" si="6"/>
        <v>82200</v>
      </c>
    </row>
    <row r="413" spans="1:9">
      <c r="A413" s="2" t="s">
        <v>0</v>
      </c>
      <c r="B413" s="2">
        <v>7</v>
      </c>
      <c r="C413" s="2" t="s">
        <v>1</v>
      </c>
      <c r="D413" s="2" t="s">
        <v>109</v>
      </c>
      <c r="E413" s="2"/>
      <c r="F413" s="2"/>
      <c r="G413" s="2">
        <v>1000</v>
      </c>
      <c r="H413" s="2">
        <v>412</v>
      </c>
      <c r="I413">
        <f t="shared" si="6"/>
        <v>412000</v>
      </c>
    </row>
    <row r="414" spans="1:9">
      <c r="A414" s="1" t="s">
        <v>0</v>
      </c>
      <c r="B414" s="1">
        <v>7</v>
      </c>
      <c r="C414" s="1" t="s">
        <v>26</v>
      </c>
      <c r="D414" s="1" t="s">
        <v>147</v>
      </c>
      <c r="E414" s="1"/>
      <c r="F414" s="1"/>
      <c r="G414" s="1">
        <v>100</v>
      </c>
      <c r="H414" s="1">
        <v>413</v>
      </c>
      <c r="I414">
        <f t="shared" si="6"/>
        <v>41300</v>
      </c>
    </row>
    <row r="415" spans="1:9">
      <c r="A415" s="2" t="s">
        <v>0</v>
      </c>
      <c r="B415" s="2">
        <v>7</v>
      </c>
      <c r="C415" s="2" t="s">
        <v>11</v>
      </c>
      <c r="D415" s="2" t="s">
        <v>25</v>
      </c>
      <c r="E415" s="2"/>
      <c r="F415" s="2"/>
      <c r="G415" s="2">
        <v>100</v>
      </c>
      <c r="H415" s="2">
        <v>414</v>
      </c>
      <c r="I415">
        <f t="shared" si="6"/>
        <v>41400</v>
      </c>
    </row>
    <row r="416" spans="1:9">
      <c r="A416" s="1" t="s">
        <v>0</v>
      </c>
      <c r="B416" s="1">
        <v>7</v>
      </c>
      <c r="C416" s="1" t="s">
        <v>1</v>
      </c>
      <c r="D416" s="1" t="s">
        <v>72</v>
      </c>
      <c r="E416" s="1"/>
      <c r="F416" s="1"/>
      <c r="G416" s="1">
        <v>1375</v>
      </c>
      <c r="H416" s="1">
        <v>415</v>
      </c>
      <c r="I416">
        <f t="shared" si="6"/>
        <v>570625</v>
      </c>
    </row>
    <row r="417" spans="1:9">
      <c r="A417" s="2" t="s">
        <v>0</v>
      </c>
      <c r="B417" s="2">
        <v>7</v>
      </c>
      <c r="C417" s="2" t="s">
        <v>26</v>
      </c>
      <c r="D417" s="2" t="s">
        <v>27</v>
      </c>
      <c r="E417" s="2"/>
      <c r="F417" s="2"/>
      <c r="G417" s="2">
        <v>3000</v>
      </c>
      <c r="H417" s="2">
        <v>416</v>
      </c>
      <c r="I417">
        <f t="shared" si="6"/>
        <v>1248000</v>
      </c>
    </row>
    <row r="418" spans="1:9">
      <c r="A418" s="1" t="s">
        <v>0</v>
      </c>
      <c r="B418" s="1">
        <v>7</v>
      </c>
      <c r="C418" s="1" t="s">
        <v>1</v>
      </c>
      <c r="D418" s="1" t="s">
        <v>28</v>
      </c>
      <c r="E418" s="1"/>
      <c r="F418" s="1"/>
      <c r="G418" s="1">
        <v>15000</v>
      </c>
      <c r="H418" s="1">
        <v>417</v>
      </c>
      <c r="I418">
        <f t="shared" si="6"/>
        <v>6255000</v>
      </c>
    </row>
    <row r="419" spans="1:9">
      <c r="A419" s="2" t="s">
        <v>0</v>
      </c>
      <c r="B419" s="2">
        <v>7</v>
      </c>
      <c r="C419" s="2" t="s">
        <v>5</v>
      </c>
      <c r="D419" s="2" t="s">
        <v>29</v>
      </c>
      <c r="E419" s="2"/>
      <c r="F419" s="2"/>
      <c r="G419" s="2">
        <v>10000</v>
      </c>
      <c r="H419" s="2">
        <v>418</v>
      </c>
      <c r="I419">
        <f t="shared" si="6"/>
        <v>4180000</v>
      </c>
    </row>
    <row r="420" spans="1:9">
      <c r="A420" s="1" t="s">
        <v>0</v>
      </c>
      <c r="B420" s="1">
        <v>7</v>
      </c>
      <c r="C420" s="1" t="s">
        <v>30</v>
      </c>
      <c r="D420" s="1" t="s">
        <v>31</v>
      </c>
      <c r="E420" s="1"/>
      <c r="F420" s="1"/>
      <c r="G420" s="1">
        <v>750</v>
      </c>
      <c r="H420" s="1">
        <v>419</v>
      </c>
      <c r="I420">
        <f t="shared" si="6"/>
        <v>314250</v>
      </c>
    </row>
    <row r="421" spans="1:9">
      <c r="A421" s="2" t="s">
        <v>0</v>
      </c>
      <c r="B421" s="2">
        <v>7</v>
      </c>
      <c r="C421" s="2" t="s">
        <v>20</v>
      </c>
      <c r="D421" s="2" t="s">
        <v>33</v>
      </c>
      <c r="E421" s="2"/>
      <c r="F421" s="2"/>
      <c r="G421" s="2">
        <v>1000</v>
      </c>
      <c r="H421" s="2">
        <v>420</v>
      </c>
      <c r="I421">
        <f t="shared" si="6"/>
        <v>420000</v>
      </c>
    </row>
    <row r="422" spans="1:9">
      <c r="A422" s="1" t="s">
        <v>0</v>
      </c>
      <c r="B422" s="1">
        <v>7</v>
      </c>
      <c r="C422" s="1" t="s">
        <v>73</v>
      </c>
      <c r="D422" s="1" t="s">
        <v>74</v>
      </c>
      <c r="E422" s="1"/>
      <c r="F422" s="1"/>
      <c r="G422" s="1">
        <v>1375</v>
      </c>
      <c r="H422" s="1">
        <v>421</v>
      </c>
      <c r="I422">
        <f t="shared" si="6"/>
        <v>578875</v>
      </c>
    </row>
    <row r="423" spans="1:9">
      <c r="A423" s="2" t="s">
        <v>0</v>
      </c>
      <c r="B423" s="2">
        <v>7</v>
      </c>
      <c r="C423" s="2" t="s">
        <v>1</v>
      </c>
      <c r="D423" s="2" t="s">
        <v>75</v>
      </c>
      <c r="E423" s="2"/>
      <c r="F423" s="2"/>
      <c r="G423" s="2">
        <v>1900</v>
      </c>
      <c r="H423" s="2">
        <v>422</v>
      </c>
      <c r="I423">
        <f t="shared" si="6"/>
        <v>801800</v>
      </c>
    </row>
    <row r="424" spans="1:9">
      <c r="A424" s="1" t="s">
        <v>0</v>
      </c>
      <c r="B424" s="1">
        <v>7</v>
      </c>
      <c r="C424" s="1" t="s">
        <v>30</v>
      </c>
      <c r="D424" s="1" t="s">
        <v>35</v>
      </c>
      <c r="E424" s="1"/>
      <c r="F424" s="1"/>
      <c r="G424" s="1">
        <v>4500</v>
      </c>
      <c r="H424" s="1">
        <v>423</v>
      </c>
      <c r="I424">
        <f t="shared" si="6"/>
        <v>1903500</v>
      </c>
    </row>
    <row r="425" spans="1:9">
      <c r="A425" s="2" t="s">
        <v>0</v>
      </c>
      <c r="B425" s="2">
        <v>7</v>
      </c>
      <c r="C425" s="2" t="s">
        <v>30</v>
      </c>
      <c r="D425" s="2" t="s">
        <v>78</v>
      </c>
      <c r="E425" s="2"/>
      <c r="F425" s="2"/>
      <c r="G425" s="2">
        <v>300</v>
      </c>
      <c r="H425" s="2">
        <v>424</v>
      </c>
      <c r="I425">
        <f t="shared" si="6"/>
        <v>127200</v>
      </c>
    </row>
    <row r="426" spans="1:9">
      <c r="A426" s="1" t="s">
        <v>0</v>
      </c>
      <c r="B426" s="1">
        <v>7</v>
      </c>
      <c r="C426" s="1" t="s">
        <v>58</v>
      </c>
      <c r="D426" s="1" t="s">
        <v>79</v>
      </c>
      <c r="E426" s="1"/>
      <c r="F426" s="1"/>
      <c r="G426" s="1">
        <v>306</v>
      </c>
      <c r="H426" s="2">
        <v>425</v>
      </c>
      <c r="I426">
        <f t="shared" si="6"/>
        <v>130050</v>
      </c>
    </row>
    <row r="427" spans="1:9">
      <c r="A427" s="2" t="s">
        <v>0</v>
      </c>
      <c r="B427" s="2">
        <v>7</v>
      </c>
      <c r="C427" s="2" t="s">
        <v>30</v>
      </c>
      <c r="D427" s="2" t="s">
        <v>148</v>
      </c>
      <c r="E427" s="2"/>
      <c r="F427" s="2"/>
      <c r="G427" s="2">
        <v>300</v>
      </c>
      <c r="H427" s="1">
        <v>426</v>
      </c>
      <c r="I427">
        <f t="shared" si="6"/>
        <v>127800</v>
      </c>
    </row>
    <row r="428" spans="1:9">
      <c r="A428" s="1" t="s">
        <v>0</v>
      </c>
      <c r="B428" s="1">
        <v>7</v>
      </c>
      <c r="C428" s="1" t="s">
        <v>38</v>
      </c>
      <c r="D428" s="1" t="s">
        <v>39</v>
      </c>
      <c r="E428" s="1"/>
      <c r="F428" s="1"/>
      <c r="G428" s="1">
        <v>2000</v>
      </c>
      <c r="H428" s="2">
        <v>427</v>
      </c>
      <c r="I428">
        <f t="shared" si="6"/>
        <v>854000</v>
      </c>
    </row>
    <row r="429" spans="1:9">
      <c r="A429" s="2" t="s">
        <v>0</v>
      </c>
      <c r="B429" s="2">
        <v>7</v>
      </c>
      <c r="C429" s="2" t="s">
        <v>80</v>
      </c>
      <c r="D429" s="2" t="s">
        <v>81</v>
      </c>
      <c r="E429" s="2"/>
      <c r="F429" s="2"/>
      <c r="G429" s="2">
        <v>3025</v>
      </c>
      <c r="H429" s="1">
        <v>428</v>
      </c>
      <c r="I429">
        <f t="shared" si="6"/>
        <v>1294700</v>
      </c>
    </row>
    <row r="430" spans="1:9">
      <c r="A430" s="1" t="s">
        <v>0</v>
      </c>
      <c r="B430" s="1">
        <v>7</v>
      </c>
      <c r="C430" s="1" t="s">
        <v>80</v>
      </c>
      <c r="D430" s="1" t="s">
        <v>81</v>
      </c>
      <c r="E430" s="1"/>
      <c r="F430" s="1"/>
      <c r="G430" s="1">
        <v>11000</v>
      </c>
      <c r="H430" s="2">
        <v>429</v>
      </c>
      <c r="I430">
        <f t="shared" si="6"/>
        <v>4719000</v>
      </c>
    </row>
    <row r="431" spans="1:9">
      <c r="A431" s="2" t="s">
        <v>0</v>
      </c>
      <c r="B431" s="2">
        <v>7</v>
      </c>
      <c r="C431" s="2" t="s">
        <v>1</v>
      </c>
      <c r="D431" s="2" t="s">
        <v>82</v>
      </c>
      <c r="E431" s="2"/>
      <c r="F431" s="2"/>
      <c r="G431" s="2">
        <v>1000</v>
      </c>
      <c r="H431" s="1">
        <v>430</v>
      </c>
      <c r="I431">
        <f t="shared" si="6"/>
        <v>430000</v>
      </c>
    </row>
    <row r="432" spans="1:9">
      <c r="A432" s="1" t="s">
        <v>0</v>
      </c>
      <c r="B432" s="1">
        <v>7</v>
      </c>
      <c r="C432" s="1" t="s">
        <v>13</v>
      </c>
      <c r="D432" s="1" t="s">
        <v>113</v>
      </c>
      <c r="E432" s="1"/>
      <c r="F432" s="1"/>
      <c r="G432" s="1">
        <v>125</v>
      </c>
      <c r="H432" s="2">
        <v>431</v>
      </c>
      <c r="I432">
        <f t="shared" si="6"/>
        <v>53875</v>
      </c>
    </row>
    <row r="433" spans="1:9">
      <c r="A433" s="2" t="s">
        <v>0</v>
      </c>
      <c r="B433" s="2">
        <v>7</v>
      </c>
      <c r="C433" s="2" t="s">
        <v>16</v>
      </c>
      <c r="D433" s="2" t="s">
        <v>40</v>
      </c>
      <c r="E433" s="2"/>
      <c r="F433" s="2"/>
      <c r="G433" s="2">
        <v>1000</v>
      </c>
      <c r="H433" s="1">
        <v>432</v>
      </c>
      <c r="I433">
        <f t="shared" si="6"/>
        <v>432000</v>
      </c>
    </row>
    <row r="434" spans="1:9">
      <c r="A434" s="1" t="s">
        <v>0</v>
      </c>
      <c r="B434" s="1">
        <v>7</v>
      </c>
      <c r="C434" s="1" t="s">
        <v>41</v>
      </c>
      <c r="D434" s="1" t="s">
        <v>42</v>
      </c>
      <c r="E434" s="1"/>
      <c r="F434" s="1"/>
      <c r="G434" s="1">
        <v>9625</v>
      </c>
      <c r="H434" s="2">
        <v>433</v>
      </c>
      <c r="I434">
        <f t="shared" si="6"/>
        <v>4167625</v>
      </c>
    </row>
    <row r="435" spans="1:9">
      <c r="A435" s="2" t="s">
        <v>0</v>
      </c>
      <c r="B435" s="2">
        <v>7</v>
      </c>
      <c r="C435" s="2" t="s">
        <v>44</v>
      </c>
      <c r="D435" s="2" t="s">
        <v>45</v>
      </c>
      <c r="E435" s="2"/>
      <c r="F435" s="2"/>
      <c r="G435" s="2">
        <v>750</v>
      </c>
      <c r="H435" s="1">
        <v>434</v>
      </c>
      <c r="I435">
        <f t="shared" si="6"/>
        <v>325500</v>
      </c>
    </row>
    <row r="436" spans="1:9">
      <c r="A436" s="1" t="s">
        <v>0</v>
      </c>
      <c r="B436" s="1">
        <v>7</v>
      </c>
      <c r="C436" s="1" t="s">
        <v>5</v>
      </c>
      <c r="D436" s="1" t="s">
        <v>47</v>
      </c>
      <c r="E436" s="1"/>
      <c r="F436" s="1"/>
      <c r="G436" s="1">
        <v>10200</v>
      </c>
      <c r="H436" s="2">
        <v>435</v>
      </c>
      <c r="I436">
        <f t="shared" si="6"/>
        <v>4437000</v>
      </c>
    </row>
    <row r="437" spans="1:9">
      <c r="A437" s="2" t="s">
        <v>0</v>
      </c>
      <c r="B437" s="2">
        <v>7</v>
      </c>
      <c r="C437" s="2" t="s">
        <v>1</v>
      </c>
      <c r="D437" s="2" t="s">
        <v>48</v>
      </c>
      <c r="E437" s="2"/>
      <c r="F437" s="2"/>
      <c r="G437" s="2">
        <v>5000</v>
      </c>
      <c r="H437" s="1">
        <v>436</v>
      </c>
      <c r="I437">
        <f t="shared" si="6"/>
        <v>2180000</v>
      </c>
    </row>
    <row r="438" spans="1:9">
      <c r="A438" s="1" t="s">
        <v>0</v>
      </c>
      <c r="B438" s="1">
        <v>7</v>
      </c>
      <c r="C438" s="1" t="s">
        <v>1</v>
      </c>
      <c r="D438" s="1" t="s">
        <v>48</v>
      </c>
      <c r="E438" s="1"/>
      <c r="F438" s="1"/>
      <c r="G438" s="1">
        <v>5975</v>
      </c>
      <c r="H438" s="2">
        <v>437</v>
      </c>
      <c r="I438">
        <f t="shared" si="6"/>
        <v>2611075</v>
      </c>
    </row>
    <row r="439" spans="1:9">
      <c r="A439" s="2" t="s">
        <v>0</v>
      </c>
      <c r="B439" s="2">
        <v>7</v>
      </c>
      <c r="C439" s="2" t="s">
        <v>87</v>
      </c>
      <c r="D439" s="2" t="s">
        <v>88</v>
      </c>
      <c r="E439" s="2"/>
      <c r="F439" s="2"/>
      <c r="G439" s="2">
        <v>9718</v>
      </c>
      <c r="H439" s="1">
        <v>438</v>
      </c>
      <c r="I439">
        <f t="shared" si="6"/>
        <v>4256484</v>
      </c>
    </row>
    <row r="440" spans="1:9">
      <c r="A440" s="1" t="s">
        <v>0</v>
      </c>
      <c r="B440" s="1">
        <v>7</v>
      </c>
      <c r="C440" s="1" t="s">
        <v>49</v>
      </c>
      <c r="D440" s="1" t="s">
        <v>50</v>
      </c>
      <c r="E440" s="1"/>
      <c r="F440" s="1"/>
      <c r="G440" s="1">
        <v>5500</v>
      </c>
      <c r="H440" s="2">
        <v>439</v>
      </c>
      <c r="I440">
        <f t="shared" si="6"/>
        <v>2414500</v>
      </c>
    </row>
    <row r="441" spans="1:9">
      <c r="A441" s="2" t="s">
        <v>0</v>
      </c>
      <c r="B441" s="2">
        <v>7</v>
      </c>
      <c r="C441" s="2" t="s">
        <v>49</v>
      </c>
      <c r="D441" s="2" t="s">
        <v>50</v>
      </c>
      <c r="E441" s="2"/>
      <c r="F441" s="2"/>
      <c r="G441" s="2">
        <v>5500</v>
      </c>
      <c r="H441" s="1">
        <v>440</v>
      </c>
      <c r="I441">
        <f t="shared" si="6"/>
        <v>2420000</v>
      </c>
    </row>
    <row r="442" spans="1:9">
      <c r="A442" s="1" t="s">
        <v>0</v>
      </c>
      <c r="B442" s="1">
        <v>7</v>
      </c>
      <c r="C442" s="1" t="s">
        <v>1</v>
      </c>
      <c r="D442" s="1" t="s">
        <v>52</v>
      </c>
      <c r="E442" s="1"/>
      <c r="F442" s="1"/>
      <c r="G442" s="1">
        <v>4685</v>
      </c>
      <c r="H442" s="2">
        <v>441</v>
      </c>
      <c r="I442">
        <f t="shared" si="6"/>
        <v>2066085</v>
      </c>
    </row>
    <row r="443" spans="1:9">
      <c r="A443" s="2" t="s">
        <v>0</v>
      </c>
      <c r="B443" s="2">
        <v>7</v>
      </c>
      <c r="C443" s="2" t="s">
        <v>20</v>
      </c>
      <c r="D443" s="2" t="s">
        <v>53</v>
      </c>
      <c r="E443" s="2"/>
      <c r="F443" s="2"/>
      <c r="G443" s="2">
        <v>8400</v>
      </c>
      <c r="H443" s="1">
        <v>442</v>
      </c>
      <c r="I443">
        <f t="shared" si="6"/>
        <v>3712800</v>
      </c>
    </row>
    <row r="444" spans="1:9">
      <c r="A444" s="1" t="s">
        <v>0</v>
      </c>
      <c r="B444" s="1">
        <v>7</v>
      </c>
      <c r="C444" s="1" t="s">
        <v>1</v>
      </c>
      <c r="D444" s="1" t="s">
        <v>54</v>
      </c>
      <c r="E444" s="1"/>
      <c r="F444" s="1"/>
      <c r="G444" s="1">
        <v>3500</v>
      </c>
      <c r="H444" s="2">
        <v>443</v>
      </c>
      <c r="I444">
        <f t="shared" si="6"/>
        <v>1550500</v>
      </c>
    </row>
    <row r="445" spans="1:9">
      <c r="A445" s="2" t="s">
        <v>0</v>
      </c>
      <c r="B445" s="2">
        <v>7</v>
      </c>
      <c r="C445" s="2" t="s">
        <v>1</v>
      </c>
      <c r="D445" s="2" t="s">
        <v>54</v>
      </c>
      <c r="E445" s="2"/>
      <c r="F445" s="2"/>
      <c r="G445" s="2">
        <v>6850</v>
      </c>
      <c r="H445" s="1">
        <v>444</v>
      </c>
      <c r="I445">
        <f t="shared" si="6"/>
        <v>3041400</v>
      </c>
    </row>
    <row r="446" spans="1:9">
      <c r="A446" s="1" t="s">
        <v>0</v>
      </c>
      <c r="B446" s="1">
        <v>7</v>
      </c>
      <c r="C446" s="1" t="s">
        <v>5</v>
      </c>
      <c r="D446" s="1" t="s">
        <v>55</v>
      </c>
      <c r="E446" s="1"/>
      <c r="F446" s="1"/>
      <c r="G446" s="1">
        <v>5250</v>
      </c>
      <c r="H446" s="2">
        <v>445</v>
      </c>
      <c r="I446">
        <f t="shared" si="6"/>
        <v>2336250</v>
      </c>
    </row>
    <row r="447" spans="1:9">
      <c r="A447" s="2" t="s">
        <v>0</v>
      </c>
      <c r="B447" s="2">
        <v>7</v>
      </c>
      <c r="C447" s="2" t="s">
        <v>26</v>
      </c>
      <c r="D447" s="2" t="s">
        <v>57</v>
      </c>
      <c r="E447" s="2"/>
      <c r="F447" s="2"/>
      <c r="G447" s="2">
        <v>2000</v>
      </c>
      <c r="H447" s="1">
        <v>446</v>
      </c>
      <c r="I447">
        <f t="shared" si="6"/>
        <v>892000</v>
      </c>
    </row>
    <row r="448" spans="1:9">
      <c r="A448" s="1" t="s">
        <v>0</v>
      </c>
      <c r="B448" s="1">
        <v>7</v>
      </c>
      <c r="C448" s="1" t="s">
        <v>58</v>
      </c>
      <c r="D448" s="1" t="s">
        <v>59</v>
      </c>
      <c r="E448" s="1"/>
      <c r="F448" s="1"/>
      <c r="G448" s="1">
        <v>1275</v>
      </c>
      <c r="H448" s="2">
        <v>447</v>
      </c>
      <c r="I448">
        <f t="shared" si="6"/>
        <v>569925</v>
      </c>
    </row>
    <row r="449" spans="1:9">
      <c r="A449" s="2" t="s">
        <v>0</v>
      </c>
      <c r="B449" s="2">
        <v>7</v>
      </c>
      <c r="C449" s="2" t="s">
        <v>5</v>
      </c>
      <c r="D449" s="2" t="s">
        <v>149</v>
      </c>
      <c r="E449" s="2"/>
      <c r="F449" s="2"/>
      <c r="G449" s="2">
        <v>5000</v>
      </c>
      <c r="H449" s="1">
        <v>448</v>
      </c>
      <c r="I449">
        <f t="shared" si="6"/>
        <v>2240000</v>
      </c>
    </row>
    <row r="450" spans="1:9">
      <c r="A450" s="1" t="s">
        <v>0</v>
      </c>
      <c r="B450" s="1">
        <v>7</v>
      </c>
      <c r="C450" s="1" t="s">
        <v>20</v>
      </c>
      <c r="D450" s="1" t="s">
        <v>60</v>
      </c>
      <c r="E450" s="1"/>
      <c r="F450" s="1"/>
      <c r="G450" s="1">
        <v>780</v>
      </c>
      <c r="H450" s="2">
        <v>1</v>
      </c>
      <c r="I450">
        <f t="shared" si="6"/>
        <v>780</v>
      </c>
    </row>
    <row r="451" spans="1:9">
      <c r="A451" s="2" t="s">
        <v>0</v>
      </c>
      <c r="B451" s="2">
        <v>7</v>
      </c>
      <c r="C451" s="2" t="s">
        <v>23</v>
      </c>
      <c r="D451" s="2" t="s">
        <v>61</v>
      </c>
      <c r="E451" s="2"/>
      <c r="F451" s="2"/>
      <c r="G451" s="2">
        <v>680.38900000000001</v>
      </c>
      <c r="H451" s="1">
        <v>2</v>
      </c>
      <c r="I451">
        <f t="shared" ref="I451:I514" si="7">G451*H451</f>
        <v>1360.778</v>
      </c>
    </row>
    <row r="452" spans="1:9">
      <c r="A452" s="1" t="s">
        <v>0</v>
      </c>
      <c r="B452" s="1">
        <v>7</v>
      </c>
      <c r="C452" s="1" t="s">
        <v>1</v>
      </c>
      <c r="D452" s="1" t="s">
        <v>92</v>
      </c>
      <c r="E452" s="1"/>
      <c r="F452" s="1"/>
      <c r="G452" s="1">
        <v>1250</v>
      </c>
      <c r="H452" s="2">
        <v>3</v>
      </c>
      <c r="I452">
        <f t="shared" si="7"/>
        <v>3750</v>
      </c>
    </row>
    <row r="453" spans="1:9">
      <c r="A453" s="2" t="s">
        <v>0</v>
      </c>
      <c r="B453" s="2">
        <v>7</v>
      </c>
      <c r="C453" s="2" t="s">
        <v>1</v>
      </c>
      <c r="D453" s="2" t="s">
        <v>62</v>
      </c>
      <c r="E453" s="2"/>
      <c r="F453" s="2"/>
      <c r="G453" s="2">
        <v>1069</v>
      </c>
      <c r="H453" s="1">
        <v>4</v>
      </c>
      <c r="I453">
        <f t="shared" si="7"/>
        <v>4276</v>
      </c>
    </row>
    <row r="454" spans="1:9">
      <c r="A454" s="1" t="s">
        <v>0</v>
      </c>
      <c r="B454" s="1">
        <v>7</v>
      </c>
      <c r="C454" s="1" t="s">
        <v>93</v>
      </c>
      <c r="D454" s="1" t="s">
        <v>94</v>
      </c>
      <c r="E454" s="1"/>
      <c r="F454" s="1"/>
      <c r="G454" s="1">
        <v>500</v>
      </c>
      <c r="H454" s="2">
        <v>5</v>
      </c>
      <c r="I454">
        <f t="shared" si="7"/>
        <v>2500</v>
      </c>
    </row>
    <row r="455" spans="1:9">
      <c r="A455" s="2" t="s">
        <v>0</v>
      </c>
      <c r="B455" s="2">
        <v>7</v>
      </c>
      <c r="C455" s="2" t="s">
        <v>11</v>
      </c>
      <c r="D455" s="2" t="s">
        <v>150</v>
      </c>
      <c r="E455" s="2"/>
      <c r="F455" s="2"/>
      <c r="G455" s="2">
        <v>250</v>
      </c>
      <c r="H455" s="1">
        <v>6</v>
      </c>
      <c r="I455">
        <f t="shared" si="7"/>
        <v>1500</v>
      </c>
    </row>
    <row r="456" spans="1:9">
      <c r="A456" s="1" t="s">
        <v>0</v>
      </c>
      <c r="B456" s="1">
        <v>7</v>
      </c>
      <c r="C456" s="1" t="s">
        <v>85</v>
      </c>
      <c r="D456" s="1" t="s">
        <v>100</v>
      </c>
      <c r="E456" s="1"/>
      <c r="F456" s="1"/>
      <c r="G456" s="1">
        <v>100</v>
      </c>
      <c r="H456" s="2">
        <v>7</v>
      </c>
      <c r="I456">
        <f t="shared" si="7"/>
        <v>700</v>
      </c>
    </row>
    <row r="457" spans="1:9">
      <c r="A457" s="2" t="s">
        <v>0</v>
      </c>
      <c r="B457" s="2">
        <v>7</v>
      </c>
      <c r="C457" s="2" t="s">
        <v>16</v>
      </c>
      <c r="D457" s="2" t="s">
        <v>102</v>
      </c>
      <c r="E457" s="2"/>
      <c r="F457" s="2"/>
      <c r="G457" s="2">
        <v>100</v>
      </c>
      <c r="H457" s="1">
        <v>8</v>
      </c>
      <c r="I457">
        <f t="shared" si="7"/>
        <v>800</v>
      </c>
    </row>
    <row r="458" spans="1:9">
      <c r="A458" s="1" t="s">
        <v>0</v>
      </c>
      <c r="B458" s="1">
        <v>7</v>
      </c>
      <c r="C458" s="1" t="s">
        <v>128</v>
      </c>
      <c r="D458" s="1" t="s">
        <v>129</v>
      </c>
      <c r="E458" s="1"/>
      <c r="F458" s="1"/>
      <c r="G458" s="1">
        <v>100</v>
      </c>
      <c r="H458" s="2">
        <v>9</v>
      </c>
      <c r="I458">
        <f t="shared" si="7"/>
        <v>900</v>
      </c>
    </row>
    <row r="459" spans="1:9">
      <c r="A459" s="2" t="s">
        <v>0</v>
      </c>
      <c r="B459" s="2">
        <v>8</v>
      </c>
      <c r="C459" s="2" t="s">
        <v>1</v>
      </c>
      <c r="D459" s="2" t="s">
        <v>3</v>
      </c>
      <c r="E459" s="2"/>
      <c r="F459" s="2"/>
      <c r="G459" s="2">
        <v>2500</v>
      </c>
      <c r="H459" s="1">
        <v>10</v>
      </c>
      <c r="I459">
        <f t="shared" si="7"/>
        <v>25000</v>
      </c>
    </row>
    <row r="460" spans="1:9">
      <c r="A460" s="1" t="s">
        <v>0</v>
      </c>
      <c r="B460" s="1">
        <v>8</v>
      </c>
      <c r="C460" s="1" t="s">
        <v>5</v>
      </c>
      <c r="D460" s="1" t="s">
        <v>6</v>
      </c>
      <c r="E460" s="1"/>
      <c r="F460" s="1"/>
      <c r="G460" s="1">
        <v>20000</v>
      </c>
      <c r="H460" s="2">
        <v>11</v>
      </c>
      <c r="I460">
        <f t="shared" si="7"/>
        <v>220000</v>
      </c>
    </row>
    <row r="461" spans="1:9">
      <c r="A461" s="2" t="s">
        <v>0</v>
      </c>
      <c r="B461" s="2">
        <v>8</v>
      </c>
      <c r="C461" s="2" t="s">
        <v>20</v>
      </c>
      <c r="D461" s="2" t="s">
        <v>21</v>
      </c>
      <c r="E461" s="2"/>
      <c r="F461" s="2"/>
      <c r="G461" s="2">
        <v>2250</v>
      </c>
      <c r="H461" s="1">
        <v>12</v>
      </c>
      <c r="I461">
        <f t="shared" si="7"/>
        <v>27000</v>
      </c>
    </row>
    <row r="462" spans="1:9">
      <c r="A462" s="1" t="s">
        <v>0</v>
      </c>
      <c r="B462" s="1">
        <v>8</v>
      </c>
      <c r="C462" s="1" t="s">
        <v>30</v>
      </c>
      <c r="D462" s="1" t="s">
        <v>31</v>
      </c>
      <c r="E462" s="1"/>
      <c r="F462" s="1"/>
      <c r="G462" s="1">
        <v>722</v>
      </c>
      <c r="H462" s="2">
        <v>13</v>
      </c>
      <c r="I462">
        <f t="shared" si="7"/>
        <v>9386</v>
      </c>
    </row>
    <row r="463" spans="1:9">
      <c r="A463" s="2" t="s">
        <v>0</v>
      </c>
      <c r="B463" s="2">
        <v>8</v>
      </c>
      <c r="C463" s="2" t="s">
        <v>5</v>
      </c>
      <c r="D463" s="2" t="s">
        <v>34</v>
      </c>
      <c r="E463" s="2"/>
      <c r="F463" s="2"/>
      <c r="G463" s="2">
        <v>3000</v>
      </c>
      <c r="H463" s="1">
        <v>14</v>
      </c>
      <c r="I463">
        <f t="shared" si="7"/>
        <v>42000</v>
      </c>
    </row>
    <row r="464" spans="1:9">
      <c r="A464" s="1" t="s">
        <v>0</v>
      </c>
      <c r="B464" s="1">
        <v>9</v>
      </c>
      <c r="C464" s="1" t="s">
        <v>1</v>
      </c>
      <c r="D464" s="1" t="s">
        <v>4</v>
      </c>
      <c r="E464" s="1"/>
      <c r="F464" s="1"/>
      <c r="G464" s="1">
        <v>1000</v>
      </c>
      <c r="H464" s="2">
        <v>15</v>
      </c>
      <c r="I464">
        <f t="shared" si="7"/>
        <v>15000</v>
      </c>
    </row>
    <row r="465" spans="1:9">
      <c r="A465" s="2" t="s">
        <v>0</v>
      </c>
      <c r="B465" s="2">
        <v>9</v>
      </c>
      <c r="C465" s="2" t="s">
        <v>1</v>
      </c>
      <c r="D465" s="2" t="s">
        <v>118</v>
      </c>
      <c r="E465" s="2"/>
      <c r="F465" s="2"/>
      <c r="G465" s="2">
        <v>250</v>
      </c>
      <c r="H465" s="1">
        <v>16</v>
      </c>
      <c r="I465">
        <f t="shared" si="7"/>
        <v>4000</v>
      </c>
    </row>
    <row r="466" spans="1:9">
      <c r="A466" s="1" t="s">
        <v>0</v>
      </c>
      <c r="B466" s="1">
        <v>9</v>
      </c>
      <c r="C466" s="1" t="s">
        <v>5</v>
      </c>
      <c r="D466" s="1" t="s">
        <v>6</v>
      </c>
      <c r="E466" s="1"/>
      <c r="F466" s="1"/>
      <c r="G466" s="1">
        <v>20000</v>
      </c>
      <c r="H466" s="2">
        <v>17</v>
      </c>
      <c r="I466">
        <f t="shared" si="7"/>
        <v>340000</v>
      </c>
    </row>
    <row r="467" spans="1:9">
      <c r="A467" s="2" t="s">
        <v>0</v>
      </c>
      <c r="B467" s="2">
        <v>9</v>
      </c>
      <c r="C467" s="2" t="s">
        <v>5</v>
      </c>
      <c r="D467" s="2" t="s">
        <v>8</v>
      </c>
      <c r="E467" s="2"/>
      <c r="F467" s="2"/>
      <c r="G467" s="2">
        <v>3000</v>
      </c>
      <c r="H467" s="1">
        <v>18</v>
      </c>
      <c r="I467">
        <f t="shared" si="7"/>
        <v>54000</v>
      </c>
    </row>
    <row r="468" spans="1:9">
      <c r="A468" s="1" t="s">
        <v>0</v>
      </c>
      <c r="B468" s="1">
        <v>9</v>
      </c>
      <c r="C468" s="1" t="s">
        <v>9</v>
      </c>
      <c r="D468" s="1" t="s">
        <v>10</v>
      </c>
      <c r="E468" s="1"/>
      <c r="F468" s="1"/>
      <c r="G468" s="1">
        <v>1000</v>
      </c>
      <c r="H468" s="2">
        <v>19</v>
      </c>
      <c r="I468">
        <f t="shared" si="7"/>
        <v>19000</v>
      </c>
    </row>
    <row r="469" spans="1:9">
      <c r="A469" s="2" t="s">
        <v>0</v>
      </c>
      <c r="B469" s="2">
        <v>9</v>
      </c>
      <c r="C469" s="2" t="s">
        <v>1</v>
      </c>
      <c r="D469" s="2" t="s">
        <v>106</v>
      </c>
      <c r="E469" s="2"/>
      <c r="F469" s="2"/>
      <c r="G469" s="2">
        <v>1000</v>
      </c>
      <c r="H469" s="1">
        <v>20</v>
      </c>
      <c r="I469">
        <f t="shared" si="7"/>
        <v>20000</v>
      </c>
    </row>
    <row r="470" spans="1:9">
      <c r="A470" s="1" t="s">
        <v>0</v>
      </c>
      <c r="B470" s="1">
        <v>9</v>
      </c>
      <c r="C470" s="1" t="s">
        <v>11</v>
      </c>
      <c r="D470" s="1" t="s">
        <v>12</v>
      </c>
      <c r="E470" s="1"/>
      <c r="F470" s="1"/>
      <c r="G470" s="1">
        <v>1000</v>
      </c>
      <c r="H470" s="2">
        <v>21</v>
      </c>
      <c r="I470">
        <f t="shared" si="7"/>
        <v>21000</v>
      </c>
    </row>
    <row r="471" spans="1:9">
      <c r="A471" s="2" t="s">
        <v>0</v>
      </c>
      <c r="B471" s="2">
        <v>9</v>
      </c>
      <c r="C471" s="2" t="s">
        <v>11</v>
      </c>
      <c r="D471" s="2" t="s">
        <v>131</v>
      </c>
      <c r="E471" s="2"/>
      <c r="F471" s="2"/>
      <c r="G471" s="2">
        <v>500</v>
      </c>
      <c r="H471" s="1">
        <v>22</v>
      </c>
      <c r="I471">
        <f t="shared" si="7"/>
        <v>11000</v>
      </c>
    </row>
    <row r="472" spans="1:9">
      <c r="A472" s="1" t="s">
        <v>0</v>
      </c>
      <c r="B472" s="1">
        <v>9</v>
      </c>
      <c r="C472" s="1" t="s">
        <v>13</v>
      </c>
      <c r="D472" s="1" t="s">
        <v>14</v>
      </c>
      <c r="E472" s="1"/>
      <c r="F472" s="1"/>
      <c r="G472" s="1">
        <v>2500</v>
      </c>
      <c r="H472" s="2">
        <v>23</v>
      </c>
      <c r="I472">
        <f t="shared" si="7"/>
        <v>57500</v>
      </c>
    </row>
    <row r="473" spans="1:9">
      <c r="A473" s="2" t="s">
        <v>0</v>
      </c>
      <c r="B473" s="2">
        <v>9</v>
      </c>
      <c r="C473" s="2" t="s">
        <v>5</v>
      </c>
      <c r="D473" s="2" t="s">
        <v>107</v>
      </c>
      <c r="E473" s="2"/>
      <c r="F473" s="2"/>
      <c r="G473" s="2">
        <v>1125</v>
      </c>
      <c r="H473" s="1">
        <v>24</v>
      </c>
      <c r="I473">
        <f t="shared" si="7"/>
        <v>27000</v>
      </c>
    </row>
    <row r="474" spans="1:9">
      <c r="A474" s="1" t="s">
        <v>0</v>
      </c>
      <c r="B474" s="1">
        <v>9</v>
      </c>
      <c r="C474" s="1" t="s">
        <v>13</v>
      </c>
      <c r="D474" s="1" t="s">
        <v>15</v>
      </c>
      <c r="E474" s="1"/>
      <c r="F474" s="1"/>
      <c r="G474" s="1">
        <v>2750</v>
      </c>
      <c r="H474" s="2">
        <v>25</v>
      </c>
      <c r="I474">
        <f t="shared" si="7"/>
        <v>68750</v>
      </c>
    </row>
    <row r="475" spans="1:9">
      <c r="A475" s="2" t="s">
        <v>0</v>
      </c>
      <c r="B475" s="2">
        <v>9</v>
      </c>
      <c r="C475" s="2" t="s">
        <v>5</v>
      </c>
      <c r="D475" s="2" t="s">
        <v>18</v>
      </c>
      <c r="E475" s="2"/>
      <c r="F475" s="2"/>
      <c r="G475" s="2">
        <v>15300</v>
      </c>
      <c r="H475" s="1">
        <v>26</v>
      </c>
      <c r="I475">
        <f t="shared" si="7"/>
        <v>397800</v>
      </c>
    </row>
    <row r="476" spans="1:9">
      <c r="A476" s="1" t="s">
        <v>0</v>
      </c>
      <c r="B476" s="1">
        <v>9</v>
      </c>
      <c r="C476" s="1" t="s">
        <v>5</v>
      </c>
      <c r="D476" s="1" t="s">
        <v>139</v>
      </c>
      <c r="E476" s="1"/>
      <c r="F476" s="1"/>
      <c r="G476" s="1">
        <v>1000</v>
      </c>
      <c r="H476" s="2">
        <v>27</v>
      </c>
      <c r="I476">
        <f t="shared" si="7"/>
        <v>27000</v>
      </c>
    </row>
    <row r="477" spans="1:9">
      <c r="A477" s="2" t="s">
        <v>0</v>
      </c>
      <c r="B477" s="2">
        <v>9</v>
      </c>
      <c r="C477" s="2" t="s">
        <v>9</v>
      </c>
      <c r="D477" s="2" t="s">
        <v>69</v>
      </c>
      <c r="E477" s="2"/>
      <c r="F477" s="2"/>
      <c r="G477" s="2">
        <v>2850</v>
      </c>
      <c r="H477" s="1">
        <v>28</v>
      </c>
      <c r="I477">
        <f t="shared" si="7"/>
        <v>79800</v>
      </c>
    </row>
    <row r="478" spans="1:9">
      <c r="A478" s="1" t="s">
        <v>0</v>
      </c>
      <c r="B478" s="1">
        <v>9</v>
      </c>
      <c r="C478" s="1" t="s">
        <v>121</v>
      </c>
      <c r="D478" s="1" t="s">
        <v>151</v>
      </c>
      <c r="E478" s="1"/>
      <c r="F478" s="1"/>
      <c r="G478" s="1">
        <v>200</v>
      </c>
      <c r="H478" s="2">
        <v>29</v>
      </c>
      <c r="I478">
        <f t="shared" si="7"/>
        <v>5800</v>
      </c>
    </row>
    <row r="479" spans="1:9">
      <c r="A479" s="2" t="s">
        <v>0</v>
      </c>
      <c r="B479" s="2">
        <v>9</v>
      </c>
      <c r="C479" s="2" t="s">
        <v>20</v>
      </c>
      <c r="D479" s="2" t="s">
        <v>22</v>
      </c>
      <c r="E479" s="2"/>
      <c r="F479" s="2"/>
      <c r="G479" s="2">
        <v>4050</v>
      </c>
      <c r="H479" s="1">
        <v>30</v>
      </c>
      <c r="I479">
        <f t="shared" si="7"/>
        <v>121500</v>
      </c>
    </row>
    <row r="480" spans="1:9">
      <c r="A480" s="1" t="s">
        <v>0</v>
      </c>
      <c r="B480" s="1">
        <v>9</v>
      </c>
      <c r="C480" s="1" t="s">
        <v>1</v>
      </c>
      <c r="D480" s="1" t="s">
        <v>109</v>
      </c>
      <c r="E480" s="1"/>
      <c r="F480" s="1"/>
      <c r="G480" s="1">
        <v>1000</v>
      </c>
      <c r="H480" s="2">
        <v>31</v>
      </c>
      <c r="I480">
        <f t="shared" si="7"/>
        <v>31000</v>
      </c>
    </row>
    <row r="481" spans="1:9">
      <c r="A481" s="2" t="s">
        <v>0</v>
      </c>
      <c r="B481" s="2">
        <v>9</v>
      </c>
      <c r="C481" s="2" t="s">
        <v>11</v>
      </c>
      <c r="D481" s="2" t="s">
        <v>152</v>
      </c>
      <c r="E481" s="2"/>
      <c r="F481" s="2"/>
      <c r="G481" s="2">
        <v>100</v>
      </c>
      <c r="H481" s="1">
        <v>32</v>
      </c>
      <c r="I481">
        <f t="shared" si="7"/>
        <v>3200</v>
      </c>
    </row>
    <row r="482" spans="1:9">
      <c r="A482" s="1" t="s">
        <v>0</v>
      </c>
      <c r="B482" s="1">
        <v>9</v>
      </c>
      <c r="C482" s="1" t="s">
        <v>9</v>
      </c>
      <c r="D482" s="1" t="s">
        <v>111</v>
      </c>
      <c r="E482" s="1"/>
      <c r="F482" s="1"/>
      <c r="G482" s="1">
        <v>2500</v>
      </c>
      <c r="H482" s="2">
        <v>33</v>
      </c>
      <c r="I482">
        <f t="shared" si="7"/>
        <v>82500</v>
      </c>
    </row>
    <row r="483" spans="1:9">
      <c r="A483" s="2" t="s">
        <v>0</v>
      </c>
      <c r="B483" s="2">
        <v>9</v>
      </c>
      <c r="C483" s="2" t="s">
        <v>26</v>
      </c>
      <c r="D483" s="2" t="s">
        <v>27</v>
      </c>
      <c r="E483" s="2"/>
      <c r="F483" s="2"/>
      <c r="G483" s="2">
        <v>4000</v>
      </c>
      <c r="H483" s="1">
        <v>34</v>
      </c>
      <c r="I483">
        <f t="shared" si="7"/>
        <v>136000</v>
      </c>
    </row>
    <row r="484" spans="1:9">
      <c r="A484" s="1" t="s">
        <v>0</v>
      </c>
      <c r="B484" s="1">
        <v>9</v>
      </c>
      <c r="C484" s="1" t="s">
        <v>1</v>
      </c>
      <c r="D484" s="1" t="s">
        <v>28</v>
      </c>
      <c r="E484" s="1"/>
      <c r="F484" s="1"/>
      <c r="G484" s="1">
        <v>15000</v>
      </c>
      <c r="H484" s="2">
        <v>35</v>
      </c>
      <c r="I484">
        <f t="shared" si="7"/>
        <v>525000</v>
      </c>
    </row>
    <row r="485" spans="1:9">
      <c r="A485" s="2" t="s">
        <v>0</v>
      </c>
      <c r="B485" s="2">
        <v>9</v>
      </c>
      <c r="C485" s="2" t="s">
        <v>5</v>
      </c>
      <c r="D485" s="2" t="s">
        <v>29</v>
      </c>
      <c r="E485" s="2"/>
      <c r="F485" s="2"/>
      <c r="G485" s="2">
        <v>15000</v>
      </c>
      <c r="H485" s="1">
        <v>36</v>
      </c>
      <c r="I485">
        <f t="shared" si="7"/>
        <v>540000</v>
      </c>
    </row>
    <row r="486" spans="1:9">
      <c r="A486" s="1" t="s">
        <v>0</v>
      </c>
      <c r="B486" s="1">
        <v>9</v>
      </c>
      <c r="C486" s="1" t="s">
        <v>20</v>
      </c>
      <c r="D486" s="1" t="s">
        <v>32</v>
      </c>
      <c r="E486" s="1"/>
      <c r="F486" s="1"/>
      <c r="G486" s="1">
        <v>1000</v>
      </c>
      <c r="H486" s="2">
        <v>37</v>
      </c>
      <c r="I486">
        <f t="shared" si="7"/>
        <v>37000</v>
      </c>
    </row>
    <row r="487" spans="1:9">
      <c r="A487" s="2" t="s">
        <v>0</v>
      </c>
      <c r="B487" s="2">
        <v>9</v>
      </c>
      <c r="C487" s="2" t="s">
        <v>73</v>
      </c>
      <c r="D487" s="2" t="s">
        <v>74</v>
      </c>
      <c r="E487" s="2"/>
      <c r="F487" s="2"/>
      <c r="G487" s="2">
        <v>1375</v>
      </c>
      <c r="H487" s="1">
        <v>38</v>
      </c>
      <c r="I487">
        <f t="shared" si="7"/>
        <v>52250</v>
      </c>
    </row>
    <row r="488" spans="1:9">
      <c r="A488" s="1" t="s">
        <v>0</v>
      </c>
      <c r="B488" s="1">
        <v>9</v>
      </c>
      <c r="C488" s="1" t="s">
        <v>1</v>
      </c>
      <c r="D488" s="1" t="s">
        <v>75</v>
      </c>
      <c r="E488" s="1"/>
      <c r="F488" s="1"/>
      <c r="G488" s="1">
        <v>2000</v>
      </c>
      <c r="H488" s="2">
        <v>39</v>
      </c>
      <c r="I488">
        <f t="shared" si="7"/>
        <v>78000</v>
      </c>
    </row>
    <row r="489" spans="1:9">
      <c r="A489" s="2" t="s">
        <v>0</v>
      </c>
      <c r="B489" s="2">
        <v>9</v>
      </c>
      <c r="C489" s="2" t="s">
        <v>1</v>
      </c>
      <c r="D489" s="2" t="s">
        <v>76</v>
      </c>
      <c r="E489" s="2"/>
      <c r="F489" s="2"/>
      <c r="G489" s="2">
        <v>300</v>
      </c>
      <c r="H489" s="1">
        <v>40</v>
      </c>
      <c r="I489">
        <f t="shared" si="7"/>
        <v>12000</v>
      </c>
    </row>
    <row r="490" spans="1:9">
      <c r="A490" s="1" t="s">
        <v>0</v>
      </c>
      <c r="B490" s="1">
        <v>9</v>
      </c>
      <c r="C490" s="1" t="s">
        <v>30</v>
      </c>
      <c r="D490" s="1" t="s">
        <v>35</v>
      </c>
      <c r="E490" s="1"/>
      <c r="F490" s="1"/>
      <c r="G490" s="1">
        <v>5250</v>
      </c>
      <c r="H490" s="2">
        <v>41</v>
      </c>
      <c r="I490">
        <f t="shared" si="7"/>
        <v>215250</v>
      </c>
    </row>
    <row r="491" spans="1:9">
      <c r="A491" s="2" t="s">
        <v>0</v>
      </c>
      <c r="B491" s="2">
        <v>9</v>
      </c>
      <c r="C491" s="2" t="s">
        <v>9</v>
      </c>
      <c r="D491" s="2" t="s">
        <v>77</v>
      </c>
      <c r="E491" s="2"/>
      <c r="F491" s="2"/>
      <c r="G491" s="2">
        <v>1000</v>
      </c>
      <c r="H491" s="1">
        <v>42</v>
      </c>
      <c r="I491">
        <f t="shared" si="7"/>
        <v>42000</v>
      </c>
    </row>
    <row r="492" spans="1:9">
      <c r="A492" s="1" t="s">
        <v>0</v>
      </c>
      <c r="B492" s="1">
        <v>9</v>
      </c>
      <c r="C492" s="1" t="s">
        <v>30</v>
      </c>
      <c r="D492" s="1" t="s">
        <v>138</v>
      </c>
      <c r="E492" s="1"/>
      <c r="F492" s="1"/>
      <c r="G492" s="1">
        <v>300</v>
      </c>
      <c r="H492" s="2">
        <v>43</v>
      </c>
      <c r="I492">
        <f t="shared" si="7"/>
        <v>12900</v>
      </c>
    </row>
    <row r="493" spans="1:9">
      <c r="A493" s="2" t="s">
        <v>0</v>
      </c>
      <c r="B493" s="2">
        <v>9</v>
      </c>
      <c r="C493" s="2" t="s">
        <v>30</v>
      </c>
      <c r="D493" s="2" t="s">
        <v>36</v>
      </c>
      <c r="E493" s="2"/>
      <c r="F493" s="2"/>
      <c r="G493" s="2">
        <v>3000</v>
      </c>
      <c r="H493" s="1">
        <v>44</v>
      </c>
      <c r="I493">
        <f t="shared" si="7"/>
        <v>132000</v>
      </c>
    </row>
    <row r="494" spans="1:9">
      <c r="A494" s="1" t="s">
        <v>0</v>
      </c>
      <c r="B494" s="1">
        <v>9</v>
      </c>
      <c r="C494" s="1" t="s">
        <v>80</v>
      </c>
      <c r="D494" s="1" t="s">
        <v>81</v>
      </c>
      <c r="E494" s="1"/>
      <c r="F494" s="1"/>
      <c r="G494" s="1">
        <v>5500</v>
      </c>
      <c r="H494" s="2">
        <v>45</v>
      </c>
      <c r="I494">
        <f t="shared" si="7"/>
        <v>247500</v>
      </c>
    </row>
    <row r="495" spans="1:9">
      <c r="A495" s="2" t="s">
        <v>0</v>
      </c>
      <c r="B495" s="2">
        <v>9</v>
      </c>
      <c r="C495" s="2" t="s">
        <v>1</v>
      </c>
      <c r="D495" s="2" t="s">
        <v>82</v>
      </c>
      <c r="E495" s="2"/>
      <c r="F495" s="2"/>
      <c r="G495" s="2">
        <v>950</v>
      </c>
      <c r="H495" s="1">
        <v>46</v>
      </c>
      <c r="I495">
        <f t="shared" si="7"/>
        <v>43700</v>
      </c>
    </row>
    <row r="496" spans="1:9">
      <c r="A496" s="1" t="s">
        <v>0</v>
      </c>
      <c r="B496" s="1">
        <v>9</v>
      </c>
      <c r="C496" s="1" t="s">
        <v>1</v>
      </c>
      <c r="D496" s="1" t="s">
        <v>83</v>
      </c>
      <c r="E496" s="1"/>
      <c r="F496" s="1"/>
      <c r="G496" s="1">
        <v>4400</v>
      </c>
      <c r="H496" s="2">
        <v>47</v>
      </c>
      <c r="I496">
        <f t="shared" si="7"/>
        <v>206800</v>
      </c>
    </row>
    <row r="497" spans="1:9">
      <c r="A497" s="2" t="s">
        <v>0</v>
      </c>
      <c r="B497" s="2">
        <v>9</v>
      </c>
      <c r="C497" s="2" t="s">
        <v>41</v>
      </c>
      <c r="D497" s="2" t="s">
        <v>42</v>
      </c>
      <c r="E497" s="2"/>
      <c r="F497" s="2"/>
      <c r="G497" s="2">
        <v>9625</v>
      </c>
      <c r="H497" s="1">
        <v>48</v>
      </c>
      <c r="I497">
        <f t="shared" si="7"/>
        <v>462000</v>
      </c>
    </row>
    <row r="498" spans="1:9">
      <c r="A498" s="1" t="s">
        <v>0</v>
      </c>
      <c r="B498" s="1">
        <v>9</v>
      </c>
      <c r="C498" s="1" t="s">
        <v>1</v>
      </c>
      <c r="D498" s="1" t="s">
        <v>43</v>
      </c>
      <c r="E498" s="1"/>
      <c r="F498" s="1"/>
      <c r="G498" s="1">
        <v>1250</v>
      </c>
      <c r="H498" s="2">
        <v>49</v>
      </c>
      <c r="I498">
        <f t="shared" si="7"/>
        <v>61250</v>
      </c>
    </row>
    <row r="499" spans="1:9">
      <c r="A499" s="2" t="s">
        <v>0</v>
      </c>
      <c r="B499" s="2">
        <v>9</v>
      </c>
      <c r="C499" s="2" t="s">
        <v>5</v>
      </c>
      <c r="D499" s="2" t="s">
        <v>47</v>
      </c>
      <c r="E499" s="2"/>
      <c r="F499" s="2"/>
      <c r="G499" s="2">
        <v>10200</v>
      </c>
      <c r="H499" s="1">
        <v>50</v>
      </c>
      <c r="I499">
        <f t="shared" si="7"/>
        <v>510000</v>
      </c>
    </row>
    <row r="500" spans="1:9">
      <c r="A500" s="1" t="s">
        <v>0</v>
      </c>
      <c r="B500" s="1">
        <v>9</v>
      </c>
      <c r="C500" s="1" t="s">
        <v>1</v>
      </c>
      <c r="D500" s="1" t="s">
        <v>48</v>
      </c>
      <c r="E500" s="1"/>
      <c r="F500" s="1"/>
      <c r="G500" s="1">
        <v>10000</v>
      </c>
      <c r="H500" s="2">
        <v>51</v>
      </c>
      <c r="I500">
        <f t="shared" si="7"/>
        <v>510000</v>
      </c>
    </row>
    <row r="501" spans="1:9">
      <c r="A501" s="2" t="s">
        <v>0</v>
      </c>
      <c r="B501" s="2">
        <v>9</v>
      </c>
      <c r="C501" s="2" t="s">
        <v>1</v>
      </c>
      <c r="D501" s="2" t="s">
        <v>48</v>
      </c>
      <c r="E501" s="2"/>
      <c r="F501" s="2"/>
      <c r="G501" s="2">
        <v>890</v>
      </c>
      <c r="H501" s="1">
        <v>52</v>
      </c>
      <c r="I501">
        <f t="shared" si="7"/>
        <v>46280</v>
      </c>
    </row>
    <row r="502" spans="1:9">
      <c r="A502" s="1" t="s">
        <v>0</v>
      </c>
      <c r="B502" s="1">
        <v>9</v>
      </c>
      <c r="C502" s="1" t="s">
        <v>49</v>
      </c>
      <c r="D502" s="1" t="s">
        <v>50</v>
      </c>
      <c r="E502" s="1"/>
      <c r="F502" s="1"/>
      <c r="G502" s="1">
        <v>5500</v>
      </c>
      <c r="H502" s="2">
        <v>53</v>
      </c>
      <c r="I502">
        <f t="shared" si="7"/>
        <v>291500</v>
      </c>
    </row>
    <row r="503" spans="1:9">
      <c r="A503" s="2" t="s">
        <v>0</v>
      </c>
      <c r="B503" s="2">
        <v>9</v>
      </c>
      <c r="C503" s="2" t="s">
        <v>5</v>
      </c>
      <c r="D503" s="2" t="s">
        <v>51</v>
      </c>
      <c r="E503" s="2"/>
      <c r="F503" s="2"/>
      <c r="G503" s="2">
        <v>3400</v>
      </c>
      <c r="H503" s="1">
        <v>54</v>
      </c>
      <c r="I503">
        <f t="shared" si="7"/>
        <v>183600</v>
      </c>
    </row>
    <row r="504" spans="1:9">
      <c r="A504" s="1" t="s">
        <v>0</v>
      </c>
      <c r="B504" s="1">
        <v>9</v>
      </c>
      <c r="C504" s="1" t="s">
        <v>1</v>
      </c>
      <c r="D504" s="1" t="s">
        <v>52</v>
      </c>
      <c r="E504" s="1"/>
      <c r="F504" s="1"/>
      <c r="G504" s="1">
        <v>3000</v>
      </c>
      <c r="H504" s="2">
        <v>55</v>
      </c>
      <c r="I504">
        <f t="shared" si="7"/>
        <v>165000</v>
      </c>
    </row>
    <row r="505" spans="1:9">
      <c r="A505" s="2" t="s">
        <v>0</v>
      </c>
      <c r="B505" s="2">
        <v>9</v>
      </c>
      <c r="C505" s="2" t="s">
        <v>20</v>
      </c>
      <c r="D505" s="2" t="s">
        <v>53</v>
      </c>
      <c r="E505" s="2"/>
      <c r="F505" s="2"/>
      <c r="G505" s="2">
        <v>4200</v>
      </c>
      <c r="H505" s="1">
        <v>56</v>
      </c>
      <c r="I505">
        <f t="shared" si="7"/>
        <v>235200</v>
      </c>
    </row>
    <row r="506" spans="1:9">
      <c r="A506" s="1" t="s">
        <v>0</v>
      </c>
      <c r="B506" s="1">
        <v>9</v>
      </c>
      <c r="C506" s="1" t="s">
        <v>1</v>
      </c>
      <c r="D506" s="1" t="s">
        <v>56</v>
      </c>
      <c r="E506" s="1"/>
      <c r="F506" s="1"/>
      <c r="G506" s="1">
        <v>3475</v>
      </c>
      <c r="H506" s="2">
        <v>57</v>
      </c>
      <c r="I506">
        <f t="shared" si="7"/>
        <v>198075</v>
      </c>
    </row>
    <row r="507" spans="1:9">
      <c r="A507" s="2" t="s">
        <v>0</v>
      </c>
      <c r="B507" s="2">
        <v>9</v>
      </c>
      <c r="C507" s="2" t="s">
        <v>5</v>
      </c>
      <c r="D507" s="2" t="s">
        <v>149</v>
      </c>
      <c r="E507" s="2"/>
      <c r="F507" s="2"/>
      <c r="G507" s="2">
        <v>3000</v>
      </c>
      <c r="H507" s="1">
        <v>58</v>
      </c>
      <c r="I507">
        <f t="shared" si="7"/>
        <v>174000</v>
      </c>
    </row>
    <row r="508" spans="1:9">
      <c r="A508" s="1" t="s">
        <v>0</v>
      </c>
      <c r="B508" s="1">
        <v>9</v>
      </c>
      <c r="C508" s="1" t="s">
        <v>20</v>
      </c>
      <c r="D508" s="1" t="s">
        <v>60</v>
      </c>
      <c r="E508" s="1"/>
      <c r="F508" s="1"/>
      <c r="G508" s="1">
        <v>1993</v>
      </c>
      <c r="H508" s="2">
        <v>59</v>
      </c>
      <c r="I508">
        <f t="shared" si="7"/>
        <v>117587</v>
      </c>
    </row>
    <row r="509" spans="1:9">
      <c r="A509" s="2" t="s">
        <v>0</v>
      </c>
      <c r="B509" s="2">
        <v>9</v>
      </c>
      <c r="C509" s="2" t="s">
        <v>23</v>
      </c>
      <c r="D509" s="2" t="s">
        <v>61</v>
      </c>
      <c r="E509" s="2"/>
      <c r="F509" s="2"/>
      <c r="G509" s="2">
        <v>680.38900000000001</v>
      </c>
      <c r="H509" s="1">
        <v>60</v>
      </c>
      <c r="I509">
        <f t="shared" si="7"/>
        <v>40823.340000000004</v>
      </c>
    </row>
    <row r="510" spans="1:9">
      <c r="A510" s="1" t="s">
        <v>0</v>
      </c>
      <c r="B510" s="1">
        <v>9</v>
      </c>
      <c r="C510" s="1" t="s">
        <v>1</v>
      </c>
      <c r="D510" s="1" t="s">
        <v>65</v>
      </c>
      <c r="E510" s="1"/>
      <c r="F510" s="1"/>
      <c r="G510" s="1">
        <v>1001</v>
      </c>
      <c r="H510" s="2">
        <v>61</v>
      </c>
      <c r="I510">
        <f t="shared" si="7"/>
        <v>61061</v>
      </c>
    </row>
    <row r="511" spans="1:9">
      <c r="A511" s="2" t="s">
        <v>0</v>
      </c>
      <c r="B511" s="2">
        <v>9</v>
      </c>
      <c r="C511" s="2" t="s">
        <v>13</v>
      </c>
      <c r="D511" s="2" t="s">
        <v>127</v>
      </c>
      <c r="E511" s="2"/>
      <c r="F511" s="2"/>
      <c r="G511" s="2">
        <v>126.1</v>
      </c>
      <c r="H511" s="1">
        <v>62</v>
      </c>
      <c r="I511">
        <f t="shared" si="7"/>
        <v>7818.2</v>
      </c>
    </row>
    <row r="512" spans="1:9">
      <c r="A512" s="1" t="s">
        <v>0</v>
      </c>
      <c r="B512" s="1">
        <v>9</v>
      </c>
      <c r="C512" s="1" t="s">
        <v>26</v>
      </c>
      <c r="D512" s="1" t="s">
        <v>98</v>
      </c>
      <c r="E512" s="1"/>
      <c r="F512" s="1"/>
      <c r="G512" s="1">
        <v>250</v>
      </c>
      <c r="H512" s="2">
        <v>63</v>
      </c>
      <c r="I512">
        <f t="shared" si="7"/>
        <v>15750</v>
      </c>
    </row>
    <row r="513" spans="1:9">
      <c r="A513" s="2" t="s">
        <v>0</v>
      </c>
      <c r="B513" s="2">
        <v>9</v>
      </c>
      <c r="C513" s="2" t="s">
        <v>128</v>
      </c>
      <c r="D513" s="2" t="s">
        <v>129</v>
      </c>
      <c r="E513" s="2"/>
      <c r="F513" s="2"/>
      <c r="G513" s="2">
        <v>50</v>
      </c>
      <c r="H513" s="1">
        <v>64</v>
      </c>
      <c r="I513">
        <f t="shared" si="7"/>
        <v>3200</v>
      </c>
    </row>
    <row r="514" spans="1:9">
      <c r="A514" s="1" t="s">
        <v>0</v>
      </c>
      <c r="B514" s="1">
        <v>9</v>
      </c>
      <c r="C514" s="1" t="s">
        <v>93</v>
      </c>
      <c r="D514" s="1" t="s">
        <v>117</v>
      </c>
      <c r="E514" s="1"/>
      <c r="F514" s="1"/>
      <c r="G514" s="1">
        <v>50</v>
      </c>
      <c r="H514" s="1">
        <v>513</v>
      </c>
      <c r="I514">
        <f t="shared" si="7"/>
        <v>25650</v>
      </c>
    </row>
    <row r="515" spans="1:9">
      <c r="A515" s="2" t="s">
        <v>0</v>
      </c>
      <c r="B515" s="2">
        <v>11</v>
      </c>
      <c r="C515" s="2" t="s">
        <v>1</v>
      </c>
      <c r="D515" s="2" t="s">
        <v>3</v>
      </c>
      <c r="E515" s="2"/>
      <c r="F515" s="2"/>
      <c r="G515" s="2">
        <v>3000</v>
      </c>
      <c r="H515" s="2">
        <v>514</v>
      </c>
      <c r="I515">
        <f t="shared" ref="I515:I578" si="8">G515*H515</f>
        <v>1542000</v>
      </c>
    </row>
    <row r="516" spans="1:9">
      <c r="A516" s="1" t="s">
        <v>0</v>
      </c>
      <c r="B516" s="1">
        <v>11</v>
      </c>
      <c r="C516" s="1" t="s">
        <v>1</v>
      </c>
      <c r="D516" s="1" t="s">
        <v>4</v>
      </c>
      <c r="E516" s="1"/>
      <c r="F516" s="1"/>
      <c r="G516" s="1">
        <v>1000</v>
      </c>
      <c r="H516" s="1">
        <v>515</v>
      </c>
      <c r="I516">
        <f t="shared" si="8"/>
        <v>515000</v>
      </c>
    </row>
    <row r="517" spans="1:9">
      <c r="A517" s="2" t="s">
        <v>0</v>
      </c>
      <c r="B517" s="2">
        <v>11</v>
      </c>
      <c r="C517" s="2" t="s">
        <v>1</v>
      </c>
      <c r="D517" s="2" t="s">
        <v>118</v>
      </c>
      <c r="E517" s="2"/>
      <c r="F517" s="2"/>
      <c r="G517" s="2">
        <v>250</v>
      </c>
      <c r="H517" s="2">
        <v>516</v>
      </c>
      <c r="I517">
        <f t="shared" si="8"/>
        <v>129000</v>
      </c>
    </row>
    <row r="518" spans="1:9">
      <c r="A518" s="1" t="s">
        <v>0</v>
      </c>
      <c r="B518" s="1">
        <v>11</v>
      </c>
      <c r="C518" s="1" t="s">
        <v>5</v>
      </c>
      <c r="D518" s="1" t="s">
        <v>6</v>
      </c>
      <c r="E518" s="1"/>
      <c r="F518" s="1"/>
      <c r="G518" s="1">
        <v>20000</v>
      </c>
      <c r="H518" s="1">
        <v>517</v>
      </c>
      <c r="I518">
        <f t="shared" si="8"/>
        <v>10340000</v>
      </c>
    </row>
    <row r="519" spans="1:9">
      <c r="A519" s="2" t="s">
        <v>0</v>
      </c>
      <c r="B519" s="2">
        <v>11</v>
      </c>
      <c r="C519" s="2" t="s">
        <v>5</v>
      </c>
      <c r="D519" s="2" t="s">
        <v>7</v>
      </c>
      <c r="E519" s="2"/>
      <c r="F519" s="2"/>
      <c r="G519" s="2">
        <v>1000</v>
      </c>
      <c r="H519" s="2">
        <v>518</v>
      </c>
      <c r="I519">
        <f t="shared" si="8"/>
        <v>518000</v>
      </c>
    </row>
    <row r="520" spans="1:9">
      <c r="A520" s="1" t="s">
        <v>0</v>
      </c>
      <c r="B520" s="1">
        <v>11</v>
      </c>
      <c r="C520" s="1" t="s">
        <v>5</v>
      </c>
      <c r="D520" s="1" t="s">
        <v>7</v>
      </c>
      <c r="E520" s="1"/>
      <c r="F520" s="1"/>
      <c r="G520" s="1">
        <v>140</v>
      </c>
      <c r="H520" s="1">
        <v>519</v>
      </c>
      <c r="I520">
        <f t="shared" si="8"/>
        <v>72660</v>
      </c>
    </row>
    <row r="521" spans="1:9">
      <c r="A521" s="2" t="s">
        <v>0</v>
      </c>
      <c r="B521" s="2">
        <v>11</v>
      </c>
      <c r="C521" s="2" t="s">
        <v>5</v>
      </c>
      <c r="D521" s="2" t="s">
        <v>7</v>
      </c>
      <c r="E521" s="2"/>
      <c r="F521" s="2"/>
      <c r="G521" s="2">
        <v>500</v>
      </c>
      <c r="H521" s="2">
        <v>520</v>
      </c>
      <c r="I521">
        <f t="shared" si="8"/>
        <v>260000</v>
      </c>
    </row>
    <row r="522" spans="1:9">
      <c r="A522" s="1" t="s">
        <v>0</v>
      </c>
      <c r="B522" s="1">
        <v>11</v>
      </c>
      <c r="C522" s="1" t="s">
        <v>13</v>
      </c>
      <c r="D522" s="1" t="s">
        <v>14</v>
      </c>
      <c r="E522" s="1"/>
      <c r="F522" s="1"/>
      <c r="G522" s="1">
        <v>2500</v>
      </c>
      <c r="H522" s="1">
        <v>521</v>
      </c>
      <c r="I522">
        <f t="shared" si="8"/>
        <v>1302500</v>
      </c>
    </row>
    <row r="523" spans="1:9">
      <c r="A523" s="2" t="s">
        <v>0</v>
      </c>
      <c r="B523" s="2">
        <v>11</v>
      </c>
      <c r="C523" s="2" t="s">
        <v>5</v>
      </c>
      <c r="D523" s="2" t="s">
        <v>18</v>
      </c>
      <c r="E523" s="2"/>
      <c r="F523" s="2"/>
      <c r="G523" s="2">
        <v>16200</v>
      </c>
      <c r="H523" s="2">
        <v>522</v>
      </c>
      <c r="I523">
        <f t="shared" si="8"/>
        <v>8456400</v>
      </c>
    </row>
    <row r="524" spans="1:9">
      <c r="A524" s="1" t="s">
        <v>0</v>
      </c>
      <c r="B524" s="1">
        <v>11</v>
      </c>
      <c r="C524" s="1" t="s">
        <v>9</v>
      </c>
      <c r="D524" s="1" t="s">
        <v>69</v>
      </c>
      <c r="E524" s="1"/>
      <c r="F524" s="1"/>
      <c r="G524" s="1">
        <v>5000</v>
      </c>
      <c r="H524" s="1">
        <v>523</v>
      </c>
      <c r="I524">
        <f t="shared" si="8"/>
        <v>2615000</v>
      </c>
    </row>
    <row r="525" spans="1:9">
      <c r="A525" s="2" t="s">
        <v>0</v>
      </c>
      <c r="B525" s="2">
        <v>11</v>
      </c>
      <c r="C525" s="2" t="s">
        <v>20</v>
      </c>
      <c r="D525" s="2" t="s">
        <v>21</v>
      </c>
      <c r="E525" s="2"/>
      <c r="F525" s="2"/>
      <c r="G525" s="2">
        <v>2250</v>
      </c>
      <c r="H525" s="2">
        <v>524</v>
      </c>
      <c r="I525">
        <f t="shared" si="8"/>
        <v>1179000</v>
      </c>
    </row>
    <row r="526" spans="1:9">
      <c r="A526" s="1" t="s">
        <v>0</v>
      </c>
      <c r="B526" s="1">
        <v>11</v>
      </c>
      <c r="C526" s="1" t="s">
        <v>20</v>
      </c>
      <c r="D526" s="1" t="s">
        <v>22</v>
      </c>
      <c r="E526" s="1"/>
      <c r="F526" s="1"/>
      <c r="G526" s="1">
        <v>4500</v>
      </c>
      <c r="H526" s="1">
        <v>525</v>
      </c>
      <c r="I526">
        <f t="shared" si="8"/>
        <v>2362500</v>
      </c>
    </row>
    <row r="527" spans="1:9">
      <c r="A527" s="2" t="s">
        <v>0</v>
      </c>
      <c r="B527" s="2">
        <v>11</v>
      </c>
      <c r="C527" s="2" t="s">
        <v>1</v>
      </c>
      <c r="D527" s="2" t="s">
        <v>109</v>
      </c>
      <c r="E527" s="2"/>
      <c r="F527" s="2"/>
      <c r="G527" s="2">
        <v>1000</v>
      </c>
      <c r="H527" s="2">
        <v>526</v>
      </c>
      <c r="I527">
        <f t="shared" si="8"/>
        <v>526000</v>
      </c>
    </row>
    <row r="528" spans="1:9">
      <c r="A528" s="1" t="s">
        <v>0</v>
      </c>
      <c r="B528" s="1">
        <v>11</v>
      </c>
      <c r="C528" s="1" t="s">
        <v>26</v>
      </c>
      <c r="D528" s="1" t="s">
        <v>27</v>
      </c>
      <c r="E528" s="1"/>
      <c r="F528" s="1"/>
      <c r="G528" s="1">
        <v>4000</v>
      </c>
      <c r="H528" s="1">
        <v>527</v>
      </c>
      <c r="I528">
        <f t="shared" si="8"/>
        <v>2108000</v>
      </c>
    </row>
    <row r="529" spans="1:9">
      <c r="A529" s="2" t="s">
        <v>0</v>
      </c>
      <c r="B529" s="2">
        <v>11</v>
      </c>
      <c r="C529" s="2" t="s">
        <v>1</v>
      </c>
      <c r="D529" s="2" t="s">
        <v>28</v>
      </c>
      <c r="E529" s="2"/>
      <c r="F529" s="2"/>
      <c r="G529" s="2">
        <v>15000</v>
      </c>
      <c r="H529" s="2">
        <v>528</v>
      </c>
      <c r="I529">
        <f t="shared" si="8"/>
        <v>7920000</v>
      </c>
    </row>
    <row r="530" spans="1:9">
      <c r="A530" s="1" t="s">
        <v>0</v>
      </c>
      <c r="B530" s="1">
        <v>11</v>
      </c>
      <c r="C530" s="1" t="s">
        <v>5</v>
      </c>
      <c r="D530" s="1" t="s">
        <v>29</v>
      </c>
      <c r="E530" s="1"/>
      <c r="F530" s="1"/>
      <c r="G530" s="1">
        <v>15000</v>
      </c>
      <c r="H530" s="1">
        <v>529</v>
      </c>
      <c r="I530">
        <f t="shared" si="8"/>
        <v>7935000</v>
      </c>
    </row>
    <row r="531" spans="1:9">
      <c r="A531" s="2" t="s">
        <v>0</v>
      </c>
      <c r="B531" s="2">
        <v>11</v>
      </c>
      <c r="C531" s="2" t="s">
        <v>30</v>
      </c>
      <c r="D531" s="2" t="s">
        <v>31</v>
      </c>
      <c r="E531" s="2"/>
      <c r="F531" s="2"/>
      <c r="G531" s="2">
        <v>750</v>
      </c>
      <c r="H531" s="2">
        <v>530</v>
      </c>
      <c r="I531">
        <f t="shared" si="8"/>
        <v>397500</v>
      </c>
    </row>
    <row r="532" spans="1:9">
      <c r="A532" s="1" t="s">
        <v>0</v>
      </c>
      <c r="B532" s="1">
        <v>11</v>
      </c>
      <c r="C532" s="1" t="s">
        <v>20</v>
      </c>
      <c r="D532" s="1" t="s">
        <v>33</v>
      </c>
      <c r="E532" s="1"/>
      <c r="F532" s="1"/>
      <c r="G532" s="1">
        <v>2000</v>
      </c>
      <c r="H532" s="1">
        <v>531</v>
      </c>
      <c r="I532">
        <f t="shared" si="8"/>
        <v>1062000</v>
      </c>
    </row>
    <row r="533" spans="1:9">
      <c r="A533" s="2" t="s">
        <v>0</v>
      </c>
      <c r="B533" s="2">
        <v>11</v>
      </c>
      <c r="C533" s="2" t="s">
        <v>5</v>
      </c>
      <c r="D533" s="2" t="s">
        <v>34</v>
      </c>
      <c r="E533" s="2"/>
      <c r="F533" s="2"/>
      <c r="G533" s="2">
        <v>3000</v>
      </c>
      <c r="H533" s="2">
        <v>532</v>
      </c>
      <c r="I533">
        <f t="shared" si="8"/>
        <v>1596000</v>
      </c>
    </row>
    <row r="534" spans="1:9">
      <c r="A534" s="1" t="s">
        <v>0</v>
      </c>
      <c r="B534" s="1">
        <v>11</v>
      </c>
      <c r="C534" s="1" t="s">
        <v>1</v>
      </c>
      <c r="D534" s="1" t="s">
        <v>75</v>
      </c>
      <c r="E534" s="1"/>
      <c r="F534" s="1"/>
      <c r="G534" s="1">
        <v>1900</v>
      </c>
      <c r="H534" s="1">
        <v>533</v>
      </c>
      <c r="I534">
        <f t="shared" si="8"/>
        <v>1012700</v>
      </c>
    </row>
    <row r="535" spans="1:9">
      <c r="A535" s="2" t="s">
        <v>0</v>
      </c>
      <c r="B535" s="2">
        <v>11</v>
      </c>
      <c r="C535" s="2" t="s">
        <v>30</v>
      </c>
      <c r="D535" s="2" t="s">
        <v>35</v>
      </c>
      <c r="E535" s="2"/>
      <c r="F535" s="2"/>
      <c r="G535" s="2">
        <v>5000</v>
      </c>
      <c r="H535" s="2">
        <v>534</v>
      </c>
      <c r="I535">
        <f t="shared" si="8"/>
        <v>2670000</v>
      </c>
    </row>
    <row r="536" spans="1:9">
      <c r="A536" s="1" t="s">
        <v>0</v>
      </c>
      <c r="B536" s="1">
        <v>11</v>
      </c>
      <c r="C536" s="1" t="s">
        <v>1</v>
      </c>
      <c r="D536" s="1" t="s">
        <v>82</v>
      </c>
      <c r="E536" s="1"/>
      <c r="F536" s="1"/>
      <c r="G536" s="1">
        <v>1000</v>
      </c>
      <c r="H536" s="1">
        <v>535</v>
      </c>
      <c r="I536">
        <f t="shared" si="8"/>
        <v>535000</v>
      </c>
    </row>
    <row r="537" spans="1:9">
      <c r="A537" s="2" t="s">
        <v>0</v>
      </c>
      <c r="B537" s="2">
        <v>11</v>
      </c>
      <c r="C537" s="2" t="s">
        <v>1</v>
      </c>
      <c r="D537" s="2" t="s">
        <v>83</v>
      </c>
      <c r="E537" s="2"/>
      <c r="F537" s="2"/>
      <c r="G537" s="2">
        <v>5500</v>
      </c>
      <c r="H537" s="2">
        <v>536</v>
      </c>
      <c r="I537">
        <f t="shared" si="8"/>
        <v>2948000</v>
      </c>
    </row>
    <row r="538" spans="1:9">
      <c r="A538" s="1" t="s">
        <v>0</v>
      </c>
      <c r="B538" s="1">
        <v>11</v>
      </c>
      <c r="C538" s="1" t="s">
        <v>141</v>
      </c>
      <c r="D538" s="1" t="s">
        <v>153</v>
      </c>
      <c r="E538" s="1"/>
      <c r="F538" s="1"/>
      <c r="G538" s="1">
        <v>4000</v>
      </c>
      <c r="H538" s="1">
        <v>537</v>
      </c>
      <c r="I538">
        <f t="shared" si="8"/>
        <v>2148000</v>
      </c>
    </row>
    <row r="539" spans="1:9">
      <c r="A539" s="2" t="s">
        <v>0</v>
      </c>
      <c r="B539" s="2">
        <v>11</v>
      </c>
      <c r="C539" s="2" t="s">
        <v>133</v>
      </c>
      <c r="D539" s="2" t="s">
        <v>154</v>
      </c>
      <c r="E539" s="2"/>
      <c r="F539" s="2"/>
      <c r="G539" s="2">
        <v>100</v>
      </c>
      <c r="H539" s="2">
        <v>538</v>
      </c>
      <c r="I539">
        <f t="shared" si="8"/>
        <v>53800</v>
      </c>
    </row>
    <row r="540" spans="1:9">
      <c r="A540" s="1" t="s">
        <v>0</v>
      </c>
      <c r="B540" s="1">
        <v>11</v>
      </c>
      <c r="C540" s="1" t="s">
        <v>41</v>
      </c>
      <c r="D540" s="1" t="s">
        <v>42</v>
      </c>
      <c r="E540" s="1"/>
      <c r="F540" s="1"/>
      <c r="G540" s="1">
        <v>9625</v>
      </c>
      <c r="H540" s="1">
        <v>539</v>
      </c>
      <c r="I540">
        <f t="shared" si="8"/>
        <v>5187875</v>
      </c>
    </row>
    <row r="541" spans="1:9">
      <c r="A541" s="2" t="s">
        <v>0</v>
      </c>
      <c r="B541" s="2">
        <v>11</v>
      </c>
      <c r="C541" s="2" t="s">
        <v>1</v>
      </c>
      <c r="D541" s="2" t="s">
        <v>48</v>
      </c>
      <c r="E541" s="2"/>
      <c r="F541" s="2"/>
      <c r="G541" s="2">
        <v>6000</v>
      </c>
      <c r="H541" s="2">
        <v>540</v>
      </c>
      <c r="I541">
        <f t="shared" si="8"/>
        <v>3240000</v>
      </c>
    </row>
    <row r="542" spans="1:9">
      <c r="A542" s="1" t="s">
        <v>0</v>
      </c>
      <c r="B542" s="1">
        <v>11</v>
      </c>
      <c r="C542" s="1" t="s">
        <v>87</v>
      </c>
      <c r="D542" s="1" t="s">
        <v>88</v>
      </c>
      <c r="E542" s="1"/>
      <c r="F542" s="1"/>
      <c r="G542" s="1">
        <v>17581</v>
      </c>
      <c r="H542" s="1">
        <v>541</v>
      </c>
      <c r="I542">
        <f t="shared" si="8"/>
        <v>9511321</v>
      </c>
    </row>
    <row r="543" spans="1:9">
      <c r="A543" s="2" t="s">
        <v>0</v>
      </c>
      <c r="B543" s="2">
        <v>11</v>
      </c>
      <c r="C543" s="2" t="s">
        <v>5</v>
      </c>
      <c r="D543" s="2" t="s">
        <v>51</v>
      </c>
      <c r="E543" s="2"/>
      <c r="F543" s="2"/>
      <c r="G543" s="2">
        <v>5100</v>
      </c>
      <c r="H543" s="2">
        <v>-32</v>
      </c>
      <c r="I543">
        <f t="shared" si="8"/>
        <v>-163200</v>
      </c>
    </row>
    <row r="544" spans="1:9">
      <c r="A544" s="1" t="s">
        <v>0</v>
      </c>
      <c r="B544" s="1">
        <v>11</v>
      </c>
      <c r="C544" s="1" t="s">
        <v>1</v>
      </c>
      <c r="D544" s="1" t="s">
        <v>52</v>
      </c>
      <c r="E544" s="1"/>
      <c r="F544" s="1"/>
      <c r="G544" s="1">
        <v>5414</v>
      </c>
      <c r="H544" s="1">
        <v>-31</v>
      </c>
      <c r="I544">
        <f t="shared" si="8"/>
        <v>-167834</v>
      </c>
    </row>
    <row r="545" spans="1:9">
      <c r="A545" s="2" t="s">
        <v>0</v>
      </c>
      <c r="B545" s="2">
        <v>11</v>
      </c>
      <c r="C545" s="2" t="s">
        <v>20</v>
      </c>
      <c r="D545" s="2" t="s">
        <v>53</v>
      </c>
      <c r="E545" s="2"/>
      <c r="F545" s="2"/>
      <c r="G545" s="2">
        <v>4200</v>
      </c>
      <c r="H545" s="2">
        <v>-30</v>
      </c>
      <c r="I545">
        <f t="shared" si="8"/>
        <v>-126000</v>
      </c>
    </row>
    <row r="546" spans="1:9">
      <c r="A546" s="1" t="s">
        <v>0</v>
      </c>
      <c r="B546" s="1">
        <v>11</v>
      </c>
      <c r="C546" s="1" t="s">
        <v>5</v>
      </c>
      <c r="D546" s="1" t="s">
        <v>55</v>
      </c>
      <c r="E546" s="1"/>
      <c r="F546" s="1"/>
      <c r="G546" s="1">
        <v>2000</v>
      </c>
      <c r="H546" s="1">
        <v>-29</v>
      </c>
      <c r="I546">
        <f t="shared" si="8"/>
        <v>-58000</v>
      </c>
    </row>
    <row r="547" spans="1:9">
      <c r="A547" s="2" t="s">
        <v>0</v>
      </c>
      <c r="B547" s="2">
        <v>11</v>
      </c>
      <c r="C547" s="2" t="s">
        <v>1</v>
      </c>
      <c r="D547" s="2" t="s">
        <v>56</v>
      </c>
      <c r="E547" s="2"/>
      <c r="F547" s="2"/>
      <c r="G547" s="2">
        <v>3000</v>
      </c>
      <c r="H547" s="2">
        <v>-28</v>
      </c>
      <c r="I547">
        <f t="shared" si="8"/>
        <v>-84000</v>
      </c>
    </row>
    <row r="548" spans="1:9">
      <c r="A548" s="1" t="s">
        <v>0</v>
      </c>
      <c r="B548" s="1">
        <v>11</v>
      </c>
      <c r="C548" s="1" t="s">
        <v>26</v>
      </c>
      <c r="D548" s="1" t="s">
        <v>57</v>
      </c>
      <c r="E548" s="1"/>
      <c r="F548" s="1"/>
      <c r="G548" s="1">
        <v>3000</v>
      </c>
      <c r="H548" s="1">
        <v>-27</v>
      </c>
      <c r="I548">
        <f t="shared" si="8"/>
        <v>-81000</v>
      </c>
    </row>
    <row r="549" spans="1:9">
      <c r="A549" s="2" t="s">
        <v>0</v>
      </c>
      <c r="B549" s="2">
        <v>11</v>
      </c>
      <c r="C549" s="2" t="s">
        <v>58</v>
      </c>
      <c r="D549" s="2" t="s">
        <v>59</v>
      </c>
      <c r="E549" s="2"/>
      <c r="F549" s="2"/>
      <c r="G549" s="2">
        <v>1300</v>
      </c>
      <c r="H549" s="2">
        <v>-26</v>
      </c>
      <c r="I549">
        <f t="shared" si="8"/>
        <v>-33800</v>
      </c>
    </row>
    <row r="550" spans="1:9">
      <c r="A550" s="1" t="s">
        <v>0</v>
      </c>
      <c r="B550" s="1">
        <v>11</v>
      </c>
      <c r="C550" s="1" t="s">
        <v>5</v>
      </c>
      <c r="D550" s="1" t="s">
        <v>149</v>
      </c>
      <c r="E550" s="1"/>
      <c r="F550" s="1"/>
      <c r="G550" s="1">
        <v>3000</v>
      </c>
      <c r="H550" s="1">
        <v>-25</v>
      </c>
      <c r="I550">
        <f t="shared" si="8"/>
        <v>-75000</v>
      </c>
    </row>
    <row r="551" spans="1:9">
      <c r="A551" s="2" t="s">
        <v>0</v>
      </c>
      <c r="B551" s="2">
        <v>11</v>
      </c>
      <c r="C551" s="2" t="s">
        <v>20</v>
      </c>
      <c r="D551" s="2" t="s">
        <v>60</v>
      </c>
      <c r="E551" s="2"/>
      <c r="F551" s="2"/>
      <c r="G551" s="2">
        <v>1400</v>
      </c>
      <c r="H551" s="2">
        <v>-24</v>
      </c>
      <c r="I551">
        <f t="shared" si="8"/>
        <v>-33600</v>
      </c>
    </row>
    <row r="552" spans="1:9">
      <c r="A552" s="1" t="s">
        <v>0</v>
      </c>
      <c r="B552" s="1">
        <v>11</v>
      </c>
      <c r="C552" s="1" t="s">
        <v>23</v>
      </c>
      <c r="D552" s="1" t="s">
        <v>61</v>
      </c>
      <c r="E552" s="1"/>
      <c r="F552" s="1"/>
      <c r="G552" s="1">
        <v>680</v>
      </c>
      <c r="H552" s="1">
        <v>-23</v>
      </c>
      <c r="I552">
        <f t="shared" si="8"/>
        <v>-15640</v>
      </c>
    </row>
    <row r="553" spans="1:9">
      <c r="A553" s="2" t="s">
        <v>0</v>
      </c>
      <c r="B553" s="2">
        <v>11</v>
      </c>
      <c r="C553" s="2" t="s">
        <v>1</v>
      </c>
      <c r="D553" s="2" t="s">
        <v>62</v>
      </c>
      <c r="E553" s="2"/>
      <c r="F553" s="2"/>
      <c r="G553" s="2">
        <v>1000</v>
      </c>
      <c r="H553" s="2">
        <v>-22</v>
      </c>
      <c r="I553">
        <f t="shared" si="8"/>
        <v>-22000</v>
      </c>
    </row>
    <row r="554" spans="1:9">
      <c r="A554" s="1" t="s">
        <v>0</v>
      </c>
      <c r="B554" s="1">
        <v>11</v>
      </c>
      <c r="C554" s="1" t="s">
        <v>85</v>
      </c>
      <c r="D554" s="1" t="s">
        <v>126</v>
      </c>
      <c r="E554" s="1"/>
      <c r="F554" s="1"/>
      <c r="G554" s="1">
        <v>1000</v>
      </c>
      <c r="H554" s="1">
        <v>-21</v>
      </c>
      <c r="I554">
        <f t="shared" si="8"/>
        <v>-21000</v>
      </c>
    </row>
    <row r="555" spans="1:9">
      <c r="A555" s="2" t="s">
        <v>0</v>
      </c>
      <c r="B555" s="2">
        <v>11</v>
      </c>
      <c r="C555" s="2" t="s">
        <v>1</v>
      </c>
      <c r="D555" s="2" t="s">
        <v>65</v>
      </c>
      <c r="E555" s="2"/>
      <c r="F555" s="2"/>
      <c r="G555" s="2">
        <v>972</v>
      </c>
      <c r="H555" s="2">
        <v>-20</v>
      </c>
      <c r="I555">
        <f t="shared" si="8"/>
        <v>-19440</v>
      </c>
    </row>
    <row r="556" spans="1:9">
      <c r="A556" s="1" t="s">
        <v>0</v>
      </c>
      <c r="B556" s="1">
        <v>11</v>
      </c>
      <c r="C556" s="1" t="s">
        <v>11</v>
      </c>
      <c r="D556" s="1" t="s">
        <v>99</v>
      </c>
      <c r="E556" s="1"/>
      <c r="F556" s="1"/>
      <c r="G556" s="1">
        <v>250</v>
      </c>
      <c r="H556" s="1">
        <v>-19</v>
      </c>
      <c r="I556">
        <f t="shared" si="8"/>
        <v>-4750</v>
      </c>
    </row>
    <row r="557" spans="1:9">
      <c r="A557" s="2" t="s">
        <v>0</v>
      </c>
      <c r="B557" s="2">
        <v>11</v>
      </c>
      <c r="C557" s="2" t="s">
        <v>11</v>
      </c>
      <c r="D557" s="2" t="s">
        <v>101</v>
      </c>
      <c r="E557" s="2"/>
      <c r="F557" s="2"/>
      <c r="G557" s="2">
        <v>100</v>
      </c>
      <c r="H557" s="2">
        <v>-18</v>
      </c>
      <c r="I557">
        <f t="shared" si="8"/>
        <v>-1800</v>
      </c>
    </row>
    <row r="558" spans="1:9">
      <c r="A558" s="1" t="s">
        <v>0</v>
      </c>
      <c r="B558" s="1">
        <v>12</v>
      </c>
      <c r="C558" s="1" t="s">
        <v>1</v>
      </c>
      <c r="D558" s="1" t="s">
        <v>3</v>
      </c>
      <c r="E558" s="1"/>
      <c r="F558" s="1"/>
      <c r="G558" s="1">
        <v>2500</v>
      </c>
      <c r="H558" s="1">
        <v>-17</v>
      </c>
      <c r="I558">
        <f t="shared" si="8"/>
        <v>-42500</v>
      </c>
    </row>
    <row r="559" spans="1:9">
      <c r="A559" s="2" t="s">
        <v>0</v>
      </c>
      <c r="B559" s="2">
        <v>12</v>
      </c>
      <c r="C559" s="2" t="s">
        <v>1</v>
      </c>
      <c r="D559" s="2" t="s">
        <v>67</v>
      </c>
      <c r="E559" s="2"/>
      <c r="F559" s="2"/>
      <c r="G559" s="2">
        <v>5000</v>
      </c>
      <c r="H559" s="2">
        <v>-16</v>
      </c>
      <c r="I559">
        <f t="shared" si="8"/>
        <v>-80000</v>
      </c>
    </row>
    <row r="560" spans="1:9">
      <c r="A560" s="1" t="s">
        <v>0</v>
      </c>
      <c r="B560" s="1">
        <v>12</v>
      </c>
      <c r="C560" s="1" t="s">
        <v>5</v>
      </c>
      <c r="D560" s="1" t="s">
        <v>6</v>
      </c>
      <c r="E560" s="1"/>
      <c r="F560" s="1"/>
      <c r="G560" s="1">
        <v>20000</v>
      </c>
      <c r="H560" s="1">
        <v>-15</v>
      </c>
      <c r="I560">
        <f t="shared" si="8"/>
        <v>-300000</v>
      </c>
    </row>
    <row r="561" spans="1:9">
      <c r="A561" s="2" t="s">
        <v>0</v>
      </c>
      <c r="B561" s="2">
        <v>12</v>
      </c>
      <c r="C561" s="2" t="s">
        <v>5</v>
      </c>
      <c r="D561" s="2" t="s">
        <v>130</v>
      </c>
      <c r="E561" s="2"/>
      <c r="F561" s="2"/>
      <c r="G561" s="2">
        <v>125</v>
      </c>
      <c r="H561" s="2">
        <v>-14</v>
      </c>
      <c r="I561">
        <f t="shared" si="8"/>
        <v>-1750</v>
      </c>
    </row>
    <row r="562" spans="1:9">
      <c r="A562" s="1" t="s">
        <v>0</v>
      </c>
      <c r="B562" s="1">
        <v>12</v>
      </c>
      <c r="C562" s="1" t="s">
        <v>5</v>
      </c>
      <c r="D562" s="1" t="s">
        <v>8</v>
      </c>
      <c r="E562" s="1"/>
      <c r="F562" s="1"/>
      <c r="G562" s="1">
        <v>3000</v>
      </c>
      <c r="H562" s="1">
        <v>-13</v>
      </c>
      <c r="I562">
        <f t="shared" si="8"/>
        <v>-39000</v>
      </c>
    </row>
    <row r="563" spans="1:9">
      <c r="A563" s="2" t="s">
        <v>0</v>
      </c>
      <c r="B563" s="2">
        <v>12</v>
      </c>
      <c r="C563" s="2" t="s">
        <v>16</v>
      </c>
      <c r="D563" s="2" t="s">
        <v>105</v>
      </c>
      <c r="E563" s="2"/>
      <c r="F563" s="2"/>
      <c r="G563" s="2">
        <v>500</v>
      </c>
      <c r="H563" s="2">
        <v>-12</v>
      </c>
      <c r="I563">
        <f t="shared" si="8"/>
        <v>-6000</v>
      </c>
    </row>
    <row r="564" spans="1:9">
      <c r="A564" s="1" t="s">
        <v>0</v>
      </c>
      <c r="B564" s="1">
        <v>12</v>
      </c>
      <c r="C564" s="1" t="s">
        <v>9</v>
      </c>
      <c r="D564" s="1" t="s">
        <v>10</v>
      </c>
      <c r="E564" s="1"/>
      <c r="F564" s="1"/>
      <c r="G564" s="1">
        <v>1000</v>
      </c>
      <c r="H564" s="1">
        <v>-11</v>
      </c>
      <c r="I564">
        <f t="shared" si="8"/>
        <v>-11000</v>
      </c>
    </row>
    <row r="565" spans="1:9">
      <c r="A565" s="2" t="s">
        <v>0</v>
      </c>
      <c r="B565" s="2">
        <v>12</v>
      </c>
      <c r="C565" s="2" t="s">
        <v>11</v>
      </c>
      <c r="D565" s="2" t="s">
        <v>12</v>
      </c>
      <c r="E565" s="2"/>
      <c r="F565" s="2"/>
      <c r="G565" s="2">
        <v>1000</v>
      </c>
      <c r="H565" s="2">
        <v>-10</v>
      </c>
      <c r="I565">
        <f t="shared" si="8"/>
        <v>-10000</v>
      </c>
    </row>
    <row r="566" spans="1:9">
      <c r="A566" s="1" t="s">
        <v>0</v>
      </c>
      <c r="B566" s="1">
        <v>12</v>
      </c>
      <c r="C566" s="1" t="s">
        <v>13</v>
      </c>
      <c r="D566" s="1" t="s">
        <v>15</v>
      </c>
      <c r="E566" s="1"/>
      <c r="F566" s="1"/>
      <c r="G566" s="1">
        <v>2750</v>
      </c>
      <c r="H566" s="1">
        <v>-9</v>
      </c>
      <c r="I566">
        <f t="shared" si="8"/>
        <v>-24750</v>
      </c>
    </row>
    <row r="567" spans="1:9">
      <c r="A567" s="2" t="s">
        <v>0</v>
      </c>
      <c r="B567" s="2">
        <v>12</v>
      </c>
      <c r="C567" s="2" t="s">
        <v>5</v>
      </c>
      <c r="D567" s="2" t="s">
        <v>18</v>
      </c>
      <c r="E567" s="2"/>
      <c r="F567" s="2"/>
      <c r="G567" s="2">
        <v>17100</v>
      </c>
      <c r="H567" s="2">
        <v>-8</v>
      </c>
      <c r="I567">
        <f t="shared" si="8"/>
        <v>-136800</v>
      </c>
    </row>
    <row r="568" spans="1:9">
      <c r="A568" s="1" t="s">
        <v>0</v>
      </c>
      <c r="B568" s="1">
        <v>12</v>
      </c>
      <c r="C568" s="1" t="s">
        <v>5</v>
      </c>
      <c r="D568" s="1" t="s">
        <v>139</v>
      </c>
      <c r="E568" s="1"/>
      <c r="F568" s="1"/>
      <c r="G568" s="1">
        <v>2000</v>
      </c>
      <c r="H568" s="1">
        <v>-7</v>
      </c>
      <c r="I568">
        <f t="shared" si="8"/>
        <v>-14000</v>
      </c>
    </row>
    <row r="569" spans="1:9">
      <c r="A569" s="2" t="s">
        <v>0</v>
      </c>
      <c r="B569" s="2">
        <v>12</v>
      </c>
      <c r="C569" s="2" t="s">
        <v>20</v>
      </c>
      <c r="D569" s="2" t="s">
        <v>21</v>
      </c>
      <c r="E569" s="2"/>
      <c r="F569" s="2"/>
      <c r="G569" s="2">
        <v>1350</v>
      </c>
      <c r="H569" s="2">
        <v>-6</v>
      </c>
      <c r="I569">
        <f t="shared" si="8"/>
        <v>-8100</v>
      </c>
    </row>
    <row r="570" spans="1:9">
      <c r="A570" s="1" t="s">
        <v>0</v>
      </c>
      <c r="B570" s="1">
        <v>12</v>
      </c>
      <c r="C570" s="1" t="s">
        <v>20</v>
      </c>
      <c r="D570" s="1" t="s">
        <v>22</v>
      </c>
      <c r="E570" s="1"/>
      <c r="F570" s="1"/>
      <c r="G570" s="1">
        <v>4050</v>
      </c>
      <c r="H570" s="1">
        <v>-5</v>
      </c>
      <c r="I570">
        <f t="shared" si="8"/>
        <v>-20250</v>
      </c>
    </row>
    <row r="571" spans="1:9">
      <c r="A571" s="2" t="s">
        <v>0</v>
      </c>
      <c r="B571" s="2">
        <v>12</v>
      </c>
      <c r="C571" s="2" t="s">
        <v>11</v>
      </c>
      <c r="D571" s="2" t="s">
        <v>25</v>
      </c>
      <c r="E571" s="2"/>
      <c r="F571" s="2"/>
      <c r="G571" s="2">
        <v>100</v>
      </c>
      <c r="H571" s="2">
        <v>-4</v>
      </c>
      <c r="I571">
        <f t="shared" si="8"/>
        <v>-400</v>
      </c>
    </row>
    <row r="572" spans="1:9">
      <c r="A572" s="1" t="s">
        <v>0</v>
      </c>
      <c r="B572" s="1">
        <v>12</v>
      </c>
      <c r="C572" s="1" t="s">
        <v>9</v>
      </c>
      <c r="D572" s="1" t="s">
        <v>111</v>
      </c>
      <c r="E572" s="1"/>
      <c r="F572" s="1"/>
      <c r="G572" s="1">
        <v>2500</v>
      </c>
      <c r="H572" s="1">
        <v>-3</v>
      </c>
      <c r="I572">
        <f t="shared" si="8"/>
        <v>-7500</v>
      </c>
    </row>
    <row r="573" spans="1:9">
      <c r="A573" s="2" t="s">
        <v>0</v>
      </c>
      <c r="B573" s="2">
        <v>12</v>
      </c>
      <c r="C573" s="2" t="s">
        <v>141</v>
      </c>
      <c r="D573" s="2" t="s">
        <v>155</v>
      </c>
      <c r="E573" s="2"/>
      <c r="F573" s="2"/>
      <c r="G573" s="2">
        <v>3000</v>
      </c>
      <c r="H573" s="2">
        <v>-2</v>
      </c>
      <c r="I573">
        <f t="shared" si="8"/>
        <v>-6000</v>
      </c>
    </row>
    <row r="574" spans="1:9">
      <c r="A574" s="1" t="s">
        <v>0</v>
      </c>
      <c r="B574" s="1">
        <v>12</v>
      </c>
      <c r="C574" s="1" t="s">
        <v>1</v>
      </c>
      <c r="D574" s="1" t="s">
        <v>28</v>
      </c>
      <c r="E574" s="1"/>
      <c r="F574" s="1"/>
      <c r="G574" s="1">
        <v>10000</v>
      </c>
      <c r="H574" s="1">
        <v>-1</v>
      </c>
      <c r="I574">
        <f t="shared" si="8"/>
        <v>-10000</v>
      </c>
    </row>
    <row r="575" spans="1:9">
      <c r="A575" s="2" t="s">
        <v>0</v>
      </c>
      <c r="B575" s="2">
        <v>12</v>
      </c>
      <c r="C575" s="2" t="s">
        <v>5</v>
      </c>
      <c r="D575" s="2" t="s">
        <v>29</v>
      </c>
      <c r="E575" s="2"/>
      <c r="F575" s="2"/>
      <c r="G575" s="2">
        <v>15000</v>
      </c>
      <c r="H575" s="2">
        <v>0</v>
      </c>
      <c r="I575">
        <f t="shared" si="8"/>
        <v>0</v>
      </c>
    </row>
    <row r="576" spans="1:9">
      <c r="A576" s="1" t="s">
        <v>0</v>
      </c>
      <c r="B576" s="1">
        <v>12</v>
      </c>
      <c r="C576" s="1" t="s">
        <v>30</v>
      </c>
      <c r="D576" s="1" t="s">
        <v>31</v>
      </c>
      <c r="E576" s="1"/>
      <c r="F576" s="1"/>
      <c r="G576" s="1">
        <v>750</v>
      </c>
      <c r="H576" s="1">
        <v>1</v>
      </c>
      <c r="I576">
        <f t="shared" si="8"/>
        <v>750</v>
      </c>
    </row>
    <row r="577" spans="1:9">
      <c r="A577" s="2" t="s">
        <v>0</v>
      </c>
      <c r="B577" s="2">
        <v>12</v>
      </c>
      <c r="C577" s="2" t="s">
        <v>20</v>
      </c>
      <c r="D577" s="2" t="s">
        <v>33</v>
      </c>
      <c r="E577" s="2"/>
      <c r="F577" s="2"/>
      <c r="G577" s="2">
        <v>2000</v>
      </c>
      <c r="H577" s="2">
        <v>2</v>
      </c>
      <c r="I577">
        <f t="shared" si="8"/>
        <v>4000</v>
      </c>
    </row>
    <row r="578" spans="1:9">
      <c r="A578" s="1" t="s">
        <v>0</v>
      </c>
      <c r="B578" s="1">
        <v>12</v>
      </c>
      <c r="C578" s="1" t="s">
        <v>5</v>
      </c>
      <c r="D578" s="1" t="s">
        <v>34</v>
      </c>
      <c r="E578" s="1"/>
      <c r="F578" s="1"/>
      <c r="G578" s="1">
        <v>3000</v>
      </c>
      <c r="H578" s="1">
        <v>3</v>
      </c>
      <c r="I578">
        <f t="shared" si="8"/>
        <v>9000</v>
      </c>
    </row>
    <row r="579" spans="1:9">
      <c r="A579" s="2" t="s">
        <v>0</v>
      </c>
      <c r="B579" s="2">
        <v>12</v>
      </c>
      <c r="C579" s="2" t="s">
        <v>30</v>
      </c>
      <c r="D579" s="2" t="s">
        <v>35</v>
      </c>
      <c r="E579" s="2"/>
      <c r="F579" s="2"/>
      <c r="G579" s="2">
        <v>5000</v>
      </c>
      <c r="H579" s="2">
        <v>4</v>
      </c>
      <c r="I579">
        <f t="shared" ref="I579:I595" si="9">G579*H579</f>
        <v>20000</v>
      </c>
    </row>
    <row r="580" spans="1:9">
      <c r="A580" s="1" t="s">
        <v>0</v>
      </c>
      <c r="B580" s="1">
        <v>12</v>
      </c>
      <c r="C580" s="1" t="s">
        <v>80</v>
      </c>
      <c r="D580" s="1" t="s">
        <v>81</v>
      </c>
      <c r="E580" s="1"/>
      <c r="F580" s="1"/>
      <c r="G580" s="1">
        <v>4125</v>
      </c>
      <c r="H580" s="1">
        <v>5</v>
      </c>
      <c r="I580">
        <f t="shared" si="9"/>
        <v>20625</v>
      </c>
    </row>
    <row r="581" spans="1:9">
      <c r="A581" s="2" t="s">
        <v>0</v>
      </c>
      <c r="B581" s="2">
        <v>12</v>
      </c>
      <c r="C581" s="2" t="s">
        <v>1</v>
      </c>
      <c r="D581" s="2" t="s">
        <v>83</v>
      </c>
      <c r="E581" s="2"/>
      <c r="F581" s="2"/>
      <c r="G581" s="2">
        <v>8800</v>
      </c>
      <c r="H581" s="2">
        <v>6</v>
      </c>
      <c r="I581">
        <f t="shared" si="9"/>
        <v>52800</v>
      </c>
    </row>
    <row r="582" spans="1:9">
      <c r="A582" s="1" t="s">
        <v>0</v>
      </c>
      <c r="B582" s="1">
        <v>12</v>
      </c>
      <c r="C582" s="1" t="s">
        <v>16</v>
      </c>
      <c r="D582" s="1" t="s">
        <v>40</v>
      </c>
      <c r="E582" s="1"/>
      <c r="F582" s="1"/>
      <c r="G582" s="1">
        <v>1000</v>
      </c>
      <c r="H582" s="1">
        <v>7</v>
      </c>
      <c r="I582">
        <f t="shared" si="9"/>
        <v>7000</v>
      </c>
    </row>
    <row r="583" spans="1:9">
      <c r="A583" s="2" t="s">
        <v>0</v>
      </c>
      <c r="B583" s="2">
        <v>12</v>
      </c>
      <c r="C583" s="2" t="s">
        <v>44</v>
      </c>
      <c r="D583" s="2" t="s">
        <v>45</v>
      </c>
      <c r="E583" s="2"/>
      <c r="F583" s="2"/>
      <c r="G583" s="2">
        <v>750</v>
      </c>
      <c r="H583" s="2">
        <v>8</v>
      </c>
      <c r="I583">
        <f t="shared" si="9"/>
        <v>6000</v>
      </c>
    </row>
    <row r="584" spans="1:9">
      <c r="A584" s="1" t="s">
        <v>0</v>
      </c>
      <c r="B584" s="1">
        <v>12</v>
      </c>
      <c r="C584" s="1" t="s">
        <v>26</v>
      </c>
      <c r="D584" s="1" t="s">
        <v>46</v>
      </c>
      <c r="E584" s="1"/>
      <c r="F584" s="1"/>
      <c r="G584" s="1">
        <v>2000</v>
      </c>
      <c r="H584" s="1">
        <v>9</v>
      </c>
      <c r="I584">
        <f t="shared" si="9"/>
        <v>18000</v>
      </c>
    </row>
    <row r="585" spans="1:9">
      <c r="A585" s="2" t="s">
        <v>0</v>
      </c>
      <c r="B585" s="2">
        <v>12</v>
      </c>
      <c r="C585" s="2" t="s">
        <v>5</v>
      </c>
      <c r="D585" s="2" t="s">
        <v>47</v>
      </c>
      <c r="E585" s="2"/>
      <c r="F585" s="2"/>
      <c r="G585" s="2">
        <v>5100</v>
      </c>
      <c r="H585" s="2">
        <v>10</v>
      </c>
      <c r="I585">
        <f t="shared" si="9"/>
        <v>51000</v>
      </c>
    </row>
    <row r="586" spans="1:9">
      <c r="A586" s="1" t="s">
        <v>0</v>
      </c>
      <c r="B586" s="1">
        <v>12</v>
      </c>
      <c r="C586" s="1" t="s">
        <v>1</v>
      </c>
      <c r="D586" s="1" t="s">
        <v>48</v>
      </c>
      <c r="E586" s="1"/>
      <c r="F586" s="1"/>
      <c r="G586" s="1">
        <v>10000</v>
      </c>
      <c r="H586" s="1">
        <v>11</v>
      </c>
      <c r="I586">
        <f t="shared" si="9"/>
        <v>110000</v>
      </c>
    </row>
    <row r="587" spans="1:9">
      <c r="A587" s="2" t="s">
        <v>0</v>
      </c>
      <c r="B587" s="2">
        <v>12</v>
      </c>
      <c r="C587" s="2" t="s">
        <v>49</v>
      </c>
      <c r="D587" s="2" t="s">
        <v>50</v>
      </c>
      <c r="E587" s="2"/>
      <c r="F587" s="2"/>
      <c r="G587" s="2">
        <v>4125</v>
      </c>
      <c r="H587" s="2">
        <v>12</v>
      </c>
      <c r="I587">
        <f t="shared" si="9"/>
        <v>49500</v>
      </c>
    </row>
    <row r="588" spans="1:9">
      <c r="A588" s="1" t="s">
        <v>0</v>
      </c>
      <c r="B588" s="1">
        <v>12</v>
      </c>
      <c r="C588" s="1" t="s">
        <v>5</v>
      </c>
      <c r="D588" s="1" t="s">
        <v>51</v>
      </c>
      <c r="E588" s="1"/>
      <c r="F588" s="1"/>
      <c r="G588" s="1">
        <v>6800</v>
      </c>
      <c r="H588" s="1">
        <v>13</v>
      </c>
      <c r="I588">
        <f t="shared" si="9"/>
        <v>88400</v>
      </c>
    </row>
    <row r="589" spans="1:9">
      <c r="A589" s="2" t="s">
        <v>0</v>
      </c>
      <c r="B589" s="2">
        <v>12</v>
      </c>
      <c r="C589" s="2" t="s">
        <v>1</v>
      </c>
      <c r="D589" s="2" t="s">
        <v>52</v>
      </c>
      <c r="E589" s="2"/>
      <c r="F589" s="2"/>
      <c r="G589" s="2">
        <v>3085</v>
      </c>
      <c r="H589" s="2">
        <v>588</v>
      </c>
      <c r="I589">
        <f t="shared" si="9"/>
        <v>1813980</v>
      </c>
    </row>
    <row r="590" spans="1:9">
      <c r="A590" s="1" t="s">
        <v>0</v>
      </c>
      <c r="B590" s="1">
        <v>12</v>
      </c>
      <c r="C590" s="1" t="s">
        <v>5</v>
      </c>
      <c r="D590" s="1" t="s">
        <v>55</v>
      </c>
      <c r="E590" s="1"/>
      <c r="F590" s="1"/>
      <c r="G590" s="1">
        <v>2000</v>
      </c>
      <c r="H590" s="1">
        <v>589</v>
      </c>
      <c r="I590">
        <f t="shared" si="9"/>
        <v>1178000</v>
      </c>
    </row>
    <row r="591" spans="1:9">
      <c r="A591" s="2" t="s">
        <v>0</v>
      </c>
      <c r="B591" s="2">
        <v>12</v>
      </c>
      <c r="C591" s="2" t="s">
        <v>1</v>
      </c>
      <c r="D591" s="2" t="s">
        <v>56</v>
      </c>
      <c r="E591" s="2"/>
      <c r="F591" s="2"/>
      <c r="G591" s="2">
        <v>2000</v>
      </c>
      <c r="H591" s="2">
        <v>590</v>
      </c>
      <c r="I591">
        <f t="shared" si="9"/>
        <v>1180000</v>
      </c>
    </row>
    <row r="592" spans="1:9">
      <c r="A592" s="1" t="s">
        <v>0</v>
      </c>
      <c r="B592" s="1">
        <v>12</v>
      </c>
      <c r="C592" s="1" t="s">
        <v>1</v>
      </c>
      <c r="D592" s="1" t="s">
        <v>92</v>
      </c>
      <c r="E592" s="1"/>
      <c r="F592" s="1"/>
      <c r="G592" s="1">
        <v>1250</v>
      </c>
      <c r="H592" s="1">
        <v>591</v>
      </c>
      <c r="I592">
        <f t="shared" si="9"/>
        <v>738750</v>
      </c>
    </row>
    <row r="593" spans="1:9">
      <c r="A593" s="2" t="s">
        <v>0</v>
      </c>
      <c r="B593" s="2">
        <v>12</v>
      </c>
      <c r="C593" s="2" t="s">
        <v>1</v>
      </c>
      <c r="D593" s="2" t="s">
        <v>62</v>
      </c>
      <c r="E593" s="2"/>
      <c r="F593" s="2"/>
      <c r="G593" s="2">
        <v>907</v>
      </c>
      <c r="H593" s="2">
        <v>592</v>
      </c>
      <c r="I593">
        <f t="shared" si="9"/>
        <v>536944</v>
      </c>
    </row>
    <row r="594" spans="1:9">
      <c r="A594" s="1" t="s">
        <v>0</v>
      </c>
      <c r="B594" s="1">
        <v>12</v>
      </c>
      <c r="C594" s="1" t="s">
        <v>5</v>
      </c>
      <c r="D594" s="1" t="s">
        <v>63</v>
      </c>
      <c r="E594" s="1"/>
      <c r="F594" s="1"/>
      <c r="G594" s="1">
        <v>1000</v>
      </c>
      <c r="H594" s="1">
        <v>593</v>
      </c>
      <c r="I594">
        <f t="shared" si="9"/>
        <v>593000</v>
      </c>
    </row>
    <row r="595" spans="1:9">
      <c r="A595" s="2" t="s">
        <v>0</v>
      </c>
      <c r="B595" s="2">
        <v>12</v>
      </c>
      <c r="C595" s="2" t="s">
        <v>1</v>
      </c>
      <c r="D595" s="2" t="s">
        <v>65</v>
      </c>
      <c r="E595" s="2"/>
      <c r="F595" s="2"/>
      <c r="G595" s="2">
        <v>1000</v>
      </c>
      <c r="H595" s="2">
        <v>594</v>
      </c>
      <c r="I595">
        <f t="shared" si="9"/>
        <v>594000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A130"/>
  <sheetViews>
    <sheetView tabSelected="1" workbookViewId="0">
      <pane xSplit="1" ySplit="1" topLeftCell="L2" activePane="bottomRight" state="frozen"/>
      <selection pane="topRight" activeCell="B1" sqref="B1"/>
      <selection pane="bottomLeft" activeCell="A2" sqref="A2"/>
      <selection pane="bottomRight" activeCell="X15" sqref="X15"/>
    </sheetView>
  </sheetViews>
  <sheetFormatPr baseColWidth="10" defaultRowHeight="14.5"/>
  <cols>
    <col min="1" max="1" width="43.453125" bestFit="1" customWidth="1"/>
    <col min="2" max="2" width="8.81640625" bestFit="1" customWidth="1"/>
    <col min="3" max="3" width="5.54296875" bestFit="1" customWidth="1"/>
    <col min="4" max="4" width="7.7265625" bestFit="1" customWidth="1"/>
    <col min="5" max="5" width="8.81640625" bestFit="1" customWidth="1"/>
    <col min="6" max="6" width="4.54296875" bestFit="1" customWidth="1"/>
    <col min="15" max="15" width="12" customWidth="1"/>
    <col min="16" max="16" width="15.7265625" customWidth="1"/>
    <col min="17" max="27" width="7.54296875" customWidth="1"/>
  </cols>
  <sheetData>
    <row r="1" spans="1:27" ht="81" customHeight="1">
      <c r="A1" s="3" t="s">
        <v>165</v>
      </c>
      <c r="B1" s="3" t="s">
        <v>162</v>
      </c>
      <c r="C1" s="3" t="s">
        <v>166</v>
      </c>
      <c r="D1" s="3" t="s">
        <v>167</v>
      </c>
      <c r="E1" s="3" t="s">
        <v>164</v>
      </c>
      <c r="F1" s="3" t="s">
        <v>166</v>
      </c>
      <c r="G1" s="4" t="s">
        <v>171</v>
      </c>
      <c r="H1" s="4" t="s">
        <v>168</v>
      </c>
      <c r="I1" s="4" t="s">
        <v>169</v>
      </c>
      <c r="J1" s="4" t="s">
        <v>170</v>
      </c>
      <c r="K1" s="4" t="s">
        <v>172</v>
      </c>
      <c r="L1" s="4" t="s">
        <v>178</v>
      </c>
      <c r="M1" s="4" t="s">
        <v>179</v>
      </c>
      <c r="N1" s="18" t="s">
        <v>177</v>
      </c>
      <c r="O1" s="17" t="s">
        <v>176</v>
      </c>
      <c r="P1" s="17" t="s">
        <v>180</v>
      </c>
      <c r="Q1" s="17" t="s">
        <v>181</v>
      </c>
      <c r="R1" s="17" t="s">
        <v>182</v>
      </c>
      <c r="S1" s="17" t="s">
        <v>183</v>
      </c>
      <c r="T1" s="17" t="s">
        <v>184</v>
      </c>
      <c r="U1" s="17" t="s">
        <v>185</v>
      </c>
      <c r="V1" s="17" t="s">
        <v>186</v>
      </c>
      <c r="W1" s="17" t="s">
        <v>187</v>
      </c>
      <c r="X1" s="17" t="s">
        <v>188</v>
      </c>
      <c r="Y1" s="17" t="s">
        <v>189</v>
      </c>
      <c r="Z1" s="17" t="s">
        <v>190</v>
      </c>
      <c r="AA1" s="17" t="s">
        <v>191</v>
      </c>
    </row>
    <row r="2" spans="1:27">
      <c r="A2" s="13" t="s">
        <v>6</v>
      </c>
      <c r="B2" s="14">
        <v>318000</v>
      </c>
      <c r="C2" s="15">
        <f>(B2/$B$130)*100</f>
        <v>13.75388340411339</v>
      </c>
      <c r="D2" s="15">
        <f>C2</f>
        <v>13.75388340411339</v>
      </c>
      <c r="E2" s="14">
        <v>561300</v>
      </c>
      <c r="F2" s="16">
        <f>(E2/$E$130)*100</f>
        <v>7.1960920086782858</v>
      </c>
      <c r="G2" s="16">
        <f>E2/B2</f>
        <v>1.7650943396226415</v>
      </c>
      <c r="H2" s="16">
        <f>VLOOKUP(A2,'[1]PALMARES MATIERES'!$A$2:$K$128,7,FALSE)</f>
        <v>1.7661073825503355</v>
      </c>
      <c r="I2" s="16">
        <v>0</v>
      </c>
      <c r="J2" s="16">
        <f>VLOOKUP(A2,'[1]PALMARES MATIERES'!$A$2:$K$128,10,FALSE)</f>
        <v>1.7720183486238532</v>
      </c>
      <c r="K2" s="16">
        <v>0</v>
      </c>
      <c r="L2" s="22">
        <f>G2-J2</f>
        <v>-6.9240090012117061E-3</v>
      </c>
      <c r="M2" s="19"/>
      <c r="N2" s="19">
        <f>B2*M2</f>
        <v>0</v>
      </c>
      <c r="O2" t="s">
        <v>175</v>
      </c>
      <c r="P2">
        <f ca="1">SUMPRODUCT((mois=MID(P$1,SEARCH("/",P$1)-2,2)*1)*(matiere=$A2)*(prix))</f>
        <v>56</v>
      </c>
      <c r="Q2">
        <f ca="1">SUMPRODUCT((mois=MID(Q$1,SEARCH("/",Q$1)-2,2)*1)*(matiere=$A2)*(prix))</f>
        <v>122</v>
      </c>
      <c r="R2">
        <f ca="1">SUMPRODUCT((mois=MID(R$1,SEARCH("/",R$1)-2,2)*1)*(matiere=$A2)*(prix))</f>
        <v>183</v>
      </c>
      <c r="S2">
        <f ca="1">SUMPRODUCT((mois=MID(S$1,SEARCH("/",S$1)-2,2)*1)*(matiere=$A2)*(prix))</f>
        <v>243</v>
      </c>
      <c r="T2">
        <f ca="1">SUMPRODUCT((mois=MID(T$1,SEARCH("/",T$1)-2,2)*1)*(matiere=$A2)*(prix))</f>
        <v>301</v>
      </c>
      <c r="U2">
        <f ca="1">SUMPRODUCT((mois=MID(U$1,SEARCH("/",U$1)-2,2)*1)*(matiere=$A2)*(prix))</f>
        <v>343</v>
      </c>
      <c r="V2">
        <f ca="1">SUMPRODUCT((mois=MID(V$1,SEARCH("/",V$1)-2,2)*1)*(matiere=$A2)*(prix))</f>
        <v>401</v>
      </c>
    </row>
    <row r="3" spans="1:27">
      <c r="A3" s="13" t="s">
        <v>18</v>
      </c>
      <c r="B3" s="14">
        <v>262350</v>
      </c>
      <c r="C3" s="15">
        <f t="shared" ref="C3:C66" si="0">(B3/$B$130)*100</f>
        <v>11.346953808393549</v>
      </c>
      <c r="D3" s="15">
        <f>D2+C3</f>
        <v>25.100837212506939</v>
      </c>
      <c r="E3" s="14">
        <v>451701</v>
      </c>
      <c r="F3" s="16">
        <f t="shared" ref="F3:F66" si="1">(E3/$E$130)*100</f>
        <v>5.7909886984001258</v>
      </c>
      <c r="G3" s="16">
        <f t="shared" ref="G3:G66" si="2">E3/B3</f>
        <v>1.7217495711835336</v>
      </c>
      <c r="H3" s="16">
        <f>VLOOKUP(A3,'[1]PALMARES MATIERES'!$A$2:$K$128,7,FALSE)</f>
        <v>1.7190825688073395</v>
      </c>
      <c r="I3" s="16">
        <v>0</v>
      </c>
      <c r="J3" s="16">
        <f>VLOOKUP(A3,'[1]PALMARES MATIERES'!$A$2:$K$128,10,FALSE)</f>
        <v>1.7046650124069478</v>
      </c>
      <c r="K3" s="16">
        <f t="shared" ref="K3:K66" si="3">(G3-J3)/J3*100</f>
        <v>1.0022238183009788</v>
      </c>
      <c r="L3" s="22">
        <f t="shared" ref="L3:L66" si="4">G3-J3</f>
        <v>1.7084558776585768E-2</v>
      </c>
      <c r="M3" s="19"/>
      <c r="N3" s="19">
        <f t="shared" ref="N3:N66" si="5">B3*M3</f>
        <v>0</v>
      </c>
      <c r="P3">
        <f ca="1">SUMPRODUCT((mois=MID(P$1,SEARCH("/",P$1)-2,2)*1)*(matiere=$A3)*(prix))</f>
        <v>63</v>
      </c>
      <c r="Q3">
        <f ca="1">SUMPRODUCT((mois=MID(Q$1,SEARCH("/",Q$1)-2,2)*1)*(matiere=$A3)*(prix))</f>
        <v>135</v>
      </c>
      <c r="R3">
        <f ca="1">SUMPRODUCT((mois=MID(R$1,SEARCH("/",R$1)-2,2)*1)*(matiere=$A3)*(prix))</f>
        <v>192</v>
      </c>
      <c r="S3">
        <f ca="1">SUMPRODUCT((mois=MID(S$1,SEARCH("/",S$1)-2,2)*1)*(matiere=$A3)*(prix))</f>
        <v>251</v>
      </c>
      <c r="T3">
        <f ca="1">SUMPRODUCT((mois=MID(T$1,SEARCH("/",T$1)-2,2)*1)*(matiere=$A3)*(prix))</f>
        <v>310</v>
      </c>
      <c r="U3">
        <f ca="1">SUMPRODUCT((mois=MID(U$1,SEARCH("/",U$1)-2,2)*1)*(matiere=$A3)*(prix))</f>
        <v>350</v>
      </c>
      <c r="V3">
        <f ca="1">SUMPRODUCT((mois=MID(V$1,SEARCH("/",V$1)-2,2)*1)*(matiere=$A3)*(prix))</f>
        <v>406</v>
      </c>
    </row>
    <row r="4" spans="1:27">
      <c r="A4" s="13" t="s">
        <v>28</v>
      </c>
      <c r="B4" s="14">
        <v>169000</v>
      </c>
      <c r="C4" s="15">
        <f t="shared" si="0"/>
        <v>7.3094537587898216</v>
      </c>
      <c r="D4" s="15">
        <f t="shared" ref="D4:D67" si="6">D3+C4</f>
        <v>32.41029097129676</v>
      </c>
      <c r="E4" s="14">
        <v>636370</v>
      </c>
      <c r="F4" s="16">
        <f t="shared" si="1"/>
        <v>8.1585196357787293</v>
      </c>
      <c r="G4" s="16">
        <f t="shared" si="2"/>
        <v>3.7655029585798818</v>
      </c>
      <c r="H4" s="16">
        <f>VLOOKUP(A4,'[1]PALMARES MATIERES'!$A$2:$K$128,7,FALSE)</f>
        <v>3.7161635220125788</v>
      </c>
      <c r="I4" s="16">
        <f t="shared" ref="I4:I22" si="7">(G4-H4)/H4*100</f>
        <v>1.3276982101310231</v>
      </c>
      <c r="J4" s="16">
        <f>VLOOKUP(A4,'[1]PALMARES MATIERES'!$A$2:$K$128,10,FALSE)</f>
        <v>3.4488596491228072</v>
      </c>
      <c r="K4" s="16">
        <f t="shared" si="3"/>
        <v>9.1811016298564248</v>
      </c>
      <c r="L4" s="22">
        <f t="shared" si="4"/>
        <v>0.31664330945707464</v>
      </c>
      <c r="M4" s="19"/>
      <c r="N4" s="19">
        <f t="shared" si="5"/>
        <v>0</v>
      </c>
      <c r="P4">
        <f ca="1">SUMPRODUCT((mois=MID(P$1,SEARCH("/",P$1)-2,2)*1)*(matiere=$A4)*(prix))</f>
        <v>71</v>
      </c>
      <c r="Q4">
        <f ca="1">SUMPRODUCT((mois=MID(Q$1,SEARCH("/",Q$1)-2,2)*1)*(matiere=$A4)*(prix))</f>
        <v>145</v>
      </c>
      <c r="R4">
        <f ca="1">SUMPRODUCT((mois=MID(R$1,SEARCH("/",R$1)-2,2)*1)*(matiere=$A4)*(prix))</f>
        <v>201</v>
      </c>
      <c r="S4">
        <f ca="1">SUMPRODUCT((mois=MID(S$1,SEARCH("/",S$1)-2,2)*1)*(matiere=$A4)*(prix))</f>
        <v>261</v>
      </c>
      <c r="T4">
        <f ca="1">SUMPRODUCT((mois=MID(T$1,SEARCH("/",T$1)-2,2)*1)*(matiere=$A4)*(prix))</f>
        <v>315</v>
      </c>
      <c r="U4">
        <f ca="1">SUMPRODUCT((mois=MID(U$1,SEARCH("/",U$1)-2,2)*1)*(matiere=$A4)*(prix))</f>
        <v>357</v>
      </c>
      <c r="V4">
        <f ca="1">SUMPRODUCT((mois=MID(V$1,SEARCH("/",V$1)-2,2)*1)*(matiere=$A4)*(prix))</f>
        <v>417</v>
      </c>
    </row>
    <row r="5" spans="1:27">
      <c r="A5" s="13" t="s">
        <v>29</v>
      </c>
      <c r="B5" s="14">
        <v>164000</v>
      </c>
      <c r="C5" s="15">
        <f t="shared" si="0"/>
        <v>7.0931977304232587</v>
      </c>
      <c r="D5" s="15">
        <f t="shared" si="6"/>
        <v>39.503488701720016</v>
      </c>
      <c r="E5" s="14">
        <v>368080.00000000006</v>
      </c>
      <c r="F5" s="16">
        <f t="shared" si="1"/>
        <v>4.7189338082207444</v>
      </c>
      <c r="G5" s="16">
        <f t="shared" si="2"/>
        <v>2.2443902439024392</v>
      </c>
      <c r="H5" s="16">
        <f>VLOOKUP(A5,'[1]PALMARES MATIERES'!$A$2:$K$128,7,FALSE)</f>
        <v>2.244832214765101</v>
      </c>
      <c r="I5" s="16">
        <v>0</v>
      </c>
      <c r="J5" s="16">
        <f>VLOOKUP(A5,'[1]PALMARES MATIERES'!$A$2:$K$128,10,FALSE)</f>
        <v>2.2478260869565219</v>
      </c>
      <c r="K5" s="16">
        <f t="shared" si="3"/>
        <v>-0.15285181865357889</v>
      </c>
      <c r="L5" s="22">
        <f t="shared" si="4"/>
        <v>-3.4358430540826213E-3</v>
      </c>
      <c r="M5" s="19"/>
      <c r="N5" s="19">
        <f t="shared" si="5"/>
        <v>0</v>
      </c>
      <c r="P5">
        <f ca="1">SUMPRODUCT((mois=MID(P$1,SEARCH("/",P$1)-2,2)*1)*(matiere=$A5)*(prix))</f>
        <v>72</v>
      </c>
      <c r="Q5">
        <f ca="1">SUMPRODUCT((mois=MID(Q$1,SEARCH("/",Q$1)-2,2)*1)*(matiere=$A5)*(prix))</f>
        <v>147</v>
      </c>
      <c r="R5">
        <f ca="1">SUMPRODUCT((mois=MID(R$1,SEARCH("/",R$1)-2,2)*1)*(matiere=$A5)*(prix))</f>
        <v>202</v>
      </c>
      <c r="S5">
        <f ca="1">SUMPRODUCT((mois=MID(S$1,SEARCH("/",S$1)-2,2)*1)*(matiere=$A5)*(prix))</f>
        <v>262</v>
      </c>
      <c r="T5">
        <f ca="1">SUMPRODUCT((mois=MID(T$1,SEARCH("/",T$1)-2,2)*1)*(matiere=$A5)*(prix))</f>
        <v>316</v>
      </c>
      <c r="U5">
        <f ca="1">SUMPRODUCT((mois=MID(U$1,SEARCH("/",U$1)-2,2)*1)*(matiere=$A5)*(prix))</f>
        <v>717</v>
      </c>
      <c r="V5">
        <f ca="1">SUMPRODUCT((mois=MID(V$1,SEARCH("/",V$1)-2,2)*1)*(matiere=$A5)*(prix))</f>
        <v>418</v>
      </c>
    </row>
    <row r="6" spans="1:27">
      <c r="A6" s="13" t="s">
        <v>42</v>
      </c>
      <c r="B6" s="14">
        <v>134750</v>
      </c>
      <c r="C6" s="15">
        <f t="shared" si="0"/>
        <v>5.8280999644788656</v>
      </c>
      <c r="D6" s="15">
        <f t="shared" si="6"/>
        <v>45.331588666198883</v>
      </c>
      <c r="E6" s="14">
        <v>194184.375</v>
      </c>
      <c r="F6" s="16">
        <f t="shared" si="1"/>
        <v>2.4895218762652549</v>
      </c>
      <c r="G6" s="16">
        <f t="shared" si="2"/>
        <v>1.4410714285714286</v>
      </c>
      <c r="H6" s="16">
        <f>VLOOKUP(A6,'[1]PALMARES MATIERES'!$A$2:$K$128,7,FALSE)</f>
        <v>1.4410714285714286</v>
      </c>
      <c r="I6" s="16">
        <f t="shared" si="7"/>
        <v>0</v>
      </c>
      <c r="J6" s="16">
        <f>VLOOKUP(A6,'[1]PALMARES MATIERES'!$A$2:$K$128,10,FALSE)</f>
        <v>1.4275</v>
      </c>
      <c r="K6" s="16">
        <f t="shared" si="3"/>
        <v>0.95071303477608171</v>
      </c>
      <c r="L6" s="22">
        <f t="shared" si="4"/>
        <v>1.3571428571428568E-2</v>
      </c>
      <c r="M6" s="19"/>
      <c r="N6" s="19">
        <f t="shared" si="5"/>
        <v>0</v>
      </c>
    </row>
    <row r="7" spans="1:27">
      <c r="A7" s="13" t="s">
        <v>48</v>
      </c>
      <c r="B7" s="14">
        <v>103915</v>
      </c>
      <c r="C7" s="15">
        <f t="shared" si="0"/>
        <v>4.4944490375422737</v>
      </c>
      <c r="D7" s="15">
        <f t="shared" si="6"/>
        <v>49.826037703741157</v>
      </c>
      <c r="E7" s="14">
        <v>346677.5</v>
      </c>
      <c r="F7" s="16">
        <f t="shared" si="1"/>
        <v>4.4445451404570928</v>
      </c>
      <c r="G7" s="16">
        <f t="shared" si="2"/>
        <v>3.3361641726411011</v>
      </c>
      <c r="H7" s="16">
        <f>VLOOKUP(A7,'[1]PALMARES MATIERES'!$A$2:$K$128,7,FALSE)</f>
        <v>3.2974232018314433</v>
      </c>
      <c r="I7" s="16">
        <f t="shared" si="7"/>
        <v>1.1748862198864978</v>
      </c>
      <c r="J7" s="16">
        <f>VLOOKUP(A7,'[1]PALMARES MATIERES'!$A$2:$K$128,10,FALSE)</f>
        <v>3.1633850814085576</v>
      </c>
      <c r="K7" s="16">
        <f t="shared" si="3"/>
        <v>5.46184188096412</v>
      </c>
      <c r="L7" s="22">
        <f t="shared" si="4"/>
        <v>0.17277909123254354</v>
      </c>
      <c r="M7" s="19"/>
      <c r="N7" s="19">
        <f t="shared" si="5"/>
        <v>0</v>
      </c>
    </row>
    <row r="8" spans="1:27">
      <c r="A8" s="13" t="s">
        <v>88</v>
      </c>
      <c r="B8" s="14">
        <v>71172</v>
      </c>
      <c r="C8" s="15">
        <f t="shared" si="0"/>
        <v>3.0782748101810009</v>
      </c>
      <c r="D8" s="15">
        <f t="shared" si="6"/>
        <v>52.904312513922157</v>
      </c>
      <c r="E8" s="14">
        <v>172263.46799999999</v>
      </c>
      <c r="F8" s="16">
        <f t="shared" si="1"/>
        <v>2.2084870220238866</v>
      </c>
      <c r="G8" s="16">
        <f t="shared" si="2"/>
        <v>2.4203825661777101</v>
      </c>
      <c r="H8" s="16">
        <f>VLOOKUP(A8,'[1]PALMARES MATIERES'!$A$2:$K$128,7,FALSE)</f>
        <v>2.4203825661777101</v>
      </c>
      <c r="I8" s="16">
        <f t="shared" si="7"/>
        <v>0</v>
      </c>
      <c r="J8" s="16">
        <f>VLOOKUP(A8,'[1]PALMARES MATIERES'!$A$2:$K$128,10,FALSE)</f>
        <v>2.3732676009031368</v>
      </c>
      <c r="K8" s="16">
        <f t="shared" si="3"/>
        <v>1.9852361047125011</v>
      </c>
      <c r="L8" s="22">
        <f t="shared" si="4"/>
        <v>4.7114965274573262E-2</v>
      </c>
      <c r="M8" s="19"/>
      <c r="N8" s="19">
        <f t="shared" si="5"/>
        <v>0</v>
      </c>
      <c r="U8" t="s">
        <v>192</v>
      </c>
    </row>
    <row r="9" spans="1:27">
      <c r="A9" s="13" t="s">
        <v>47</v>
      </c>
      <c r="B9" s="14">
        <v>70800</v>
      </c>
      <c r="C9" s="15">
        <f t="shared" si="0"/>
        <v>3.0621853616705286</v>
      </c>
      <c r="D9" s="15">
        <f t="shared" si="6"/>
        <v>55.966497875592687</v>
      </c>
      <c r="E9" s="14">
        <v>170460</v>
      </c>
      <c r="F9" s="16">
        <f t="shared" si="1"/>
        <v>2.185365836093534</v>
      </c>
      <c r="G9" s="16">
        <f t="shared" si="2"/>
        <v>2.4076271186440676</v>
      </c>
      <c r="H9" s="16">
        <f>VLOOKUP(A9,'[1]PALMARES MATIERES'!$A$2:$K$128,7,FALSE)</f>
        <v>2.4043378995433788</v>
      </c>
      <c r="I9" s="16">
        <f t="shared" si="7"/>
        <v>0.13680352920916292</v>
      </c>
      <c r="J9" s="16">
        <f>VLOOKUP(A9,'[1]PALMARES MATIERES'!$A$2:$K$128,10,FALSE)</f>
        <v>2.3904761904761904</v>
      </c>
      <c r="K9" s="16">
        <f t="shared" si="3"/>
        <v>0.71746910662434604</v>
      </c>
      <c r="L9" s="22">
        <f t="shared" si="4"/>
        <v>1.7150928167877222E-2</v>
      </c>
      <c r="M9" s="19"/>
      <c r="N9" s="19">
        <f t="shared" si="5"/>
        <v>0</v>
      </c>
    </row>
    <row r="10" spans="1:27">
      <c r="A10" s="13" t="s">
        <v>81</v>
      </c>
      <c r="B10" s="14">
        <v>55275</v>
      </c>
      <c r="C10" s="15">
        <f t="shared" si="0"/>
        <v>2.390710393592351</v>
      </c>
      <c r="D10" s="15">
        <f t="shared" si="6"/>
        <v>58.357208269185037</v>
      </c>
      <c r="E10" s="14">
        <v>97482</v>
      </c>
      <c r="F10" s="16">
        <f t="shared" si="1"/>
        <v>1.249758491341487</v>
      </c>
      <c r="G10" s="16">
        <f t="shared" si="2"/>
        <v>1.7635820895522387</v>
      </c>
      <c r="H10" s="16">
        <f>VLOOKUP(A10,'[1]PALMARES MATIERES'!$A$2:$K$128,7,FALSE)</f>
        <v>1.7687096774193549</v>
      </c>
      <c r="I10" s="16">
        <f t="shared" si="7"/>
        <v>-0.28990556972570164</v>
      </c>
      <c r="J10" s="16">
        <f>VLOOKUP(A10,'[1]PALMARES MATIERES'!$A$2:$K$128,10,FALSE)</f>
        <v>1.7769879518072289</v>
      </c>
      <c r="K10" s="16">
        <f t="shared" si="3"/>
        <v>-0.75441492112291375</v>
      </c>
      <c r="L10" s="22">
        <f t="shared" si="4"/>
        <v>-1.3405862254990186E-2</v>
      </c>
      <c r="M10" s="19"/>
      <c r="N10" s="19">
        <f t="shared" si="5"/>
        <v>0</v>
      </c>
    </row>
    <row r="11" spans="1:27">
      <c r="A11" s="13" t="s">
        <v>50</v>
      </c>
      <c r="B11" s="14">
        <v>53625</v>
      </c>
      <c r="C11" s="15">
        <f t="shared" si="0"/>
        <v>2.3193459042313855</v>
      </c>
      <c r="D11" s="15">
        <f t="shared" si="6"/>
        <v>60.67655417341642</v>
      </c>
      <c r="E11" s="14">
        <v>94987.75</v>
      </c>
      <c r="F11" s="16">
        <f t="shared" si="1"/>
        <v>1.2177812020262442</v>
      </c>
      <c r="G11" s="16">
        <f t="shared" si="2"/>
        <v>1.7713333333333334</v>
      </c>
      <c r="H11" s="16">
        <f>VLOOKUP(A11,'[1]PALMARES MATIERES'!$A$2:$K$128,7,FALSE)</f>
        <v>1.7814444444444444</v>
      </c>
      <c r="I11" s="16">
        <f t="shared" si="7"/>
        <v>-0.56757936755441052</v>
      </c>
      <c r="J11" s="16">
        <f>VLOOKUP(A11,'[1]PALMARES MATIERES'!$A$2:$K$128,10,FALSE)</f>
        <v>1.7832857142857144</v>
      </c>
      <c r="K11" s="16">
        <f t="shared" si="3"/>
        <v>-0.67024486635157055</v>
      </c>
      <c r="L11" s="22">
        <f t="shared" si="4"/>
        <v>-1.1952380952380937E-2</v>
      </c>
      <c r="M11" s="19"/>
      <c r="N11" s="19">
        <f t="shared" si="5"/>
        <v>0</v>
      </c>
    </row>
    <row r="12" spans="1:27">
      <c r="A12" s="13" t="s">
        <v>35</v>
      </c>
      <c r="B12" s="14">
        <v>51400</v>
      </c>
      <c r="C12" s="15">
        <f t="shared" si="0"/>
        <v>2.2231119716082652</v>
      </c>
      <c r="D12" s="15">
        <f t="shared" si="6"/>
        <v>62.899666145024682</v>
      </c>
      <c r="E12" s="14">
        <v>539700</v>
      </c>
      <c r="F12" s="16">
        <f t="shared" si="1"/>
        <v>6.9191713113908264</v>
      </c>
      <c r="G12" s="16">
        <f t="shared" si="2"/>
        <v>10.5</v>
      </c>
      <c r="H12" s="16">
        <f>VLOOKUP(A12,'[1]PALMARES MATIERES'!$A$2:$K$128,7,FALSE)</f>
        <v>10.5</v>
      </c>
      <c r="I12" s="16">
        <f t="shared" si="7"/>
        <v>0</v>
      </c>
      <c r="J12" s="16">
        <f>VLOOKUP(A12,'[1]PALMARES MATIERES'!$A$2:$K$128,10,FALSE)</f>
        <v>10.5</v>
      </c>
      <c r="K12" s="16">
        <f t="shared" si="3"/>
        <v>0</v>
      </c>
      <c r="L12" s="22">
        <f t="shared" si="4"/>
        <v>0</v>
      </c>
      <c r="M12" s="19"/>
      <c r="N12" s="19">
        <f t="shared" si="5"/>
        <v>0</v>
      </c>
    </row>
    <row r="13" spans="1:27">
      <c r="A13" s="13" t="s">
        <v>51</v>
      </c>
      <c r="B13" s="14">
        <v>48700</v>
      </c>
      <c r="C13" s="15">
        <f t="shared" si="0"/>
        <v>2.1063337162903215</v>
      </c>
      <c r="D13" s="15">
        <f t="shared" si="6"/>
        <v>65.005999861315004</v>
      </c>
      <c r="E13" s="14">
        <v>117685</v>
      </c>
      <c r="F13" s="16">
        <f t="shared" si="1"/>
        <v>1.508769086123827</v>
      </c>
      <c r="G13" s="16">
        <f t="shared" si="2"/>
        <v>2.41652977412731</v>
      </c>
      <c r="H13" s="16">
        <f>VLOOKUP(A13,'[1]PALMARES MATIERES'!$A$2:$K$128,7,FALSE)</f>
        <v>2.4110978520286395</v>
      </c>
      <c r="I13" s="16">
        <f t="shared" si="7"/>
        <v>0.22528833054619521</v>
      </c>
      <c r="J13" s="16">
        <f>VLOOKUP(A13,'[1]PALMARES MATIERES'!$A$2:$K$128,10,FALSE)</f>
        <v>2.3924028268551236</v>
      </c>
      <c r="K13" s="16">
        <f t="shared" si="3"/>
        <v>1.0084818075516926</v>
      </c>
      <c r="L13" s="22">
        <f t="shared" si="4"/>
        <v>2.4126947272186339E-2</v>
      </c>
      <c r="M13" s="19"/>
      <c r="N13" s="19">
        <f t="shared" si="5"/>
        <v>0</v>
      </c>
    </row>
    <row r="14" spans="1:27">
      <c r="A14" s="13" t="s">
        <v>22</v>
      </c>
      <c r="B14" s="14">
        <v>46800</v>
      </c>
      <c r="C14" s="15">
        <f t="shared" si="0"/>
        <v>2.0241564255110274</v>
      </c>
      <c r="D14" s="15">
        <f t="shared" si="6"/>
        <v>67.030156286826028</v>
      </c>
      <c r="E14" s="14">
        <v>369850.5</v>
      </c>
      <c r="F14" s="16">
        <f t="shared" si="1"/>
        <v>4.7416323311164588</v>
      </c>
      <c r="G14" s="16">
        <f t="shared" si="2"/>
        <v>7.9027884615384618</v>
      </c>
      <c r="H14" s="16">
        <f>VLOOKUP(A14,'[1]PALMARES MATIERES'!$A$2:$K$128,7,FALSE)</f>
        <v>7.8850526315789473</v>
      </c>
      <c r="I14" s="16">
        <f t="shared" si="7"/>
        <v>0.22492975999277484</v>
      </c>
      <c r="J14" s="16">
        <f>VLOOKUP(A14,'[1]PALMARES MATIERES'!$A$2:$K$128,10,FALSE)</f>
        <v>7.8140000000000001</v>
      </c>
      <c r="K14" s="16">
        <f t="shared" si="3"/>
        <v>1.1362741430568435</v>
      </c>
      <c r="L14" s="22">
        <f t="shared" si="4"/>
        <v>8.878846153846176E-2</v>
      </c>
      <c r="M14" s="19"/>
      <c r="N14" s="19">
        <f t="shared" si="5"/>
        <v>0</v>
      </c>
    </row>
    <row r="15" spans="1:27">
      <c r="A15" s="13" t="s">
        <v>53</v>
      </c>
      <c r="B15" s="14">
        <v>44760</v>
      </c>
      <c r="C15" s="15">
        <f t="shared" si="0"/>
        <v>1.9359239659374698</v>
      </c>
      <c r="D15" s="15">
        <f t="shared" si="6"/>
        <v>68.966080252763504</v>
      </c>
      <c r="E15" s="14">
        <v>338199.6</v>
      </c>
      <c r="F15" s="16">
        <f t="shared" si="1"/>
        <v>4.3358550488120304</v>
      </c>
      <c r="G15" s="16">
        <f t="shared" si="2"/>
        <v>7.5558445040214472</v>
      </c>
      <c r="H15" s="16">
        <f>VLOOKUP(A15,'[1]PALMARES MATIERES'!$A$2:$K$128,7,FALSE)</f>
        <v>7.5558445040214472</v>
      </c>
      <c r="I15" s="16">
        <f t="shared" si="7"/>
        <v>0</v>
      </c>
      <c r="J15" s="16">
        <f>VLOOKUP(A15,'[1]PALMARES MATIERES'!$A$2:$K$128,10,FALSE)</f>
        <v>7.4876119402985077</v>
      </c>
      <c r="K15" s="16">
        <f t="shared" si="3"/>
        <v>0.91127270305917174</v>
      </c>
      <c r="L15" s="22">
        <f t="shared" si="4"/>
        <v>6.823256372293951E-2</v>
      </c>
      <c r="M15" s="19"/>
      <c r="N15" s="19">
        <f t="shared" si="5"/>
        <v>0</v>
      </c>
    </row>
    <row r="16" spans="1:27">
      <c r="A16" s="13" t="s">
        <v>52</v>
      </c>
      <c r="B16" s="14">
        <v>38207</v>
      </c>
      <c r="C16" s="15">
        <f t="shared" si="0"/>
        <v>1.6524988151602527</v>
      </c>
      <c r="D16" s="15">
        <f t="shared" si="6"/>
        <v>70.618579067923761</v>
      </c>
      <c r="E16" s="14">
        <v>150448.26999999999</v>
      </c>
      <c r="F16" s="16">
        <f t="shared" si="1"/>
        <v>1.9288073997264799</v>
      </c>
      <c r="G16" s="16">
        <f t="shared" si="2"/>
        <v>3.9377148166566331</v>
      </c>
      <c r="H16" s="16">
        <f>VLOOKUP(A16,'[1]PALMARES MATIERES'!$A$2:$K$128,7,FALSE)</f>
        <v>3.876906782073914</v>
      </c>
      <c r="I16" s="16">
        <f t="shared" si="7"/>
        <v>1.5684678018023024</v>
      </c>
      <c r="J16" s="16">
        <f>VLOOKUP(A16,'[1]PALMARES MATIERES'!$A$2:$K$128,10,FALSE)</f>
        <v>3.6346308887809613</v>
      </c>
      <c r="K16" s="16">
        <f t="shared" si="3"/>
        <v>8.3387814925362296</v>
      </c>
      <c r="L16" s="22">
        <f t="shared" si="4"/>
        <v>0.30308392787567184</v>
      </c>
      <c r="M16" s="19"/>
      <c r="N16" s="19">
        <f t="shared" si="5"/>
        <v>0</v>
      </c>
    </row>
    <row r="17" spans="1:14">
      <c r="A17" s="13" t="s">
        <v>27</v>
      </c>
      <c r="B17" s="14">
        <v>36000</v>
      </c>
      <c r="C17" s="15">
        <f t="shared" si="0"/>
        <v>1.5570434042392518</v>
      </c>
      <c r="D17" s="15">
        <f t="shared" si="6"/>
        <v>72.175622472163013</v>
      </c>
      <c r="E17" s="14">
        <v>203760</v>
      </c>
      <c r="F17" s="16">
        <f t="shared" si="1"/>
        <v>2.6122852444117006</v>
      </c>
      <c r="G17" s="16">
        <f t="shared" si="2"/>
        <v>5.66</v>
      </c>
      <c r="H17" s="16">
        <f>VLOOKUP(A17,'[1]PALMARES MATIERES'!$A$2:$K$128,7,FALSE)</f>
        <v>5.66</v>
      </c>
      <c r="I17" s="16">
        <f t="shared" si="7"/>
        <v>0</v>
      </c>
      <c r="J17" s="16">
        <f>VLOOKUP(A17,'[1]PALMARES MATIERES'!$A$2:$K$128,10,FALSE)</f>
        <v>5.66</v>
      </c>
      <c r="K17" s="16">
        <f t="shared" si="3"/>
        <v>0</v>
      </c>
      <c r="L17" s="22">
        <f t="shared" si="4"/>
        <v>0</v>
      </c>
      <c r="M17" s="19"/>
      <c r="N17" s="19">
        <f t="shared" si="5"/>
        <v>0</v>
      </c>
    </row>
    <row r="18" spans="1:14">
      <c r="A18" s="13" t="s">
        <v>3</v>
      </c>
      <c r="B18" s="14">
        <v>33100</v>
      </c>
      <c r="C18" s="15">
        <f t="shared" si="0"/>
        <v>1.4316149077866456</v>
      </c>
      <c r="D18" s="15">
        <f t="shared" si="6"/>
        <v>73.607237379949652</v>
      </c>
      <c r="E18" s="14">
        <v>115720</v>
      </c>
      <c r="F18" s="16">
        <f t="shared" si="1"/>
        <v>1.4835769949122595</v>
      </c>
      <c r="G18" s="16">
        <f t="shared" si="2"/>
        <v>3.4960725075528702</v>
      </c>
      <c r="H18" s="16">
        <f>VLOOKUP(A18,'[1]PALMARES MATIERES'!$A$2:$K$128,7,FALSE)</f>
        <v>3.4875816993464053</v>
      </c>
      <c r="I18" s="16">
        <f t="shared" si="7"/>
        <v>0.24345833125733524</v>
      </c>
      <c r="J18" s="16">
        <f>VLOOKUP(A18,'[1]PALMARES MATIERES'!$A$2:$K$128,10,FALSE)</f>
        <v>3.4234513274336282</v>
      </c>
      <c r="K18" s="16">
        <f t="shared" si="3"/>
        <v>2.1212856025525006</v>
      </c>
      <c r="L18" s="22">
        <f t="shared" si="4"/>
        <v>7.2621180119242013E-2</v>
      </c>
      <c r="M18" s="19"/>
      <c r="N18" s="19">
        <f t="shared" si="5"/>
        <v>0</v>
      </c>
    </row>
    <row r="19" spans="1:14">
      <c r="A19" s="13" t="s">
        <v>83</v>
      </c>
      <c r="B19" s="14">
        <v>33000</v>
      </c>
      <c r="C19" s="15">
        <f t="shared" si="0"/>
        <v>1.4272897872193142</v>
      </c>
      <c r="D19" s="15">
        <f t="shared" si="6"/>
        <v>75.03452716716896</v>
      </c>
      <c r="E19" s="14">
        <v>93643</v>
      </c>
      <c r="F19" s="16">
        <f t="shared" si="1"/>
        <v>1.2005409655597019</v>
      </c>
      <c r="G19" s="16">
        <f t="shared" si="2"/>
        <v>2.8376666666666668</v>
      </c>
      <c r="H19" s="16">
        <f>VLOOKUP(A19,'[1]PALMARES MATIERES'!$A$2:$K$128,7,FALSE)</f>
        <v>2.6368181818181817</v>
      </c>
      <c r="I19" s="16">
        <f t="shared" si="7"/>
        <v>7.6170775153709211</v>
      </c>
      <c r="J19" s="16">
        <f>VLOOKUP(A19,'[1]PALMARES MATIERES'!$A$2:$K$128,10,FALSE)</f>
        <v>2.4261538461538463</v>
      </c>
      <c r="K19" s="16">
        <f t="shared" si="3"/>
        <v>16.961530331853726</v>
      </c>
      <c r="L19" s="22">
        <f t="shared" si="4"/>
        <v>0.41151282051282045</v>
      </c>
      <c r="M19" s="19"/>
      <c r="N19" s="19">
        <f t="shared" si="5"/>
        <v>0</v>
      </c>
    </row>
    <row r="20" spans="1:14">
      <c r="A20" s="13" t="s">
        <v>54</v>
      </c>
      <c r="B20" s="14">
        <v>32425</v>
      </c>
      <c r="C20" s="15">
        <f t="shared" si="0"/>
        <v>1.4024203439571594</v>
      </c>
      <c r="D20" s="15">
        <f t="shared" si="6"/>
        <v>76.436947511126121</v>
      </c>
      <c r="E20" s="14">
        <v>127717.75</v>
      </c>
      <c r="F20" s="16">
        <f t="shared" si="1"/>
        <v>1.6373929808326586</v>
      </c>
      <c r="G20" s="16">
        <f t="shared" si="2"/>
        <v>3.9388666152659986</v>
      </c>
      <c r="H20" s="16">
        <f>VLOOKUP(A20,'[1]PALMARES MATIERES'!$A$2:$K$128,7,FALSE)</f>
        <v>3.9388666152659986</v>
      </c>
      <c r="I20" s="16">
        <f t="shared" si="7"/>
        <v>0</v>
      </c>
      <c r="J20" s="16">
        <f>VLOOKUP(A20,'[1]PALMARES MATIERES'!$A$2:$K$128,10,FALSE)</f>
        <v>3.7993069306930694</v>
      </c>
      <c r="K20" s="16">
        <f t="shared" si="3"/>
        <v>3.6732932379188106</v>
      </c>
      <c r="L20" s="22">
        <f t="shared" si="4"/>
        <v>0.13955968457292922</v>
      </c>
      <c r="M20" s="19"/>
      <c r="N20" s="19">
        <f t="shared" si="5"/>
        <v>0</v>
      </c>
    </row>
    <row r="21" spans="1:14">
      <c r="A21" s="13" t="s">
        <v>55</v>
      </c>
      <c r="B21" s="14">
        <v>31125</v>
      </c>
      <c r="C21" s="15">
        <f t="shared" si="0"/>
        <v>1.3461937765818532</v>
      </c>
      <c r="D21" s="15">
        <f t="shared" si="6"/>
        <v>77.783141287707977</v>
      </c>
      <c r="E21" s="14">
        <v>93375</v>
      </c>
      <c r="F21" s="16">
        <f t="shared" si="1"/>
        <v>1.197105097648913</v>
      </c>
      <c r="G21" s="16">
        <f t="shared" si="2"/>
        <v>3</v>
      </c>
      <c r="H21" s="16">
        <f>VLOOKUP(A21,'[1]PALMARES MATIERES'!$A$2:$K$128,7,FALSE)</f>
        <v>3</v>
      </c>
      <c r="I21" s="16">
        <f t="shared" si="7"/>
        <v>0</v>
      </c>
      <c r="J21" s="16">
        <f>VLOOKUP(A21,'[1]PALMARES MATIERES'!$A$2:$K$128,10,FALSE)</f>
        <v>3</v>
      </c>
      <c r="K21" s="16">
        <f t="shared" si="3"/>
        <v>0</v>
      </c>
      <c r="L21" s="22">
        <f t="shared" si="4"/>
        <v>0</v>
      </c>
      <c r="M21" s="19"/>
      <c r="N21" s="19">
        <f t="shared" si="5"/>
        <v>0</v>
      </c>
    </row>
    <row r="22" spans="1:14">
      <c r="A22" s="13" t="s">
        <v>34</v>
      </c>
      <c r="B22" s="14">
        <v>28875</v>
      </c>
      <c r="C22" s="15">
        <f t="shared" si="0"/>
        <v>1.2488785638169</v>
      </c>
      <c r="D22" s="15">
        <f t="shared" si="6"/>
        <v>79.032019851524879</v>
      </c>
      <c r="E22" s="14">
        <v>112056.25</v>
      </c>
      <c r="F22" s="16">
        <f t="shared" si="1"/>
        <v>1.4366062446952721</v>
      </c>
      <c r="G22" s="16">
        <f t="shared" si="2"/>
        <v>3.8807359307359306</v>
      </c>
      <c r="H22" s="16">
        <f>VLOOKUP(A22,'[1]PALMARES MATIERES'!$A$2:$K$128,7,FALSE)</f>
        <v>3.8727053140096617</v>
      </c>
      <c r="I22" s="16">
        <f t="shared" si="7"/>
        <v>0.20736451847285817</v>
      </c>
      <c r="J22" s="16">
        <f>VLOOKUP(A22,'[1]PALMARES MATIERES'!$A$2:$K$128,10,FALSE)</f>
        <v>3.8493710691823901</v>
      </c>
      <c r="K22" s="16">
        <f t="shared" si="3"/>
        <v>0.81480483408429583</v>
      </c>
      <c r="L22" s="22">
        <f t="shared" si="4"/>
        <v>3.1364861553540457E-2</v>
      </c>
      <c r="M22" s="19"/>
      <c r="N22" s="19">
        <f t="shared" si="5"/>
        <v>0</v>
      </c>
    </row>
    <row r="23" spans="1:14">
      <c r="A23" s="13" t="s">
        <v>15</v>
      </c>
      <c r="B23" s="14">
        <v>26125</v>
      </c>
      <c r="C23" s="15">
        <f t="shared" si="0"/>
        <v>1.1299377482152904</v>
      </c>
      <c r="D23" s="15">
        <f t="shared" si="6"/>
        <v>80.161957599740163</v>
      </c>
      <c r="E23" s="14">
        <v>49075.125</v>
      </c>
      <c r="F23" s="16">
        <f t="shared" si="1"/>
        <v>0.62916286270690891</v>
      </c>
      <c r="G23" s="16">
        <f t="shared" si="2"/>
        <v>1.8784736842105263</v>
      </c>
      <c r="H23" s="16">
        <f>VLOOKUP(A23,'[1]PALMARES MATIERES'!$A$2:$K$128,7,FALSE)</f>
        <v>1.8794705882352942</v>
      </c>
      <c r="I23" s="16">
        <v>0</v>
      </c>
      <c r="J23" s="16">
        <f>VLOOKUP(A23,'[1]PALMARES MATIERES'!$A$2:$K$128,10,FALSE)</f>
        <v>1.8996666666666666</v>
      </c>
      <c r="K23" s="16">
        <f t="shared" si="3"/>
        <v>-1.1156158513497274</v>
      </c>
      <c r="L23" s="22">
        <f t="shared" si="4"/>
        <v>-2.1192982456140319E-2</v>
      </c>
      <c r="M23" s="19"/>
      <c r="N23" s="19">
        <f t="shared" si="5"/>
        <v>0</v>
      </c>
    </row>
    <row r="24" spans="1:14">
      <c r="A24" s="5" t="s">
        <v>8</v>
      </c>
      <c r="B24" s="6">
        <v>26000</v>
      </c>
      <c r="C24" s="12">
        <f t="shared" si="0"/>
        <v>1.1245313475061263</v>
      </c>
      <c r="D24" s="12">
        <f t="shared" si="6"/>
        <v>81.286488947246283</v>
      </c>
      <c r="E24" s="6">
        <v>91320</v>
      </c>
      <c r="F24" s="8">
        <f t="shared" si="1"/>
        <v>1.1707591701986479</v>
      </c>
      <c r="G24" s="8">
        <f t="shared" si="2"/>
        <v>3.5123076923076924</v>
      </c>
      <c r="H24" s="7"/>
      <c r="I24" s="7"/>
      <c r="J24" s="8">
        <f>VLOOKUP(A24,'[1]PALMARES MATIERES'!$A$2:$K$128,10,FALSE)</f>
        <v>3.5082352941176471</v>
      </c>
      <c r="K24" s="8">
        <v>0</v>
      </c>
      <c r="L24" s="22">
        <f t="shared" si="4"/>
        <v>4.0723981900452344E-3</v>
      </c>
      <c r="M24" s="19"/>
      <c r="N24" s="19">
        <f t="shared" si="5"/>
        <v>0</v>
      </c>
    </row>
    <row r="25" spans="1:14">
      <c r="A25" s="5" t="s">
        <v>14</v>
      </c>
      <c r="B25" s="6">
        <v>21850</v>
      </c>
      <c r="C25" s="12">
        <f t="shared" si="0"/>
        <v>0.94503884396187932</v>
      </c>
      <c r="D25" s="12">
        <f t="shared" si="6"/>
        <v>82.231527791208165</v>
      </c>
      <c r="E25" s="6">
        <v>42457.5</v>
      </c>
      <c r="F25" s="8">
        <f t="shared" si="1"/>
        <v>0.54432224560566245</v>
      </c>
      <c r="G25" s="8">
        <f t="shared" si="2"/>
        <v>1.9431350114416477</v>
      </c>
      <c r="H25" s="7"/>
      <c r="I25" s="7"/>
      <c r="J25" s="8">
        <f>VLOOKUP(A25,'[1]PALMARES MATIERES'!$A$2:$K$128,10,FALSE)</f>
        <v>1.9403846153846154</v>
      </c>
      <c r="K25" s="8">
        <v>0</v>
      </c>
      <c r="L25" s="22">
        <f t="shared" si="4"/>
        <v>2.7503960570323116E-3</v>
      </c>
      <c r="M25" s="19"/>
      <c r="N25" s="19">
        <f t="shared" si="5"/>
        <v>0</v>
      </c>
    </row>
    <row r="26" spans="1:14">
      <c r="A26" s="5" t="s">
        <v>69</v>
      </c>
      <c r="B26" s="6">
        <v>20850</v>
      </c>
      <c r="C26" s="12">
        <f t="shared" si="0"/>
        <v>0.90178763828856667</v>
      </c>
      <c r="D26" s="12">
        <f t="shared" si="6"/>
        <v>83.133315429496733</v>
      </c>
      <c r="E26" s="6">
        <v>57317</v>
      </c>
      <c r="F26" s="8">
        <f t="shared" si="1"/>
        <v>0.73482701881598667</v>
      </c>
      <c r="G26" s="8">
        <f t="shared" si="2"/>
        <v>2.7490167865707433</v>
      </c>
      <c r="H26" s="7"/>
      <c r="I26" s="7"/>
      <c r="J26" s="8">
        <f>VLOOKUP(A26,'[1]PALMARES MATIERES'!$A$2:$K$128,10,FALSE)</f>
        <v>2.7446153846153845</v>
      </c>
      <c r="K26" s="8">
        <f t="shared" si="3"/>
        <v>0.16036498155735809</v>
      </c>
      <c r="L26" s="22">
        <f t="shared" si="4"/>
        <v>4.4014019553588746E-3</v>
      </c>
      <c r="M26" s="19"/>
      <c r="N26" s="19">
        <f t="shared" si="5"/>
        <v>0</v>
      </c>
    </row>
    <row r="27" spans="1:14">
      <c r="A27" s="5" t="s">
        <v>21</v>
      </c>
      <c r="B27" s="6">
        <v>20700</v>
      </c>
      <c r="C27" s="12">
        <f t="shared" si="0"/>
        <v>0.89529995743756974</v>
      </c>
      <c r="D27" s="12">
        <f t="shared" si="6"/>
        <v>84.028615386934305</v>
      </c>
      <c r="E27" s="6">
        <v>164286</v>
      </c>
      <c r="F27" s="8">
        <f t="shared" si="1"/>
        <v>2.1062126701188686</v>
      </c>
      <c r="G27" s="8">
        <f t="shared" si="2"/>
        <v>7.936521739130435</v>
      </c>
      <c r="H27" s="7"/>
      <c r="I27" s="7"/>
      <c r="J27" s="8">
        <f>VLOOKUP(A27,'[1]PALMARES MATIERES'!$A$2:$K$128,10,FALSE)</f>
        <v>7.9390909090909094</v>
      </c>
      <c r="K27" s="8">
        <v>0</v>
      </c>
      <c r="L27" s="22">
        <f t="shared" si="4"/>
        <v>-2.5691699604744045E-3</v>
      </c>
      <c r="M27" s="19"/>
      <c r="N27" s="19">
        <f t="shared" si="5"/>
        <v>0</v>
      </c>
    </row>
    <row r="28" spans="1:14">
      <c r="A28" s="5" t="s">
        <v>56</v>
      </c>
      <c r="B28" s="6">
        <v>20475</v>
      </c>
      <c r="C28" s="12">
        <f t="shared" si="0"/>
        <v>0.88556843616107461</v>
      </c>
      <c r="D28" s="12">
        <f t="shared" si="6"/>
        <v>84.914183823095385</v>
      </c>
      <c r="E28" s="6">
        <v>78362.25</v>
      </c>
      <c r="F28" s="8">
        <f t="shared" si="1"/>
        <v>1.0046355977321397</v>
      </c>
      <c r="G28" s="8">
        <f t="shared" si="2"/>
        <v>3.8272161172161172</v>
      </c>
      <c r="H28" s="7"/>
      <c r="I28" s="7"/>
      <c r="J28" s="8">
        <f>VLOOKUP(A28,'[1]PALMARES MATIERES'!$A$2:$K$128,10,FALSE)</f>
        <v>3.71</v>
      </c>
      <c r="K28" s="8">
        <f t="shared" si="3"/>
        <v>3.1594640759061252</v>
      </c>
      <c r="L28" s="22">
        <f t="shared" si="4"/>
        <v>0.11721611721611724</v>
      </c>
      <c r="M28" s="19"/>
      <c r="N28" s="19">
        <f t="shared" si="5"/>
        <v>0</v>
      </c>
    </row>
    <row r="29" spans="1:14">
      <c r="A29" s="5" t="s">
        <v>2</v>
      </c>
      <c r="B29" s="6">
        <v>18675</v>
      </c>
      <c r="C29" s="12">
        <f t="shared" si="0"/>
        <v>0.80771626594911183</v>
      </c>
      <c r="D29" s="12">
        <f t="shared" si="6"/>
        <v>85.721900089044496</v>
      </c>
      <c r="E29" s="6">
        <v>69501.75</v>
      </c>
      <c r="F29" s="8">
        <f t="shared" si="1"/>
        <v>0.89104042003234651</v>
      </c>
      <c r="G29" s="8">
        <f t="shared" si="2"/>
        <v>3.7216465863453814</v>
      </c>
      <c r="H29" s="7"/>
      <c r="I29" s="7"/>
      <c r="J29" s="8">
        <f>VLOOKUP(A29,'[1]PALMARES MATIERES'!$A$2:$K$128,10,FALSE)</f>
        <v>3.7342658423493047</v>
      </c>
      <c r="K29" s="8">
        <f t="shared" si="3"/>
        <v>-0.33793137758998681</v>
      </c>
      <c r="L29" s="22">
        <f t="shared" si="4"/>
        <v>-1.2619256003923329E-2</v>
      </c>
      <c r="M29" s="19"/>
      <c r="N29" s="19">
        <f t="shared" si="5"/>
        <v>0</v>
      </c>
    </row>
    <row r="30" spans="1:14">
      <c r="A30" s="5" t="s">
        <v>39</v>
      </c>
      <c r="B30" s="6">
        <v>16000</v>
      </c>
      <c r="C30" s="12">
        <f t="shared" si="0"/>
        <v>0.69201929077300073</v>
      </c>
      <c r="D30" s="12">
        <f t="shared" si="6"/>
        <v>86.4139193798175</v>
      </c>
      <c r="E30" s="6">
        <v>120960</v>
      </c>
      <c r="F30" s="8">
        <f t="shared" si="1"/>
        <v>1.5507559048097728</v>
      </c>
      <c r="G30" s="8">
        <f t="shared" si="2"/>
        <v>7.56</v>
      </c>
      <c r="H30" s="7"/>
      <c r="I30" s="7"/>
      <c r="J30" s="8">
        <f>VLOOKUP(A30,'[1]PALMARES MATIERES'!$A$2:$K$128,10,FALSE)</f>
        <v>7.56</v>
      </c>
      <c r="K30" s="8">
        <f t="shared" si="3"/>
        <v>0</v>
      </c>
      <c r="L30" s="22">
        <f t="shared" si="4"/>
        <v>0</v>
      </c>
      <c r="M30" s="19"/>
      <c r="N30" s="19">
        <f t="shared" si="5"/>
        <v>0</v>
      </c>
    </row>
    <row r="31" spans="1:14">
      <c r="A31" s="5" t="s">
        <v>57</v>
      </c>
      <c r="B31" s="6">
        <v>15000</v>
      </c>
      <c r="C31" s="12">
        <f t="shared" si="0"/>
        <v>0.6487680850996882</v>
      </c>
      <c r="D31" s="12">
        <f t="shared" si="6"/>
        <v>87.06268746491719</v>
      </c>
      <c r="E31" s="6">
        <v>90900</v>
      </c>
      <c r="F31" s="8">
        <f t="shared" si="1"/>
        <v>1.1653746010847252</v>
      </c>
      <c r="G31" s="8">
        <f t="shared" si="2"/>
        <v>6.06</v>
      </c>
      <c r="H31" s="7"/>
      <c r="I31" s="7"/>
      <c r="J31" s="8">
        <f>VLOOKUP(A31,'[1]PALMARES MATIERES'!$A$2:$K$128,10,FALSE)</f>
        <v>6.0266666666666664</v>
      </c>
      <c r="K31" s="8">
        <f t="shared" si="3"/>
        <v>0.55309734513274145</v>
      </c>
      <c r="L31" s="22">
        <f t="shared" si="4"/>
        <v>3.3333333333333215E-2</v>
      </c>
      <c r="M31" s="19"/>
      <c r="N31" s="19">
        <f t="shared" si="5"/>
        <v>0</v>
      </c>
    </row>
    <row r="32" spans="1:14">
      <c r="A32" s="5" t="s">
        <v>36</v>
      </c>
      <c r="B32" s="6">
        <v>15000</v>
      </c>
      <c r="C32" s="12">
        <f t="shared" si="0"/>
        <v>0.6487680850996882</v>
      </c>
      <c r="D32" s="12">
        <f t="shared" si="6"/>
        <v>87.711455550016879</v>
      </c>
      <c r="E32" s="6">
        <v>91050</v>
      </c>
      <c r="F32" s="8">
        <f t="shared" si="1"/>
        <v>1.1672976614825545</v>
      </c>
      <c r="G32" s="8">
        <f t="shared" si="2"/>
        <v>6.07</v>
      </c>
      <c r="H32" s="7"/>
      <c r="I32" s="7"/>
      <c r="J32" s="8">
        <f>VLOOKUP(A32,'[1]PALMARES MATIERES'!$A$2:$K$128,10,FALSE)</f>
        <v>5.95</v>
      </c>
      <c r="K32" s="8">
        <f t="shared" si="3"/>
        <v>2.0168067226890773</v>
      </c>
      <c r="L32" s="22">
        <f t="shared" si="4"/>
        <v>0.12000000000000011</v>
      </c>
      <c r="M32" s="19"/>
      <c r="N32" s="19">
        <f t="shared" si="5"/>
        <v>0</v>
      </c>
    </row>
    <row r="33" spans="1:14">
      <c r="A33" s="5" t="s">
        <v>75</v>
      </c>
      <c r="B33" s="6">
        <v>13750</v>
      </c>
      <c r="C33" s="12">
        <f t="shared" si="0"/>
        <v>0.59470407800804759</v>
      </c>
      <c r="D33" s="12">
        <f t="shared" si="6"/>
        <v>88.306159628024929</v>
      </c>
      <c r="E33" s="6">
        <v>103405</v>
      </c>
      <c r="F33" s="8">
        <f t="shared" si="1"/>
        <v>1.3256937362504511</v>
      </c>
      <c r="G33" s="8">
        <f t="shared" si="2"/>
        <v>7.5203636363636361</v>
      </c>
      <c r="H33" s="7"/>
      <c r="I33" s="7"/>
      <c r="J33" s="8">
        <f>VLOOKUP(A33,'[1]PALMARES MATIERES'!$A$2:$K$128,10,FALSE)</f>
        <v>7.4378680203045686</v>
      </c>
      <c r="K33" s="8">
        <f t="shared" si="3"/>
        <v>1.1091298720797882</v>
      </c>
      <c r="L33" s="22">
        <f t="shared" si="4"/>
        <v>8.2495616059067522E-2</v>
      </c>
      <c r="M33" s="19"/>
      <c r="N33" s="19">
        <f t="shared" si="5"/>
        <v>0</v>
      </c>
    </row>
    <row r="34" spans="1:14">
      <c r="A34" s="5" t="s">
        <v>68</v>
      </c>
      <c r="B34" s="6">
        <v>11000</v>
      </c>
      <c r="C34" s="12">
        <f t="shared" si="0"/>
        <v>0.47576326240643801</v>
      </c>
      <c r="D34" s="12">
        <f t="shared" si="6"/>
        <v>88.78192289043136</v>
      </c>
      <c r="E34" s="6">
        <v>23540</v>
      </c>
      <c r="F34" s="8">
        <f t="shared" si="1"/>
        <v>0.30179227843272194</v>
      </c>
      <c r="G34" s="8">
        <f t="shared" si="2"/>
        <v>2.14</v>
      </c>
      <c r="H34" s="7"/>
      <c r="I34" s="7"/>
      <c r="J34" s="8">
        <f>VLOOKUP(A34,'[1]PALMARES MATIERES'!$A$2:$K$128,10,FALSE)</f>
        <v>2.14</v>
      </c>
      <c r="K34" s="8">
        <f t="shared" si="3"/>
        <v>0</v>
      </c>
      <c r="L34" s="22">
        <f t="shared" si="4"/>
        <v>0</v>
      </c>
      <c r="M34" s="19"/>
      <c r="N34" s="19">
        <f t="shared" si="5"/>
        <v>0</v>
      </c>
    </row>
    <row r="35" spans="1:14">
      <c r="A35" s="5" t="s">
        <v>149</v>
      </c>
      <c r="B35" s="6">
        <v>11000</v>
      </c>
      <c r="C35" s="12">
        <f t="shared" si="0"/>
        <v>0.47576326240643801</v>
      </c>
      <c r="D35" s="12">
        <f t="shared" si="6"/>
        <v>89.257686152837792</v>
      </c>
      <c r="E35" s="6">
        <v>43340</v>
      </c>
      <c r="F35" s="8">
        <f t="shared" si="1"/>
        <v>0.55563625094622648</v>
      </c>
      <c r="G35" s="8">
        <f t="shared" si="2"/>
        <v>3.94</v>
      </c>
      <c r="H35" s="7"/>
      <c r="I35" s="7"/>
      <c r="J35" s="8">
        <f>VLOOKUP(A35,'[1]PALMARES MATIERES'!$A$2:$K$128,10,FALSE)</f>
        <v>3.94</v>
      </c>
      <c r="K35" s="8">
        <f t="shared" si="3"/>
        <v>0</v>
      </c>
      <c r="L35" s="22">
        <f t="shared" si="4"/>
        <v>0</v>
      </c>
      <c r="M35" s="19"/>
      <c r="N35" s="19">
        <f t="shared" si="5"/>
        <v>0</v>
      </c>
    </row>
    <row r="36" spans="1:14">
      <c r="A36" s="5" t="s">
        <v>33</v>
      </c>
      <c r="B36" s="6">
        <v>10000</v>
      </c>
      <c r="C36" s="12">
        <f t="shared" si="0"/>
        <v>0.43251205673312548</v>
      </c>
      <c r="D36" s="12">
        <f t="shared" si="6"/>
        <v>89.690198209570923</v>
      </c>
      <c r="E36" s="6">
        <v>80540</v>
      </c>
      <c r="F36" s="8">
        <f t="shared" si="1"/>
        <v>1.0325552296079621</v>
      </c>
      <c r="G36" s="8">
        <f t="shared" si="2"/>
        <v>8.0540000000000003</v>
      </c>
      <c r="H36" s="7"/>
      <c r="I36" s="7"/>
      <c r="J36" s="8">
        <f>VLOOKUP(A36,'[1]PALMARES MATIERES'!$A$2:$K$128,10,FALSE)</f>
        <v>7.9180000000000001</v>
      </c>
      <c r="K36" s="8">
        <f t="shared" si="3"/>
        <v>1.7176054559232143</v>
      </c>
      <c r="L36" s="22">
        <f t="shared" si="4"/>
        <v>0.13600000000000012</v>
      </c>
      <c r="M36" s="19"/>
      <c r="N36" s="19">
        <f t="shared" si="5"/>
        <v>0</v>
      </c>
    </row>
    <row r="37" spans="1:14">
      <c r="A37" s="5" t="s">
        <v>111</v>
      </c>
      <c r="B37" s="6">
        <v>10000</v>
      </c>
      <c r="C37" s="12">
        <f t="shared" si="0"/>
        <v>0.43251205673312548</v>
      </c>
      <c r="D37" s="12">
        <f t="shared" si="6"/>
        <v>90.122710266304054</v>
      </c>
      <c r="E37" s="6">
        <v>27400.000000000004</v>
      </c>
      <c r="F37" s="8">
        <f t="shared" si="1"/>
        <v>0.35127903267020322</v>
      </c>
      <c r="G37" s="8">
        <f t="shared" si="2"/>
        <v>2.74</v>
      </c>
      <c r="H37" s="7"/>
      <c r="I37" s="7"/>
      <c r="J37" s="8">
        <f>VLOOKUP(A37,'[1]PALMARES MATIERES'!$A$2:$K$128,10,FALSE)</f>
        <v>2.74</v>
      </c>
      <c r="K37" s="8">
        <f t="shared" si="3"/>
        <v>0</v>
      </c>
      <c r="L37" s="22">
        <f t="shared" si="4"/>
        <v>0</v>
      </c>
      <c r="M37" s="19"/>
      <c r="N37" s="19">
        <f t="shared" si="5"/>
        <v>0</v>
      </c>
    </row>
    <row r="38" spans="1:14">
      <c r="A38" s="5" t="s">
        <v>60</v>
      </c>
      <c r="B38" s="6">
        <v>9753</v>
      </c>
      <c r="C38" s="12">
        <f t="shared" si="0"/>
        <v>0.4218290089318173</v>
      </c>
      <c r="D38" s="12">
        <f t="shared" si="6"/>
        <v>90.544539275235877</v>
      </c>
      <c r="E38" s="6">
        <v>154487.52000000002</v>
      </c>
      <c r="F38" s="8">
        <f t="shared" si="1"/>
        <v>1.9805922111393675</v>
      </c>
      <c r="G38" s="8">
        <f t="shared" si="2"/>
        <v>15.840000000000002</v>
      </c>
      <c r="H38" s="7"/>
      <c r="I38" s="7"/>
      <c r="J38" s="8">
        <f>VLOOKUP(A38,'[1]PALMARES MATIERES'!$A$2:$K$128,10,FALSE)</f>
        <v>15.839999999999998</v>
      </c>
      <c r="K38" s="8">
        <f t="shared" si="3"/>
        <v>2.2428747972225385E-14</v>
      </c>
      <c r="L38" s="22">
        <f t="shared" si="4"/>
        <v>0</v>
      </c>
      <c r="M38" s="19"/>
      <c r="N38" s="19">
        <f t="shared" si="5"/>
        <v>0</v>
      </c>
    </row>
    <row r="39" spans="1:14">
      <c r="A39" s="5" t="s">
        <v>89</v>
      </c>
      <c r="B39" s="6">
        <v>9000</v>
      </c>
      <c r="C39" s="12">
        <f t="shared" si="0"/>
        <v>0.38926085105981295</v>
      </c>
      <c r="D39" s="12">
        <f t="shared" si="6"/>
        <v>90.933800126295694</v>
      </c>
      <c r="E39" s="6">
        <v>13890</v>
      </c>
      <c r="F39" s="8">
        <f t="shared" si="1"/>
        <v>0.17807539283901905</v>
      </c>
      <c r="G39" s="8">
        <f t="shared" si="2"/>
        <v>1.5433333333333332</v>
      </c>
      <c r="H39" s="7"/>
      <c r="I39" s="7"/>
      <c r="J39" s="8">
        <f>VLOOKUP(A39,'[1]PALMARES MATIERES'!$A$2:$K$128,10,FALSE)</f>
        <v>1.5433333333333332</v>
      </c>
      <c r="K39" s="8">
        <f t="shared" si="3"/>
        <v>0</v>
      </c>
      <c r="L39" s="22">
        <f t="shared" si="4"/>
        <v>0</v>
      </c>
      <c r="M39" s="19"/>
      <c r="N39" s="19">
        <f t="shared" si="5"/>
        <v>0</v>
      </c>
    </row>
    <row r="40" spans="1:14">
      <c r="A40" s="5" t="s">
        <v>61</v>
      </c>
      <c r="B40" s="6">
        <v>8844.6749999999993</v>
      </c>
      <c r="C40" s="12">
        <f t="shared" si="0"/>
        <v>0.38254285753860567</v>
      </c>
      <c r="D40" s="12">
        <f t="shared" si="6"/>
        <v>91.316342983834303</v>
      </c>
      <c r="E40" s="6">
        <v>71641.642979199998</v>
      </c>
      <c r="F40" s="8">
        <f t="shared" si="1"/>
        <v>0.91847470965830025</v>
      </c>
      <c r="G40" s="8">
        <f t="shared" si="2"/>
        <v>8.0999746151441414</v>
      </c>
      <c r="H40" s="7"/>
      <c r="I40" s="7"/>
      <c r="J40" s="8">
        <f>VLOOKUP(A40,'[1]PALMARES MATIERES'!$A$2:$K$128,10,FALSE)</f>
        <v>8.0999733333300661</v>
      </c>
      <c r="K40" s="8">
        <f t="shared" si="3"/>
        <v>1.5824917225990574E-5</v>
      </c>
      <c r="L40" s="22">
        <f t="shared" si="4"/>
        <v>1.2818140753267926E-6</v>
      </c>
      <c r="M40" s="19"/>
      <c r="N40" s="19">
        <f t="shared" si="5"/>
        <v>0</v>
      </c>
    </row>
    <row r="41" spans="1:14">
      <c r="A41" s="5" t="s">
        <v>59</v>
      </c>
      <c r="B41" s="6">
        <v>8519</v>
      </c>
      <c r="C41" s="12">
        <f t="shared" si="0"/>
        <v>0.36845702113094964</v>
      </c>
      <c r="D41" s="12">
        <f t="shared" si="6"/>
        <v>91.684800004965254</v>
      </c>
      <c r="E41" s="6">
        <v>38079.93</v>
      </c>
      <c r="F41" s="8">
        <f t="shared" si="1"/>
        <v>0.48820003556748354</v>
      </c>
      <c r="G41" s="8">
        <f t="shared" si="2"/>
        <v>4.47</v>
      </c>
      <c r="H41" s="7"/>
      <c r="I41" s="7"/>
      <c r="J41" s="8">
        <f>VLOOKUP(A41,'[1]PALMARES MATIERES'!$A$2:$K$128,10,FALSE)</f>
        <v>4.47</v>
      </c>
      <c r="K41" s="8">
        <f t="shared" si="3"/>
        <v>0</v>
      </c>
      <c r="L41" s="22">
        <f t="shared" si="4"/>
        <v>0</v>
      </c>
      <c r="M41" s="19"/>
      <c r="N41" s="19">
        <f t="shared" si="5"/>
        <v>0</v>
      </c>
    </row>
    <row r="42" spans="1:14">
      <c r="A42" s="5" t="s">
        <v>74</v>
      </c>
      <c r="B42" s="6">
        <v>8250</v>
      </c>
      <c r="C42" s="12">
        <f t="shared" si="0"/>
        <v>0.35682244680482855</v>
      </c>
      <c r="D42" s="12">
        <f t="shared" si="6"/>
        <v>92.041622451770081</v>
      </c>
      <c r="E42" s="6">
        <v>15097.5</v>
      </c>
      <c r="F42" s="8">
        <f t="shared" si="1"/>
        <v>0.19355602904154717</v>
      </c>
      <c r="G42" s="8">
        <f t="shared" si="2"/>
        <v>1.83</v>
      </c>
      <c r="H42" s="7"/>
      <c r="I42" s="7"/>
      <c r="J42" s="8">
        <f>VLOOKUP(A42,'[1]PALMARES MATIERES'!$A$2:$K$128,10,FALSE)</f>
        <v>1.83</v>
      </c>
      <c r="K42" s="8">
        <f t="shared" si="3"/>
        <v>0</v>
      </c>
      <c r="L42" s="22">
        <f t="shared" si="4"/>
        <v>0</v>
      </c>
      <c r="M42" s="19"/>
      <c r="N42" s="19">
        <f t="shared" si="5"/>
        <v>0</v>
      </c>
    </row>
    <row r="43" spans="1:14">
      <c r="A43" s="5" t="s">
        <v>62</v>
      </c>
      <c r="B43" s="6">
        <v>8080</v>
      </c>
      <c r="C43" s="12">
        <f t="shared" si="0"/>
        <v>0.34946974184036544</v>
      </c>
      <c r="D43" s="12">
        <f t="shared" si="6"/>
        <v>92.391092193610447</v>
      </c>
      <c r="E43" s="6">
        <v>75229.600000000006</v>
      </c>
      <c r="F43" s="8">
        <f t="shared" si="1"/>
        <v>0.96447376336373425</v>
      </c>
      <c r="G43" s="8">
        <f t="shared" si="2"/>
        <v>9.3105940594059415</v>
      </c>
      <c r="H43" s="7"/>
      <c r="I43" s="7"/>
      <c r="J43" s="8">
        <f>VLOOKUP(A43,'[1]PALMARES MATIERES'!$A$2:$K$128,10,FALSE)</f>
        <v>9.1756170620656619</v>
      </c>
      <c r="K43" s="8">
        <f t="shared" si="3"/>
        <v>1.4710400012039404</v>
      </c>
      <c r="L43" s="22">
        <f t="shared" si="4"/>
        <v>0.13497699734027968</v>
      </c>
      <c r="M43" s="19"/>
      <c r="N43" s="19">
        <f t="shared" si="5"/>
        <v>0</v>
      </c>
    </row>
    <row r="44" spans="1:14">
      <c r="A44" s="5" t="s">
        <v>109</v>
      </c>
      <c r="B44" s="6">
        <v>8000</v>
      </c>
      <c r="C44" s="12">
        <f t="shared" si="0"/>
        <v>0.34600964538650036</v>
      </c>
      <c r="D44" s="12">
        <f t="shared" si="6"/>
        <v>92.737101838996949</v>
      </c>
      <c r="E44" s="6">
        <v>41200</v>
      </c>
      <c r="F44" s="8">
        <f t="shared" si="1"/>
        <v>0.52820058927052438</v>
      </c>
      <c r="G44" s="8">
        <f t="shared" si="2"/>
        <v>5.15</v>
      </c>
      <c r="H44" s="7"/>
      <c r="I44" s="7"/>
      <c r="J44" s="8">
        <f>VLOOKUP(A44,'[1]PALMARES MATIERES'!$A$2:$K$128,10,FALSE)</f>
        <v>5.05</v>
      </c>
      <c r="K44" s="8">
        <f t="shared" si="3"/>
        <v>1.9801980198019911</v>
      </c>
      <c r="L44" s="22">
        <f t="shared" si="4"/>
        <v>0.10000000000000053</v>
      </c>
      <c r="M44" s="19"/>
      <c r="N44" s="19">
        <f t="shared" si="5"/>
        <v>0</v>
      </c>
    </row>
    <row r="45" spans="1:14">
      <c r="A45" s="5" t="s">
        <v>4</v>
      </c>
      <c r="B45" s="6">
        <v>7000</v>
      </c>
      <c r="C45" s="12">
        <f t="shared" si="0"/>
        <v>0.30275843971318783</v>
      </c>
      <c r="D45" s="12">
        <f t="shared" si="6"/>
        <v>93.039860278710137</v>
      </c>
      <c r="E45" s="6">
        <v>25025</v>
      </c>
      <c r="F45" s="8">
        <f t="shared" si="1"/>
        <v>0.3208305763712348</v>
      </c>
      <c r="G45" s="8">
        <f t="shared" si="2"/>
        <v>3.5750000000000002</v>
      </c>
      <c r="H45" s="7"/>
      <c r="I45" s="7"/>
      <c r="J45" s="8">
        <f>VLOOKUP(A45,'[1]PALMARES MATIERES'!$A$2:$K$128,10,FALSE)</f>
        <v>3.5</v>
      </c>
      <c r="K45" s="8">
        <f t="shared" si="3"/>
        <v>2.1428571428571481</v>
      </c>
      <c r="L45" s="22">
        <f t="shared" si="4"/>
        <v>7.5000000000000178E-2</v>
      </c>
      <c r="M45" s="19"/>
      <c r="N45" s="19">
        <f t="shared" si="5"/>
        <v>0</v>
      </c>
    </row>
    <row r="46" spans="1:14">
      <c r="A46" s="5" t="s">
        <v>12</v>
      </c>
      <c r="B46" s="6">
        <v>7000</v>
      </c>
      <c r="C46" s="12">
        <f t="shared" si="0"/>
        <v>0.30275843971318783</v>
      </c>
      <c r="D46" s="12">
        <f t="shared" si="6"/>
        <v>93.342618718423324</v>
      </c>
      <c r="E46" s="6">
        <v>55650</v>
      </c>
      <c r="F46" s="8">
        <f t="shared" si="1"/>
        <v>0.71345540759477388</v>
      </c>
      <c r="G46" s="8">
        <f t="shared" si="2"/>
        <v>7.95</v>
      </c>
      <c r="H46" s="7"/>
      <c r="I46" s="7"/>
      <c r="J46" s="8">
        <f>VLOOKUP(A46,'[1]PALMARES MATIERES'!$A$2:$K$128,10,FALSE)</f>
        <v>7.95</v>
      </c>
      <c r="K46" s="8">
        <f t="shared" si="3"/>
        <v>0</v>
      </c>
      <c r="L46" s="22">
        <f t="shared" si="4"/>
        <v>0</v>
      </c>
      <c r="M46" s="19"/>
      <c r="N46" s="19">
        <f t="shared" si="5"/>
        <v>0</v>
      </c>
    </row>
    <row r="47" spans="1:14">
      <c r="A47" s="5" t="s">
        <v>82</v>
      </c>
      <c r="B47" s="6">
        <v>6950</v>
      </c>
      <c r="C47" s="12">
        <f t="shared" si="0"/>
        <v>0.30059587942952226</v>
      </c>
      <c r="D47" s="12">
        <f t="shared" si="6"/>
        <v>93.643214597852847</v>
      </c>
      <c r="E47" s="6">
        <v>34755</v>
      </c>
      <c r="F47" s="8">
        <f t="shared" si="1"/>
        <v>0.44557309417711355</v>
      </c>
      <c r="G47" s="8">
        <f t="shared" si="2"/>
        <v>5.0007194244604314</v>
      </c>
      <c r="H47" s="7"/>
      <c r="I47" s="7"/>
      <c r="J47" s="8">
        <f>VLOOKUP(A47,'[1]PALMARES MATIERES'!$A$2:$K$128,10,FALSE)</f>
        <v>4.9000000000000004</v>
      </c>
      <c r="K47" s="8">
        <f t="shared" si="3"/>
        <v>2.0554984583761433</v>
      </c>
      <c r="L47" s="22">
        <f t="shared" si="4"/>
        <v>0.10071942446043103</v>
      </c>
      <c r="M47" s="19"/>
      <c r="N47" s="19">
        <f t="shared" si="5"/>
        <v>0</v>
      </c>
    </row>
    <row r="48" spans="1:14">
      <c r="A48" s="5" t="s">
        <v>31</v>
      </c>
      <c r="B48" s="6">
        <v>6372</v>
      </c>
      <c r="C48" s="12">
        <f t="shared" si="0"/>
        <v>0.27559668255034758</v>
      </c>
      <c r="D48" s="12">
        <f t="shared" si="6"/>
        <v>93.91881128040319</v>
      </c>
      <c r="E48" s="6">
        <v>34573.199999999997</v>
      </c>
      <c r="F48" s="8">
        <f t="shared" si="1"/>
        <v>0.44324234497494402</v>
      </c>
      <c r="G48" s="8">
        <f t="shared" si="2"/>
        <v>5.4258003766478335</v>
      </c>
      <c r="H48" s="7"/>
      <c r="I48" s="7"/>
      <c r="J48" s="8">
        <f>VLOOKUP(A48,'[1]PALMARES MATIERES'!$A$2:$K$128,10,FALSE)</f>
        <v>5.4671761280931586</v>
      </c>
      <c r="K48" s="8">
        <f t="shared" si="3"/>
        <v>-0.75680297242876726</v>
      </c>
      <c r="L48" s="22">
        <f t="shared" si="4"/>
        <v>-4.1375751445325015E-2</v>
      </c>
      <c r="M48" s="19"/>
      <c r="N48" s="19">
        <f t="shared" si="5"/>
        <v>0</v>
      </c>
    </row>
    <row r="49" spans="1:14">
      <c r="A49" s="5" t="s">
        <v>92</v>
      </c>
      <c r="B49" s="6">
        <v>6250</v>
      </c>
      <c r="C49" s="12">
        <f t="shared" si="0"/>
        <v>0.27032003545820343</v>
      </c>
      <c r="D49" s="12">
        <f t="shared" si="6"/>
        <v>94.189131315861388</v>
      </c>
      <c r="E49" s="6">
        <v>24500</v>
      </c>
      <c r="F49" s="8">
        <f t="shared" si="1"/>
        <v>0.3140998649788313</v>
      </c>
      <c r="G49" s="8">
        <f t="shared" si="2"/>
        <v>3.92</v>
      </c>
      <c r="H49" s="7"/>
      <c r="I49" s="7"/>
      <c r="J49" s="8">
        <f>VLOOKUP(A49,'[1]PALMARES MATIERES'!$A$2:$K$128,10,FALSE)</f>
        <v>3.88</v>
      </c>
      <c r="K49" s="8">
        <f t="shared" si="3"/>
        <v>1.0309278350515474</v>
      </c>
      <c r="L49" s="22">
        <f t="shared" si="4"/>
        <v>4.0000000000000036E-2</v>
      </c>
      <c r="M49" s="19"/>
      <c r="N49" s="19">
        <f t="shared" si="5"/>
        <v>0</v>
      </c>
    </row>
    <row r="50" spans="1:14">
      <c r="A50" s="5" t="s">
        <v>40</v>
      </c>
      <c r="B50" s="6">
        <v>6000</v>
      </c>
      <c r="C50" s="12">
        <f t="shared" si="0"/>
        <v>0.2595072340398753</v>
      </c>
      <c r="D50" s="12">
        <f t="shared" si="6"/>
        <v>94.448638549901261</v>
      </c>
      <c r="E50" s="6">
        <v>38580</v>
      </c>
      <c r="F50" s="8">
        <f t="shared" si="1"/>
        <v>0.49461113432176779</v>
      </c>
      <c r="G50" s="8">
        <f t="shared" si="2"/>
        <v>6.43</v>
      </c>
      <c r="H50" s="7"/>
      <c r="I50" s="7"/>
      <c r="J50" s="8">
        <f>VLOOKUP(A50,'[1]PALMARES MATIERES'!$A$2:$K$128,10,FALSE)</f>
        <v>6.43</v>
      </c>
      <c r="K50" s="8">
        <f t="shared" si="3"/>
        <v>0</v>
      </c>
      <c r="L50" s="22">
        <f t="shared" si="4"/>
        <v>0</v>
      </c>
      <c r="M50" s="19"/>
      <c r="N50" s="19">
        <f t="shared" si="5"/>
        <v>0</v>
      </c>
    </row>
    <row r="51" spans="1:14">
      <c r="A51" s="5" t="s">
        <v>63</v>
      </c>
      <c r="B51" s="6">
        <v>6000</v>
      </c>
      <c r="C51" s="12">
        <f t="shared" si="0"/>
        <v>0.2595072340398753</v>
      </c>
      <c r="D51" s="12">
        <f t="shared" si="6"/>
        <v>94.708145783941134</v>
      </c>
      <c r="E51" s="6">
        <v>23940</v>
      </c>
      <c r="F51" s="8">
        <f t="shared" si="1"/>
        <v>0.30692043949360087</v>
      </c>
      <c r="G51" s="8">
        <f t="shared" si="2"/>
        <v>3.99</v>
      </c>
      <c r="H51" s="7"/>
      <c r="I51" s="7"/>
      <c r="J51" s="8">
        <f>VLOOKUP(A51,'[1]PALMARES MATIERES'!$A$2:$K$128,10,FALSE)</f>
        <v>3.99</v>
      </c>
      <c r="K51" s="8">
        <f t="shared" si="3"/>
        <v>0</v>
      </c>
      <c r="L51" s="22">
        <f t="shared" si="4"/>
        <v>0</v>
      </c>
      <c r="M51" s="19"/>
      <c r="N51" s="19">
        <f t="shared" si="5"/>
        <v>0</v>
      </c>
    </row>
    <row r="52" spans="1:14">
      <c r="A52" s="5" t="s">
        <v>67</v>
      </c>
      <c r="B52" s="6">
        <v>6000</v>
      </c>
      <c r="C52" s="12">
        <f t="shared" si="0"/>
        <v>0.2595072340398753</v>
      </c>
      <c r="D52" s="12">
        <f t="shared" si="6"/>
        <v>94.967653017981007</v>
      </c>
      <c r="E52" s="6">
        <v>23230</v>
      </c>
      <c r="F52" s="8">
        <f t="shared" si="1"/>
        <v>0.29781795361054086</v>
      </c>
      <c r="G52" s="8">
        <f t="shared" si="2"/>
        <v>3.8716666666666666</v>
      </c>
      <c r="H52" s="7"/>
      <c r="I52" s="7"/>
      <c r="J52" s="8">
        <f>VLOOKUP(A52,'[1]PALMARES MATIERES'!$A$2:$K$128,10,FALSE)</f>
        <v>3.33</v>
      </c>
      <c r="K52" s="8">
        <f t="shared" si="3"/>
        <v>16.26626626626626</v>
      </c>
      <c r="L52" s="22">
        <f t="shared" si="4"/>
        <v>0.54166666666666652</v>
      </c>
      <c r="M52" s="19"/>
      <c r="N52" s="19">
        <f t="shared" si="5"/>
        <v>0</v>
      </c>
    </row>
    <row r="53" spans="1:14">
      <c r="A53" s="5" t="s">
        <v>91</v>
      </c>
      <c r="B53" s="6">
        <v>5943</v>
      </c>
      <c r="C53" s="12">
        <f t="shared" si="0"/>
        <v>0.25704191531649651</v>
      </c>
      <c r="D53" s="12">
        <f t="shared" si="6"/>
        <v>95.224694933297499</v>
      </c>
      <c r="E53" s="6">
        <v>22469.37</v>
      </c>
      <c r="F53" s="8">
        <f t="shared" si="1"/>
        <v>0.28806637074120006</v>
      </c>
      <c r="G53" s="8">
        <f t="shared" si="2"/>
        <v>3.7808127208480564</v>
      </c>
      <c r="H53" s="7"/>
      <c r="I53" s="7"/>
      <c r="J53" s="8">
        <f>VLOOKUP(A53,'[1]PALMARES MATIERES'!$A$2:$K$128,10,FALSE)</f>
        <v>3.7808127208480564</v>
      </c>
      <c r="K53" s="8">
        <f t="shared" si="3"/>
        <v>0</v>
      </c>
      <c r="L53" s="22">
        <f t="shared" si="4"/>
        <v>0</v>
      </c>
      <c r="M53" s="19"/>
      <c r="N53" s="19">
        <f t="shared" si="5"/>
        <v>0</v>
      </c>
    </row>
    <row r="54" spans="1:14">
      <c r="A54" s="5" t="s">
        <v>65</v>
      </c>
      <c r="B54" s="6">
        <v>5924</v>
      </c>
      <c r="C54" s="12">
        <f t="shared" si="0"/>
        <v>0.25622014240870356</v>
      </c>
      <c r="D54" s="12">
        <f t="shared" si="6"/>
        <v>95.480915075706207</v>
      </c>
      <c r="E54" s="6">
        <v>16704.349999999999</v>
      </c>
      <c r="F54" s="8">
        <f t="shared" si="1"/>
        <v>0.21415649304323017</v>
      </c>
      <c r="G54" s="8">
        <f t="shared" si="2"/>
        <v>2.8197754895340985</v>
      </c>
      <c r="H54" s="7"/>
      <c r="I54" s="7"/>
      <c r="J54" s="8">
        <f>VLOOKUP(A54,'[1]PALMARES MATIERES'!$A$2:$K$128,10,FALSE)</f>
        <v>2.68</v>
      </c>
      <c r="K54" s="8">
        <f t="shared" si="3"/>
        <v>5.215503340824565</v>
      </c>
      <c r="L54" s="22">
        <f t="shared" si="4"/>
        <v>0.13977548953409835</v>
      </c>
      <c r="M54" s="19"/>
      <c r="N54" s="19">
        <f t="shared" si="5"/>
        <v>0</v>
      </c>
    </row>
    <row r="55" spans="1:14">
      <c r="A55" s="5" t="s">
        <v>32</v>
      </c>
      <c r="B55" s="6">
        <v>5900</v>
      </c>
      <c r="C55" s="12">
        <f t="shared" si="0"/>
        <v>0.25518211347254405</v>
      </c>
      <c r="D55" s="12">
        <f t="shared" si="6"/>
        <v>95.73609718917875</v>
      </c>
      <c r="E55" s="6">
        <v>85346</v>
      </c>
      <c r="F55" s="8">
        <f t="shared" si="1"/>
        <v>1.094170084754422</v>
      </c>
      <c r="G55" s="8">
        <f t="shared" si="2"/>
        <v>14.46542372881356</v>
      </c>
      <c r="H55" s="7"/>
      <c r="I55" s="7"/>
      <c r="J55" s="8">
        <f>VLOOKUP(A55,'[1]PALMARES MATIERES'!$A$2:$K$128,10,FALSE)</f>
        <v>14.283589743589744</v>
      </c>
      <c r="K55" s="8">
        <f t="shared" si="3"/>
        <v>1.273027218563322</v>
      </c>
      <c r="L55" s="22">
        <f t="shared" si="4"/>
        <v>0.18183398522381644</v>
      </c>
      <c r="M55" s="19"/>
      <c r="N55" s="19">
        <f t="shared" si="5"/>
        <v>0</v>
      </c>
    </row>
    <row r="56" spans="1:14">
      <c r="A56" s="5" t="s">
        <v>139</v>
      </c>
      <c r="B56" s="6">
        <v>5000</v>
      </c>
      <c r="C56" s="12">
        <f t="shared" si="0"/>
        <v>0.21625602836656274</v>
      </c>
      <c r="D56" s="12">
        <f t="shared" si="6"/>
        <v>95.952353217545308</v>
      </c>
      <c r="E56" s="6">
        <v>10750</v>
      </c>
      <c r="F56" s="8">
        <f t="shared" si="1"/>
        <v>0.13781932851111986</v>
      </c>
      <c r="G56" s="8">
        <f t="shared" si="2"/>
        <v>2.15</v>
      </c>
      <c r="H56" s="7"/>
      <c r="I56" s="7"/>
      <c r="J56" s="8">
        <f>VLOOKUP(A56,'[1]PALMARES MATIERES'!$A$2:$K$128,10,FALSE)</f>
        <v>2.15</v>
      </c>
      <c r="K56" s="8">
        <f t="shared" si="3"/>
        <v>0</v>
      </c>
      <c r="L56" s="22">
        <f t="shared" si="4"/>
        <v>0</v>
      </c>
      <c r="M56" s="19"/>
      <c r="N56" s="19">
        <f t="shared" si="5"/>
        <v>0</v>
      </c>
    </row>
    <row r="57" spans="1:14">
      <c r="A57" s="5" t="s">
        <v>46</v>
      </c>
      <c r="B57" s="6">
        <v>5000</v>
      </c>
      <c r="C57" s="12">
        <f t="shared" si="0"/>
        <v>0.21625602836656274</v>
      </c>
      <c r="D57" s="12">
        <f t="shared" si="6"/>
        <v>96.168609245911867</v>
      </c>
      <c r="E57" s="6">
        <v>31250</v>
      </c>
      <c r="F57" s="8">
        <f t="shared" si="1"/>
        <v>0.40063758288116241</v>
      </c>
      <c r="G57" s="8">
        <f t="shared" si="2"/>
        <v>6.25</v>
      </c>
      <c r="H57" s="7"/>
      <c r="I57" s="7"/>
      <c r="J57" s="8">
        <f>VLOOKUP(A57,'[1]PALMARES MATIERES'!$A$2:$K$128,10,FALSE)</f>
        <v>6.25</v>
      </c>
      <c r="K57" s="8">
        <f t="shared" si="3"/>
        <v>0</v>
      </c>
      <c r="L57" s="22">
        <f t="shared" si="4"/>
        <v>0</v>
      </c>
      <c r="M57" s="19"/>
      <c r="N57" s="19">
        <f t="shared" si="5"/>
        <v>0</v>
      </c>
    </row>
    <row r="58" spans="1:14">
      <c r="A58" s="5" t="s">
        <v>43</v>
      </c>
      <c r="B58" s="6">
        <v>4625</v>
      </c>
      <c r="C58" s="12">
        <f t="shared" si="0"/>
        <v>0.20003682623907057</v>
      </c>
      <c r="D58" s="12">
        <f t="shared" si="6"/>
        <v>96.368646072150938</v>
      </c>
      <c r="E58" s="6">
        <v>26963.75</v>
      </c>
      <c r="F58" s="8">
        <f t="shared" si="1"/>
        <v>0.3456861320131821</v>
      </c>
      <c r="G58" s="8">
        <f t="shared" si="2"/>
        <v>5.83</v>
      </c>
      <c r="H58" s="7"/>
      <c r="I58" s="7"/>
      <c r="J58" s="8">
        <f>VLOOKUP(A58,'[1]PALMARES MATIERES'!$A$2:$K$128,10,FALSE)</f>
        <v>5.83</v>
      </c>
      <c r="K58" s="8">
        <f t="shared" si="3"/>
        <v>0</v>
      </c>
      <c r="L58" s="22">
        <f t="shared" si="4"/>
        <v>0</v>
      </c>
      <c r="M58" s="19"/>
      <c r="N58" s="19">
        <f t="shared" si="5"/>
        <v>0</v>
      </c>
    </row>
    <row r="59" spans="1:14">
      <c r="A59" s="5" t="s">
        <v>107</v>
      </c>
      <c r="B59" s="6">
        <v>4500</v>
      </c>
      <c r="C59" s="12">
        <f t="shared" si="0"/>
        <v>0.19463042552990648</v>
      </c>
      <c r="D59" s="12">
        <f t="shared" si="6"/>
        <v>96.563276497680846</v>
      </c>
      <c r="E59" s="6">
        <v>7616.25</v>
      </c>
      <c r="F59" s="8">
        <f t="shared" si="1"/>
        <v>9.7643391699796883E-2</v>
      </c>
      <c r="G59" s="8">
        <f t="shared" si="2"/>
        <v>1.6924999999999999</v>
      </c>
      <c r="H59" s="7"/>
      <c r="I59" s="7"/>
      <c r="J59" s="8">
        <f>VLOOKUP(A59,'[1]PALMARES MATIERES'!$A$2:$K$128,10,FALSE)</f>
        <v>1.7</v>
      </c>
      <c r="K59" s="8">
        <f t="shared" si="3"/>
        <v>-0.44117647058823894</v>
      </c>
      <c r="L59" s="22">
        <f t="shared" si="4"/>
        <v>-7.5000000000000622E-3</v>
      </c>
      <c r="M59" s="19"/>
      <c r="N59" s="19">
        <f t="shared" si="5"/>
        <v>0</v>
      </c>
    </row>
    <row r="60" spans="1:14">
      <c r="A60" s="5" t="s">
        <v>45</v>
      </c>
      <c r="B60" s="6">
        <v>4200</v>
      </c>
      <c r="C60" s="12">
        <f t="shared" si="0"/>
        <v>0.18165506382791272</v>
      </c>
      <c r="D60" s="12">
        <f t="shared" si="6"/>
        <v>96.744931561508764</v>
      </c>
      <c r="E60" s="6">
        <v>29766</v>
      </c>
      <c r="F60" s="8">
        <f t="shared" si="1"/>
        <v>0.38161210534530171</v>
      </c>
      <c r="G60" s="8">
        <f t="shared" si="2"/>
        <v>7.0871428571428572</v>
      </c>
      <c r="H60" s="7"/>
      <c r="I60" s="7"/>
      <c r="J60" s="8">
        <f>VLOOKUP(A60,'[1]PALMARES MATIERES'!$A$2:$K$128,10,FALSE)</f>
        <v>6.98</v>
      </c>
      <c r="K60" s="8">
        <f t="shared" si="3"/>
        <v>1.5349979533360567</v>
      </c>
      <c r="L60" s="22">
        <f t="shared" si="4"/>
        <v>0.10714285714285676</v>
      </c>
      <c r="M60" s="19"/>
      <c r="N60" s="19">
        <f t="shared" si="5"/>
        <v>0</v>
      </c>
    </row>
    <row r="61" spans="1:14">
      <c r="A61" s="5" t="s">
        <v>7</v>
      </c>
      <c r="B61" s="6">
        <v>4140</v>
      </c>
      <c r="C61" s="12">
        <f t="shared" si="0"/>
        <v>0.17905999148751395</v>
      </c>
      <c r="D61" s="12">
        <f t="shared" si="6"/>
        <v>96.923991552996284</v>
      </c>
      <c r="E61" s="6">
        <v>21299</v>
      </c>
      <c r="F61" s="8">
        <f t="shared" si="1"/>
        <v>0.27306175608914807</v>
      </c>
      <c r="G61" s="8">
        <f t="shared" si="2"/>
        <v>5.1446859903381643</v>
      </c>
      <c r="H61" s="7"/>
      <c r="I61" s="7"/>
      <c r="J61" s="8">
        <f>VLOOKUP(A61,'[1]PALMARES MATIERES'!$A$2:$K$128,10,FALSE)</f>
        <v>5.2149999999999999</v>
      </c>
      <c r="K61" s="8">
        <f t="shared" si="3"/>
        <v>-1.3483031574656863</v>
      </c>
      <c r="L61" s="22">
        <f t="shared" si="4"/>
        <v>-7.0314009661835541E-2</v>
      </c>
      <c r="M61" s="19"/>
      <c r="N61" s="19">
        <f t="shared" si="5"/>
        <v>0</v>
      </c>
    </row>
    <row r="62" spans="1:14">
      <c r="A62" s="5" t="s">
        <v>153</v>
      </c>
      <c r="B62" s="6">
        <v>4000</v>
      </c>
      <c r="C62" s="12">
        <f t="shared" si="0"/>
        <v>0.17300482269325018</v>
      </c>
      <c r="D62" s="12">
        <f t="shared" si="6"/>
        <v>97.096996375689528</v>
      </c>
      <c r="E62" s="6">
        <v>15120</v>
      </c>
      <c r="F62" s="8">
        <f t="shared" si="1"/>
        <v>0.1938444881012216</v>
      </c>
      <c r="G62" s="8">
        <f t="shared" si="2"/>
        <v>3.78</v>
      </c>
      <c r="H62" s="7"/>
      <c r="I62" s="7"/>
      <c r="J62" s="8" t="str">
        <f>VLOOKUP(A62,'[1]PALMARES MATIERES'!$A$2:$K$128,10,FALSE)</f>
        <v>-</v>
      </c>
      <c r="K62" s="8" t="s">
        <v>174</v>
      </c>
      <c r="L62" s="22" t="e">
        <f t="shared" si="4"/>
        <v>#VALUE!</v>
      </c>
      <c r="M62" s="19"/>
      <c r="N62" s="19">
        <f t="shared" si="5"/>
        <v>0</v>
      </c>
    </row>
    <row r="63" spans="1:14">
      <c r="A63" s="5" t="s">
        <v>77</v>
      </c>
      <c r="B63" s="6">
        <v>3950</v>
      </c>
      <c r="C63" s="12">
        <f t="shared" si="0"/>
        <v>0.17084226240958458</v>
      </c>
      <c r="D63" s="12">
        <f t="shared" si="6"/>
        <v>97.267838638099107</v>
      </c>
      <c r="E63" s="6">
        <v>19552.5</v>
      </c>
      <c r="F63" s="8">
        <f t="shared" si="1"/>
        <v>0.25067092285708564</v>
      </c>
      <c r="G63" s="8">
        <f t="shared" si="2"/>
        <v>4.95</v>
      </c>
      <c r="H63" s="7"/>
      <c r="I63" s="7"/>
      <c r="J63" s="8">
        <f>VLOOKUP(A63,'[1]PALMARES MATIERES'!$A$2:$K$128,10,FALSE)</f>
        <v>4.95</v>
      </c>
      <c r="K63" s="8">
        <f t="shared" si="3"/>
        <v>0</v>
      </c>
      <c r="L63" s="22">
        <f t="shared" si="4"/>
        <v>0</v>
      </c>
      <c r="M63" s="19"/>
      <c r="N63" s="19">
        <f t="shared" si="5"/>
        <v>0</v>
      </c>
    </row>
    <row r="64" spans="1:14">
      <c r="A64" s="5" t="s">
        <v>10</v>
      </c>
      <c r="B64" s="6">
        <v>3525</v>
      </c>
      <c r="C64" s="12">
        <f t="shared" si="0"/>
        <v>0.15246049999842673</v>
      </c>
      <c r="D64" s="12">
        <f t="shared" si="6"/>
        <v>97.420299138097533</v>
      </c>
      <c r="E64" s="6">
        <v>12938.75</v>
      </c>
      <c r="F64" s="8">
        <f t="shared" si="1"/>
        <v>0.16587998481611646</v>
      </c>
      <c r="G64" s="8">
        <f t="shared" si="2"/>
        <v>3.6705673758865247</v>
      </c>
      <c r="H64" s="7"/>
      <c r="I64" s="7"/>
      <c r="J64" s="8">
        <f>VLOOKUP(A64,'[1]PALMARES MATIERES'!$A$2:$K$128,10,FALSE)</f>
        <v>3.8333333333333335</v>
      </c>
      <c r="K64" s="8">
        <f t="shared" si="3"/>
        <v>-4.2460684551341412</v>
      </c>
      <c r="L64" s="22">
        <f t="shared" si="4"/>
        <v>-0.16276595744680877</v>
      </c>
      <c r="M64" s="19"/>
      <c r="N64" s="19">
        <f t="shared" si="5"/>
        <v>0</v>
      </c>
    </row>
    <row r="65" spans="1:14">
      <c r="A65" s="5" t="s">
        <v>97</v>
      </c>
      <c r="B65" s="6">
        <v>3463</v>
      </c>
      <c r="C65" s="12">
        <f t="shared" si="0"/>
        <v>0.14977892524668138</v>
      </c>
      <c r="D65" s="12">
        <f t="shared" si="6"/>
        <v>97.570078063344212</v>
      </c>
      <c r="E65" s="6">
        <v>15246.81</v>
      </c>
      <c r="F65" s="8">
        <f t="shared" si="1"/>
        <v>0.19547024336154672</v>
      </c>
      <c r="G65" s="8">
        <f t="shared" si="2"/>
        <v>4.4027750505342187</v>
      </c>
      <c r="H65" s="7"/>
      <c r="I65" s="7"/>
      <c r="J65" s="8">
        <f>VLOOKUP(A65,'[1]PALMARES MATIERES'!$A$2:$K$128,10,FALSE)</f>
        <v>4.4027750505342187</v>
      </c>
      <c r="K65" s="8">
        <f t="shared" si="3"/>
        <v>0</v>
      </c>
      <c r="L65" s="22">
        <f t="shared" si="4"/>
        <v>0</v>
      </c>
      <c r="M65" s="19"/>
      <c r="N65" s="19">
        <f t="shared" si="5"/>
        <v>0</v>
      </c>
    </row>
    <row r="66" spans="1:14">
      <c r="A66" s="5" t="s">
        <v>90</v>
      </c>
      <c r="B66" s="6">
        <v>3000</v>
      </c>
      <c r="C66" s="12">
        <f t="shared" si="0"/>
        <v>0.12975361701993765</v>
      </c>
      <c r="D66" s="12">
        <f t="shared" si="6"/>
        <v>97.699831680364156</v>
      </c>
      <c r="E66" s="6">
        <v>10100</v>
      </c>
      <c r="F66" s="8">
        <f t="shared" si="1"/>
        <v>0.12948606678719168</v>
      </c>
      <c r="G66" s="8">
        <f t="shared" si="2"/>
        <v>3.3666666666666667</v>
      </c>
      <c r="H66" s="7"/>
      <c r="I66" s="7"/>
      <c r="J66" s="8">
        <f>VLOOKUP(A66,'[1]PALMARES MATIERES'!$A$2:$K$128,10,FALSE)</f>
        <v>3.3666666666666667</v>
      </c>
      <c r="K66" s="8">
        <f t="shared" si="3"/>
        <v>0</v>
      </c>
      <c r="L66" s="22">
        <f t="shared" si="4"/>
        <v>0</v>
      </c>
      <c r="M66" s="19"/>
      <c r="N66" s="19">
        <f t="shared" si="5"/>
        <v>0</v>
      </c>
    </row>
    <row r="67" spans="1:14">
      <c r="A67" s="5" t="s">
        <v>106</v>
      </c>
      <c r="B67" s="6">
        <v>3000</v>
      </c>
      <c r="C67" s="12">
        <f t="shared" ref="C67:C129" si="8">(B67/$B$130)*100</f>
        <v>0.12975361701993765</v>
      </c>
      <c r="D67" s="12">
        <f t="shared" si="6"/>
        <v>97.829585297384099</v>
      </c>
      <c r="E67" s="6">
        <v>13150</v>
      </c>
      <c r="F67" s="8">
        <f t="shared" ref="F67:F129" si="9">(E67/$E$130)*100</f>
        <v>0.16858829487639312</v>
      </c>
      <c r="G67" s="8">
        <f t="shared" ref="G67:G130" si="10">E67/B67</f>
        <v>4.3833333333333337</v>
      </c>
      <c r="H67" s="7"/>
      <c r="I67" s="7"/>
      <c r="J67" s="8">
        <f>VLOOKUP(A67,'[1]PALMARES MATIERES'!$A$2:$K$128,10,FALSE)</f>
        <v>4.2</v>
      </c>
      <c r="K67" s="8">
        <f t="shared" ref="K67:K129" si="11">(G67-J67)/J67*100</f>
        <v>4.36507936507937</v>
      </c>
      <c r="L67" s="22">
        <f t="shared" ref="L67:L129" si="12">G67-J67</f>
        <v>0.18333333333333357</v>
      </c>
      <c r="M67" s="19"/>
      <c r="N67" s="19">
        <f t="shared" ref="N67:N129" si="13">B67*M67</f>
        <v>0</v>
      </c>
    </row>
    <row r="68" spans="1:14">
      <c r="A68" s="5" t="s">
        <v>155</v>
      </c>
      <c r="B68" s="6">
        <v>3000</v>
      </c>
      <c r="C68" s="12">
        <f t="shared" si="8"/>
        <v>0.12975361701993765</v>
      </c>
      <c r="D68" s="12">
        <f t="shared" ref="D68:D129" si="14">D67+C68</f>
        <v>97.959338914404043</v>
      </c>
      <c r="E68" s="6">
        <v>12600</v>
      </c>
      <c r="F68" s="8">
        <f t="shared" si="9"/>
        <v>0.16153707341768467</v>
      </c>
      <c r="G68" s="8">
        <f t="shared" si="10"/>
        <v>4.2</v>
      </c>
      <c r="H68" s="7"/>
      <c r="I68" s="7"/>
      <c r="J68" s="8" t="s">
        <v>174</v>
      </c>
      <c r="K68" s="8" t="s">
        <v>174</v>
      </c>
      <c r="L68" s="22" t="e">
        <f t="shared" si="12"/>
        <v>#VALUE!</v>
      </c>
      <c r="M68" s="19"/>
      <c r="N68" s="19">
        <f t="shared" si="13"/>
        <v>0</v>
      </c>
    </row>
    <row r="69" spans="1:14">
      <c r="A69" s="5" t="s">
        <v>86</v>
      </c>
      <c r="B69" s="6">
        <v>2975</v>
      </c>
      <c r="C69" s="12">
        <f t="shared" si="8"/>
        <v>0.12867233687810484</v>
      </c>
      <c r="D69" s="12">
        <f t="shared" si="14"/>
        <v>98.088011251282154</v>
      </c>
      <c r="E69" s="6">
        <v>11037.25</v>
      </c>
      <c r="F69" s="8">
        <f t="shared" si="9"/>
        <v>0.1415019891729635</v>
      </c>
      <c r="G69" s="8">
        <f t="shared" si="10"/>
        <v>3.71</v>
      </c>
      <c r="H69" s="7"/>
      <c r="I69" s="7"/>
      <c r="J69" s="8">
        <f>VLOOKUP(A69,'[1]PALMARES MATIERES'!$A$2:$K$128,10,FALSE)</f>
        <v>3.71</v>
      </c>
      <c r="K69" s="8">
        <f t="shared" si="11"/>
        <v>0</v>
      </c>
      <c r="L69" s="22">
        <f t="shared" si="12"/>
        <v>0</v>
      </c>
      <c r="M69" s="19"/>
      <c r="N69" s="19">
        <f t="shared" si="13"/>
        <v>0</v>
      </c>
    </row>
    <row r="70" spans="1:14">
      <c r="A70" s="5" t="s">
        <v>72</v>
      </c>
      <c r="B70" s="6">
        <v>2750</v>
      </c>
      <c r="C70" s="12">
        <f t="shared" si="8"/>
        <v>0.1189408156016095</v>
      </c>
      <c r="D70" s="12">
        <f t="shared" si="14"/>
        <v>98.206952066883758</v>
      </c>
      <c r="E70" s="6">
        <v>12237.5</v>
      </c>
      <c r="F70" s="8">
        <f t="shared" si="9"/>
        <v>0.1568896774562632</v>
      </c>
      <c r="G70" s="8">
        <f t="shared" si="10"/>
        <v>4.45</v>
      </c>
      <c r="H70" s="7"/>
      <c r="I70" s="7"/>
      <c r="J70" s="8">
        <f>VLOOKUP(A70,'[1]PALMARES MATIERES'!$A$2:$K$128,10,FALSE)</f>
        <v>4.45</v>
      </c>
      <c r="K70" s="8">
        <f t="shared" si="11"/>
        <v>0</v>
      </c>
      <c r="L70" s="22">
        <f t="shared" si="12"/>
        <v>0</v>
      </c>
      <c r="M70" s="19"/>
      <c r="N70" s="19">
        <f t="shared" si="13"/>
        <v>0</v>
      </c>
    </row>
    <row r="71" spans="1:14">
      <c r="A71" s="5" t="s">
        <v>71</v>
      </c>
      <c r="B71" s="6">
        <v>2500</v>
      </c>
      <c r="C71" s="12">
        <f t="shared" si="8"/>
        <v>0.10812801418328137</v>
      </c>
      <c r="D71" s="12">
        <f t="shared" si="14"/>
        <v>98.315080081067038</v>
      </c>
      <c r="E71" s="6">
        <v>13125</v>
      </c>
      <c r="F71" s="8">
        <f t="shared" si="9"/>
        <v>0.16826778481008819</v>
      </c>
      <c r="G71" s="8">
        <f t="shared" si="10"/>
        <v>5.25</v>
      </c>
      <c r="H71" s="7"/>
      <c r="I71" s="7"/>
      <c r="J71" s="8">
        <f>VLOOKUP(A71,'[1]PALMARES MATIERES'!$A$2:$K$128,10,FALSE)</f>
        <v>5.25</v>
      </c>
      <c r="K71" s="8">
        <f t="shared" si="11"/>
        <v>0</v>
      </c>
      <c r="L71" s="22">
        <f t="shared" si="12"/>
        <v>0</v>
      </c>
      <c r="M71" s="19"/>
      <c r="N71" s="19">
        <f t="shared" si="13"/>
        <v>0</v>
      </c>
    </row>
    <row r="72" spans="1:14">
      <c r="A72" s="5" t="s">
        <v>64</v>
      </c>
      <c r="B72" s="6">
        <v>2400</v>
      </c>
      <c r="C72" s="12">
        <f t="shared" si="8"/>
        <v>0.10380289361595012</v>
      </c>
      <c r="D72" s="12">
        <f t="shared" si="14"/>
        <v>98.418882974682987</v>
      </c>
      <c r="E72" s="6">
        <v>19776</v>
      </c>
      <c r="F72" s="8">
        <f t="shared" si="9"/>
        <v>0.25353628284985175</v>
      </c>
      <c r="G72" s="8">
        <f t="shared" si="10"/>
        <v>8.24</v>
      </c>
      <c r="H72" s="7"/>
      <c r="I72" s="7"/>
      <c r="J72" s="8">
        <f>VLOOKUP(A72,'[1]PALMARES MATIERES'!$A$2:$K$128,10,FALSE)</f>
        <v>8.24</v>
      </c>
      <c r="K72" s="8">
        <f t="shared" si="11"/>
        <v>0</v>
      </c>
      <c r="L72" s="22">
        <f t="shared" si="12"/>
        <v>0</v>
      </c>
      <c r="M72" s="19"/>
      <c r="N72" s="19">
        <f t="shared" si="13"/>
        <v>0</v>
      </c>
    </row>
    <row r="73" spans="1:14">
      <c r="A73" s="5" t="s">
        <v>94</v>
      </c>
      <c r="B73" s="6">
        <v>2000</v>
      </c>
      <c r="C73" s="12">
        <f t="shared" si="8"/>
        <v>8.6502411346625091E-2</v>
      </c>
      <c r="D73" s="12">
        <f t="shared" si="14"/>
        <v>98.505385386029616</v>
      </c>
      <c r="E73" s="6">
        <v>13690</v>
      </c>
      <c r="F73" s="8">
        <f t="shared" si="9"/>
        <v>0.17551131230857961</v>
      </c>
      <c r="G73" s="8">
        <f t="shared" si="10"/>
        <v>6.8449999999999998</v>
      </c>
      <c r="H73" s="7"/>
      <c r="I73" s="7"/>
      <c r="J73" s="8">
        <f>VLOOKUP(A73,'[1]PALMARES MATIERES'!$A$2:$K$128,10,FALSE)</f>
        <v>6.8449999999999998</v>
      </c>
      <c r="K73" s="8">
        <f t="shared" si="11"/>
        <v>0</v>
      </c>
      <c r="L73" s="22">
        <f t="shared" si="12"/>
        <v>0</v>
      </c>
      <c r="M73" s="19"/>
      <c r="N73" s="19">
        <f t="shared" si="13"/>
        <v>0</v>
      </c>
    </row>
    <row r="74" spans="1:14">
      <c r="A74" s="5" t="s">
        <v>95</v>
      </c>
      <c r="B74" s="6">
        <v>2000</v>
      </c>
      <c r="C74" s="12">
        <f t="shared" si="8"/>
        <v>8.6502411346625091E-2</v>
      </c>
      <c r="D74" s="12">
        <f t="shared" si="14"/>
        <v>98.591887797376245</v>
      </c>
      <c r="E74" s="6">
        <v>18250</v>
      </c>
      <c r="F74" s="8">
        <f t="shared" si="9"/>
        <v>0.23397234840259884</v>
      </c>
      <c r="G74" s="8">
        <f t="shared" si="10"/>
        <v>9.125</v>
      </c>
      <c r="H74" s="7"/>
      <c r="I74" s="7"/>
      <c r="J74" s="8">
        <f>VLOOKUP(A74,'[1]PALMARES MATIERES'!$A$2:$K$128,10,FALSE)</f>
        <v>9.125</v>
      </c>
      <c r="K74" s="8">
        <f t="shared" si="11"/>
        <v>0</v>
      </c>
      <c r="L74" s="22">
        <f t="shared" si="12"/>
        <v>0</v>
      </c>
      <c r="M74" s="19"/>
      <c r="N74" s="19">
        <f t="shared" si="13"/>
        <v>0</v>
      </c>
    </row>
    <row r="75" spans="1:14">
      <c r="A75" s="5" t="s">
        <v>126</v>
      </c>
      <c r="B75" s="6">
        <v>2000</v>
      </c>
      <c r="C75" s="12">
        <f t="shared" si="8"/>
        <v>8.6502411346625091E-2</v>
      </c>
      <c r="D75" s="12">
        <f t="shared" si="14"/>
        <v>98.678390208722874</v>
      </c>
      <c r="E75" s="6">
        <v>6680</v>
      </c>
      <c r="F75" s="8">
        <f t="shared" si="9"/>
        <v>8.5640289716677268E-2</v>
      </c>
      <c r="G75" s="8">
        <f t="shared" si="10"/>
        <v>3.34</v>
      </c>
      <c r="H75" s="7"/>
      <c r="I75" s="7"/>
      <c r="J75" s="8">
        <f>VLOOKUP(A75,'[1]PALMARES MATIERES'!$A$2:$K$128,10,FALSE)</f>
        <v>3.34</v>
      </c>
      <c r="K75" s="8">
        <f t="shared" si="11"/>
        <v>0</v>
      </c>
      <c r="L75" s="22">
        <f t="shared" si="12"/>
        <v>0</v>
      </c>
      <c r="M75" s="19"/>
      <c r="N75" s="19">
        <f t="shared" si="13"/>
        <v>0</v>
      </c>
    </row>
    <row r="76" spans="1:14">
      <c r="A76" s="5" t="s">
        <v>19</v>
      </c>
      <c r="B76" s="6">
        <v>1750</v>
      </c>
      <c r="C76" s="12">
        <f t="shared" si="8"/>
        <v>7.5689609928296958E-2</v>
      </c>
      <c r="D76" s="12">
        <f t="shared" si="14"/>
        <v>98.754079818651178</v>
      </c>
      <c r="E76" s="6">
        <v>7175</v>
      </c>
      <c r="F76" s="8">
        <f t="shared" si="9"/>
        <v>9.1986389029514878E-2</v>
      </c>
      <c r="G76" s="8">
        <f t="shared" si="10"/>
        <v>4.0999999999999996</v>
      </c>
      <c r="H76" s="7"/>
      <c r="I76" s="7"/>
      <c r="J76" s="8">
        <f>VLOOKUP(A76,'[1]PALMARES MATIERES'!$A$2:$K$128,10,FALSE)</f>
        <v>4.1399999999999997</v>
      </c>
      <c r="K76" s="8">
        <f t="shared" si="11"/>
        <v>-0.96618357487922801</v>
      </c>
      <c r="L76" s="22">
        <f t="shared" si="12"/>
        <v>-4.0000000000000036E-2</v>
      </c>
      <c r="M76" s="19"/>
      <c r="N76" s="19">
        <f t="shared" si="13"/>
        <v>0</v>
      </c>
    </row>
    <row r="77" spans="1:14">
      <c r="A77" s="5" t="s">
        <v>105</v>
      </c>
      <c r="B77" s="6">
        <v>1500</v>
      </c>
      <c r="C77" s="12">
        <f t="shared" si="8"/>
        <v>6.4876808509968825E-2</v>
      </c>
      <c r="D77" s="12">
        <f t="shared" si="14"/>
        <v>98.818956627161143</v>
      </c>
      <c r="E77" s="6">
        <v>6975</v>
      </c>
      <c r="F77" s="8">
        <f t="shared" si="9"/>
        <v>8.942230849907544E-2</v>
      </c>
      <c r="G77" s="8">
        <f t="shared" si="10"/>
        <v>4.6500000000000004</v>
      </c>
      <c r="H77" s="7"/>
      <c r="I77" s="7"/>
      <c r="J77" s="8">
        <f>VLOOKUP(A77,'[1]PALMARES MATIERES'!$A$2:$K$128,10,FALSE)</f>
        <v>4.6500000000000004</v>
      </c>
      <c r="K77" s="8">
        <f t="shared" si="11"/>
        <v>0</v>
      </c>
      <c r="L77" s="22">
        <f t="shared" si="12"/>
        <v>0</v>
      </c>
      <c r="M77" s="19"/>
      <c r="N77" s="19">
        <f t="shared" si="13"/>
        <v>0</v>
      </c>
    </row>
    <row r="78" spans="1:14">
      <c r="A78" s="5" t="s">
        <v>66</v>
      </c>
      <c r="B78" s="6">
        <v>1425</v>
      </c>
      <c r="C78" s="12">
        <f t="shared" si="8"/>
        <v>6.1632968084470385E-2</v>
      </c>
      <c r="D78" s="12">
        <f t="shared" si="14"/>
        <v>98.88058959524561</v>
      </c>
      <c r="E78" s="6">
        <v>11029.5</v>
      </c>
      <c r="F78" s="8">
        <f t="shared" si="9"/>
        <v>0.14140263105240897</v>
      </c>
      <c r="G78" s="8">
        <f t="shared" si="10"/>
        <v>7.74</v>
      </c>
      <c r="H78" s="7"/>
      <c r="I78" s="7"/>
      <c r="J78" s="8">
        <f>VLOOKUP(A78,'[1]PALMARES MATIERES'!$A$2:$K$128,10,FALSE)</f>
        <v>7.74</v>
      </c>
      <c r="K78" s="8">
        <f t="shared" si="11"/>
        <v>0</v>
      </c>
      <c r="L78" s="22">
        <f t="shared" si="12"/>
        <v>0</v>
      </c>
      <c r="M78" s="19"/>
      <c r="N78" s="19">
        <f t="shared" si="13"/>
        <v>0</v>
      </c>
    </row>
    <row r="79" spans="1:14">
      <c r="A79" s="5" t="s">
        <v>78</v>
      </c>
      <c r="B79" s="6">
        <v>1300</v>
      </c>
      <c r="C79" s="12">
        <f t="shared" si="8"/>
        <v>5.6226567375306319E-2</v>
      </c>
      <c r="D79" s="12">
        <f t="shared" si="14"/>
        <v>98.936816162620914</v>
      </c>
      <c r="E79" s="6">
        <v>11330</v>
      </c>
      <c r="F79" s="8">
        <f t="shared" si="9"/>
        <v>0.14525516204939423</v>
      </c>
      <c r="G79" s="8">
        <f t="shared" si="10"/>
        <v>8.7153846153846146</v>
      </c>
      <c r="H79" s="7"/>
      <c r="I79" s="7"/>
      <c r="J79" s="8">
        <f>VLOOKUP(A79,'[1]PALMARES MATIERES'!$A$2:$K$128,10,FALSE)</f>
        <v>8.7153846153846146</v>
      </c>
      <c r="K79" s="8">
        <f t="shared" si="11"/>
        <v>0</v>
      </c>
      <c r="L79" s="22">
        <f t="shared" si="12"/>
        <v>0</v>
      </c>
      <c r="M79" s="19"/>
      <c r="N79" s="19">
        <f t="shared" si="13"/>
        <v>0</v>
      </c>
    </row>
    <row r="80" spans="1:14">
      <c r="A80" s="5" t="s">
        <v>118</v>
      </c>
      <c r="B80" s="6">
        <v>1250</v>
      </c>
      <c r="C80" s="12">
        <f t="shared" si="8"/>
        <v>5.4064007091640685E-2</v>
      </c>
      <c r="D80" s="12">
        <f t="shared" si="14"/>
        <v>98.990880169712554</v>
      </c>
      <c r="E80" s="6">
        <v>7350</v>
      </c>
      <c r="F80" s="8">
        <f t="shared" si="9"/>
        <v>9.4229959493649387E-2</v>
      </c>
      <c r="G80" s="8">
        <f t="shared" si="10"/>
        <v>5.88</v>
      </c>
      <c r="H80" s="7"/>
      <c r="I80" s="7"/>
      <c r="J80" s="8">
        <f>VLOOKUP(A80,'[1]PALMARES MATIERES'!$A$2:$K$128,10,FALSE)</f>
        <v>5.8133333333333335</v>
      </c>
      <c r="K80" s="8">
        <f t="shared" si="11"/>
        <v>1.1467889908256841</v>
      </c>
      <c r="L80" s="22">
        <f t="shared" si="12"/>
        <v>6.666666666666643E-2</v>
      </c>
      <c r="M80" s="19"/>
      <c r="N80" s="19">
        <f t="shared" si="13"/>
        <v>0</v>
      </c>
    </row>
    <row r="81" spans="1:14">
      <c r="A81" s="5" t="s">
        <v>79</v>
      </c>
      <c r="B81" s="6">
        <v>1210</v>
      </c>
      <c r="C81" s="12">
        <f t="shared" si="8"/>
        <v>5.2333958864708187E-2</v>
      </c>
      <c r="D81" s="12">
        <f t="shared" si="14"/>
        <v>99.043214128577262</v>
      </c>
      <c r="E81" s="6">
        <v>3375.2</v>
      </c>
      <c r="F81" s="8">
        <f t="shared" si="9"/>
        <v>4.3271423031695976E-2</v>
      </c>
      <c r="G81" s="8">
        <f t="shared" si="10"/>
        <v>2.7894214876033057</v>
      </c>
      <c r="H81" s="7"/>
      <c r="I81" s="7"/>
      <c r="J81" s="8">
        <f>VLOOKUP(A81,'[1]PALMARES MATIERES'!$A$2:$K$128,10,FALSE)</f>
        <v>2.7894214876033057</v>
      </c>
      <c r="K81" s="8">
        <f t="shared" si="11"/>
        <v>0</v>
      </c>
      <c r="L81" s="22">
        <f t="shared" si="12"/>
        <v>0</v>
      </c>
      <c r="M81" s="19"/>
      <c r="N81" s="19">
        <f t="shared" si="13"/>
        <v>0</v>
      </c>
    </row>
    <row r="82" spans="1:14">
      <c r="A82" s="5" t="s">
        <v>119</v>
      </c>
      <c r="B82" s="6">
        <v>1100</v>
      </c>
      <c r="C82" s="12">
        <f t="shared" si="8"/>
        <v>4.7576326240643806E-2</v>
      </c>
      <c r="D82" s="12">
        <f t="shared" si="14"/>
        <v>99.090790454817906</v>
      </c>
      <c r="E82" s="6">
        <v>3780</v>
      </c>
      <c r="F82" s="8">
        <f t="shared" si="9"/>
        <v>4.8461122025305399E-2</v>
      </c>
      <c r="G82" s="8">
        <f t="shared" si="10"/>
        <v>3.4363636363636365</v>
      </c>
      <c r="H82" s="7"/>
      <c r="I82" s="7"/>
      <c r="J82" s="8">
        <f>VLOOKUP(A82,'[1]PALMARES MATIERES'!$A$2:$K$128,10,FALSE)</f>
        <v>3.4363636363636365</v>
      </c>
      <c r="K82" s="8">
        <f t="shared" si="11"/>
        <v>0</v>
      </c>
      <c r="L82" s="22">
        <f t="shared" si="12"/>
        <v>0</v>
      </c>
      <c r="M82" s="19"/>
      <c r="N82" s="19">
        <f t="shared" si="13"/>
        <v>0</v>
      </c>
    </row>
    <row r="83" spans="1:14">
      <c r="A83" s="5" t="s">
        <v>98</v>
      </c>
      <c r="B83" s="6">
        <v>1050</v>
      </c>
      <c r="C83" s="12">
        <f t="shared" si="8"/>
        <v>4.5413765956978179E-2</v>
      </c>
      <c r="D83" s="12">
        <f t="shared" si="14"/>
        <v>99.136204220774886</v>
      </c>
      <c r="E83" s="6">
        <v>18575</v>
      </c>
      <c r="F83" s="8">
        <f t="shared" si="9"/>
        <v>0.2381389792645629</v>
      </c>
      <c r="G83" s="8">
        <f t="shared" si="10"/>
        <v>17.69047619047619</v>
      </c>
      <c r="H83" s="7"/>
      <c r="I83" s="7"/>
      <c r="J83" s="8">
        <f>VLOOKUP(A83,'[1]PALMARES MATIERES'!$A$2:$K$128,10,FALSE)</f>
        <v>17.4375</v>
      </c>
      <c r="K83" s="8">
        <f t="shared" si="11"/>
        <v>1.4507595152756405</v>
      </c>
      <c r="L83" s="22">
        <f t="shared" si="12"/>
        <v>0.2529761904761898</v>
      </c>
      <c r="M83" s="19"/>
      <c r="N83" s="19">
        <f t="shared" si="13"/>
        <v>0</v>
      </c>
    </row>
    <row r="84" spans="1:14">
      <c r="A84" s="5" t="s">
        <v>110</v>
      </c>
      <c r="B84" s="6">
        <v>1000</v>
      </c>
      <c r="C84" s="12">
        <f t="shared" si="8"/>
        <v>4.3251205673312546E-2</v>
      </c>
      <c r="D84" s="12">
        <f t="shared" si="14"/>
        <v>99.1794554264482</v>
      </c>
      <c r="E84" s="6">
        <v>7790</v>
      </c>
      <c r="F84" s="8">
        <f t="shared" si="9"/>
        <v>9.9870936660616166E-2</v>
      </c>
      <c r="G84" s="8">
        <f t="shared" si="10"/>
        <v>7.79</v>
      </c>
      <c r="H84" s="7"/>
      <c r="I84" s="7"/>
      <c r="J84" s="8">
        <f>VLOOKUP(A84,'[1]PALMARES MATIERES'!$A$2:$K$128,10,FALSE)</f>
        <v>7.79</v>
      </c>
      <c r="K84" s="8">
        <f t="shared" si="11"/>
        <v>0</v>
      </c>
      <c r="L84" s="22">
        <f t="shared" si="12"/>
        <v>0</v>
      </c>
      <c r="M84" s="19"/>
      <c r="N84" s="19">
        <f t="shared" si="13"/>
        <v>0</v>
      </c>
    </row>
    <row r="85" spans="1:14">
      <c r="A85" s="5" t="s">
        <v>125</v>
      </c>
      <c r="B85" s="6">
        <v>1000</v>
      </c>
      <c r="C85" s="12">
        <f t="shared" si="8"/>
        <v>4.3251205673312546E-2</v>
      </c>
      <c r="D85" s="12">
        <f t="shared" si="14"/>
        <v>99.222706632121515</v>
      </c>
      <c r="E85" s="6">
        <v>4640</v>
      </c>
      <c r="F85" s="8">
        <f t="shared" si="9"/>
        <v>5.9486668306194986E-2</v>
      </c>
      <c r="G85" s="8">
        <f t="shared" si="10"/>
        <v>4.6399999999999997</v>
      </c>
      <c r="H85" s="7"/>
      <c r="I85" s="7"/>
      <c r="J85" s="8">
        <f>VLOOKUP(A85,'[1]PALMARES MATIERES'!$A$2:$K$128,10,FALSE)</f>
        <v>4.6399999999999997</v>
      </c>
      <c r="K85" s="8">
        <f t="shared" si="11"/>
        <v>0</v>
      </c>
      <c r="L85" s="22">
        <f t="shared" si="12"/>
        <v>0</v>
      </c>
      <c r="M85" s="19"/>
      <c r="N85" s="19">
        <f t="shared" si="13"/>
        <v>0</v>
      </c>
    </row>
    <row r="86" spans="1:14">
      <c r="A86" s="5" t="s">
        <v>104</v>
      </c>
      <c r="B86" s="6">
        <v>1000</v>
      </c>
      <c r="C86" s="12">
        <f t="shared" si="8"/>
        <v>4.3251205673312546E-2</v>
      </c>
      <c r="D86" s="12">
        <f t="shared" si="14"/>
        <v>99.265957837794829</v>
      </c>
      <c r="E86" s="6">
        <v>5880</v>
      </c>
      <c r="F86" s="8">
        <f t="shared" si="9"/>
        <v>7.5383967594919513E-2</v>
      </c>
      <c r="G86" s="8">
        <f t="shared" si="10"/>
        <v>5.88</v>
      </c>
      <c r="H86" s="7"/>
      <c r="I86" s="7"/>
      <c r="J86" s="8">
        <f>VLOOKUP(A86,'[1]PALMARES MATIERES'!$A$2:$K$128,10,FALSE)</f>
        <v>5.88</v>
      </c>
      <c r="K86" s="8">
        <f t="shared" si="11"/>
        <v>0</v>
      </c>
      <c r="L86" s="22">
        <f t="shared" si="12"/>
        <v>0</v>
      </c>
      <c r="M86" s="19"/>
      <c r="N86" s="19">
        <f t="shared" si="13"/>
        <v>0</v>
      </c>
    </row>
    <row r="87" spans="1:14">
      <c r="A87" s="5" t="s">
        <v>140</v>
      </c>
      <c r="B87" s="6">
        <v>1000</v>
      </c>
      <c r="C87" s="12">
        <f t="shared" si="8"/>
        <v>4.3251205673312546E-2</v>
      </c>
      <c r="D87" s="12">
        <f t="shared" si="14"/>
        <v>99.309209043468144</v>
      </c>
      <c r="E87" s="6">
        <v>4350</v>
      </c>
      <c r="F87" s="8">
        <f t="shared" si="9"/>
        <v>5.5768751537057799E-2</v>
      </c>
      <c r="G87" s="8">
        <f t="shared" si="10"/>
        <v>4.3499999999999996</v>
      </c>
      <c r="H87" s="7"/>
      <c r="I87" s="7"/>
      <c r="J87" s="8">
        <f>VLOOKUP(A87,'[1]PALMARES MATIERES'!$A$2:$K$128,10,FALSE)</f>
        <v>4.3499999999999996</v>
      </c>
      <c r="K87" s="8">
        <f t="shared" si="11"/>
        <v>0</v>
      </c>
      <c r="L87" s="22">
        <f t="shared" si="12"/>
        <v>0</v>
      </c>
      <c r="M87" s="19"/>
      <c r="N87" s="19">
        <f t="shared" si="13"/>
        <v>0</v>
      </c>
    </row>
    <row r="88" spans="1:14">
      <c r="A88" s="5" t="s">
        <v>144</v>
      </c>
      <c r="B88" s="6">
        <v>1000</v>
      </c>
      <c r="C88" s="12">
        <f t="shared" si="8"/>
        <v>4.3251205673312546E-2</v>
      </c>
      <c r="D88" s="12">
        <f t="shared" si="14"/>
        <v>99.352460249141458</v>
      </c>
      <c r="E88" s="6">
        <v>4100</v>
      </c>
      <c r="F88" s="8">
        <f t="shared" si="9"/>
        <v>5.2563650874008501E-2</v>
      </c>
      <c r="G88" s="8">
        <f t="shared" si="10"/>
        <v>4.0999999999999996</v>
      </c>
      <c r="H88" s="7"/>
      <c r="I88" s="7"/>
      <c r="J88" s="8">
        <f>VLOOKUP(A88,'[1]PALMARES MATIERES'!$A$2:$K$128,10,FALSE)</f>
        <v>4.0999999999999996</v>
      </c>
      <c r="K88" s="8">
        <f t="shared" si="11"/>
        <v>0</v>
      </c>
      <c r="L88" s="22">
        <f t="shared" si="12"/>
        <v>0</v>
      </c>
      <c r="M88" s="19"/>
      <c r="N88" s="19">
        <f t="shared" si="13"/>
        <v>0</v>
      </c>
    </row>
    <row r="89" spans="1:14">
      <c r="A89" s="5" t="s">
        <v>131</v>
      </c>
      <c r="B89" s="6">
        <v>950</v>
      </c>
      <c r="C89" s="12">
        <f t="shared" si="8"/>
        <v>4.1088645389646926E-2</v>
      </c>
      <c r="D89" s="12">
        <f t="shared" si="14"/>
        <v>99.393548894531108</v>
      </c>
      <c r="E89" s="6">
        <v>4085</v>
      </c>
      <c r="F89" s="8">
        <f t="shared" si="9"/>
        <v>5.2371344834225543E-2</v>
      </c>
      <c r="G89" s="8">
        <f t="shared" si="10"/>
        <v>4.3</v>
      </c>
      <c r="H89" s="7"/>
      <c r="I89" s="7"/>
      <c r="J89" s="8">
        <f>VLOOKUP(A89,'[1]PALMARES MATIERES'!$A$2:$K$128,10,FALSE)</f>
        <v>4.3</v>
      </c>
      <c r="K89" s="8">
        <f t="shared" si="11"/>
        <v>0</v>
      </c>
      <c r="L89" s="22">
        <f t="shared" si="12"/>
        <v>0</v>
      </c>
      <c r="M89" s="19"/>
      <c r="N89" s="19">
        <f t="shared" si="13"/>
        <v>0</v>
      </c>
    </row>
    <row r="90" spans="1:14">
      <c r="A90" s="5" t="s">
        <v>84</v>
      </c>
      <c r="B90" s="6">
        <v>841</v>
      </c>
      <c r="C90" s="12">
        <f t="shared" si="8"/>
        <v>3.6374263971255857E-2</v>
      </c>
      <c r="D90" s="12">
        <f t="shared" si="14"/>
        <v>99.429923158502362</v>
      </c>
      <c r="E90" s="6">
        <v>4762.1000000000004</v>
      </c>
      <c r="F90" s="8">
        <f t="shared" si="9"/>
        <v>6.1052039470028269E-2</v>
      </c>
      <c r="G90" s="8">
        <f t="shared" si="10"/>
        <v>5.6624256837098699</v>
      </c>
      <c r="H90" s="7"/>
      <c r="I90" s="7"/>
      <c r="J90" s="8">
        <f>VLOOKUP(A90,'[1]PALMARES MATIERES'!$A$2:$K$128,10,FALSE)</f>
        <v>5.6624256837098699</v>
      </c>
      <c r="K90" s="8">
        <f t="shared" si="11"/>
        <v>0</v>
      </c>
      <c r="L90" s="22">
        <f t="shared" si="12"/>
        <v>0</v>
      </c>
      <c r="M90" s="19"/>
      <c r="N90" s="19">
        <f t="shared" si="13"/>
        <v>0</v>
      </c>
    </row>
    <row r="91" spans="1:14">
      <c r="A91" s="5" t="s">
        <v>130</v>
      </c>
      <c r="B91" s="6">
        <v>825</v>
      </c>
      <c r="C91" s="12">
        <f t="shared" si="8"/>
        <v>3.5682244680482859E-2</v>
      </c>
      <c r="D91" s="12">
        <f t="shared" si="14"/>
        <v>99.465605403182849</v>
      </c>
      <c r="E91" s="6">
        <v>4324.5</v>
      </c>
      <c r="F91" s="8">
        <f t="shared" si="9"/>
        <v>5.544183126942677E-2</v>
      </c>
      <c r="G91" s="8">
        <f t="shared" si="10"/>
        <v>5.2418181818181822</v>
      </c>
      <c r="H91" s="7"/>
      <c r="I91" s="7"/>
      <c r="J91" s="8">
        <f>VLOOKUP(A91,'[1]PALMARES MATIERES'!$A$2:$K$128,10,FALSE)</f>
        <v>5.2028571428571428</v>
      </c>
      <c r="K91" s="8">
        <f t="shared" si="11"/>
        <v>0.74883929908642277</v>
      </c>
      <c r="L91" s="22">
        <f t="shared" si="12"/>
        <v>3.8961038961039307E-2</v>
      </c>
      <c r="M91" s="19"/>
      <c r="N91" s="19">
        <f t="shared" si="13"/>
        <v>0</v>
      </c>
    </row>
    <row r="92" spans="1:14">
      <c r="A92" s="5" t="s">
        <v>76</v>
      </c>
      <c r="B92" s="6">
        <v>800</v>
      </c>
      <c r="C92" s="12">
        <f t="shared" si="8"/>
        <v>3.4600964538650039E-2</v>
      </c>
      <c r="D92" s="12">
        <f t="shared" si="14"/>
        <v>99.500206367721503</v>
      </c>
      <c r="E92" s="6">
        <v>6451</v>
      </c>
      <c r="F92" s="8">
        <f t="shared" si="9"/>
        <v>8.2704417509324113E-2</v>
      </c>
      <c r="G92" s="8">
        <f t="shared" si="10"/>
        <v>8.0637500000000006</v>
      </c>
      <c r="H92" s="7"/>
      <c r="I92" s="7"/>
      <c r="J92" s="8">
        <f>VLOOKUP(A92,'[1]PALMARES MATIERES'!$A$2:$K$128,10,FALSE)</f>
        <v>8.18</v>
      </c>
      <c r="K92" s="8">
        <f t="shared" si="11"/>
        <v>-1.4211491442542674</v>
      </c>
      <c r="L92" s="22">
        <f t="shared" si="12"/>
        <v>-0.11624999999999908</v>
      </c>
      <c r="M92" s="19"/>
      <c r="N92" s="19">
        <f t="shared" si="13"/>
        <v>0</v>
      </c>
    </row>
    <row r="93" spans="1:14">
      <c r="A93" s="5" t="s">
        <v>99</v>
      </c>
      <c r="B93" s="6">
        <v>750</v>
      </c>
      <c r="C93" s="12">
        <f t="shared" si="8"/>
        <v>3.2438404254984413E-2</v>
      </c>
      <c r="D93" s="12">
        <f t="shared" si="14"/>
        <v>99.532644771976493</v>
      </c>
      <c r="E93" s="6">
        <v>3332.5</v>
      </c>
      <c r="F93" s="8">
        <f t="shared" si="9"/>
        <v>4.2723991838447155E-2</v>
      </c>
      <c r="G93" s="8">
        <f t="shared" si="10"/>
        <v>4.4433333333333334</v>
      </c>
      <c r="H93" s="7"/>
      <c r="I93" s="7"/>
      <c r="J93" s="8">
        <f>VLOOKUP(A93,'[1]PALMARES MATIERES'!$A$2:$K$128,10,FALSE)</f>
        <v>4.37</v>
      </c>
      <c r="K93" s="8">
        <f t="shared" si="11"/>
        <v>1.6781083142639188</v>
      </c>
      <c r="L93" s="22">
        <f t="shared" si="12"/>
        <v>7.333333333333325E-2</v>
      </c>
      <c r="M93" s="19"/>
      <c r="N93" s="19">
        <f t="shared" si="13"/>
        <v>0</v>
      </c>
    </row>
    <row r="94" spans="1:14">
      <c r="A94" s="5" t="s">
        <v>113</v>
      </c>
      <c r="B94" s="6">
        <v>700</v>
      </c>
      <c r="C94" s="12">
        <f t="shared" si="8"/>
        <v>3.0275843971318786E-2</v>
      </c>
      <c r="D94" s="12">
        <f t="shared" si="14"/>
        <v>99.562920615947817</v>
      </c>
      <c r="E94" s="6">
        <v>1791</v>
      </c>
      <c r="F94" s="8">
        <f t="shared" si="9"/>
        <v>2.2961341150085177E-2</v>
      </c>
      <c r="G94" s="8">
        <f t="shared" si="10"/>
        <v>2.5585714285714287</v>
      </c>
      <c r="H94" s="7"/>
      <c r="I94" s="7"/>
      <c r="J94" s="8">
        <f>VLOOKUP(A94,'[1]PALMARES MATIERES'!$A$2:$K$128,10,FALSE)</f>
        <v>2.5585714285714287</v>
      </c>
      <c r="K94" s="8">
        <f t="shared" si="11"/>
        <v>0</v>
      </c>
      <c r="L94" s="22">
        <f t="shared" si="12"/>
        <v>0</v>
      </c>
      <c r="M94" s="19"/>
      <c r="N94" s="19">
        <f t="shared" si="13"/>
        <v>0</v>
      </c>
    </row>
    <row r="95" spans="1:14">
      <c r="A95" s="5" t="s">
        <v>25</v>
      </c>
      <c r="B95" s="6">
        <v>600</v>
      </c>
      <c r="C95" s="12">
        <f t="shared" si="8"/>
        <v>2.5950723403987529E-2</v>
      </c>
      <c r="D95" s="12">
        <f t="shared" si="14"/>
        <v>99.588871339351812</v>
      </c>
      <c r="E95" s="6">
        <v>2097</v>
      </c>
      <c r="F95" s="8">
        <f t="shared" si="9"/>
        <v>2.6884384361657521E-2</v>
      </c>
      <c r="G95" s="8">
        <f t="shared" si="10"/>
        <v>3.4950000000000001</v>
      </c>
      <c r="H95" s="7"/>
      <c r="I95" s="7"/>
      <c r="J95" s="8">
        <f>VLOOKUP(A95,'[1]PALMARES MATIERES'!$A$2:$K$128,10,FALSE)</f>
        <v>3.4075000000000002</v>
      </c>
      <c r="K95" s="8">
        <f t="shared" si="11"/>
        <v>2.5678650036683757</v>
      </c>
      <c r="L95" s="22">
        <f t="shared" si="12"/>
        <v>8.7499999999999911E-2</v>
      </c>
      <c r="M95" s="19"/>
      <c r="N95" s="19">
        <f t="shared" si="13"/>
        <v>0</v>
      </c>
    </row>
    <row r="96" spans="1:14">
      <c r="A96" s="5" t="s">
        <v>138</v>
      </c>
      <c r="B96" s="6">
        <v>600</v>
      </c>
      <c r="C96" s="12">
        <f t="shared" si="8"/>
        <v>2.5950723403987529E-2</v>
      </c>
      <c r="D96" s="12">
        <f t="shared" si="14"/>
        <v>99.614822062755806</v>
      </c>
      <c r="E96" s="6">
        <v>4080</v>
      </c>
      <c r="F96" s="8">
        <f t="shared" si="9"/>
        <v>5.2307242820964557E-2</v>
      </c>
      <c r="G96" s="8">
        <f t="shared" si="10"/>
        <v>6.8</v>
      </c>
      <c r="H96" s="7"/>
      <c r="I96" s="7"/>
      <c r="J96" s="8">
        <f>VLOOKUP(A96,'[1]PALMARES MATIERES'!$A$2:$K$128,10,FALSE)</f>
        <v>6.8</v>
      </c>
      <c r="K96" s="8">
        <f t="shared" si="11"/>
        <v>0</v>
      </c>
      <c r="L96" s="22">
        <f t="shared" si="12"/>
        <v>0</v>
      </c>
      <c r="M96" s="19"/>
      <c r="N96" s="19">
        <f t="shared" si="13"/>
        <v>0</v>
      </c>
    </row>
    <row r="97" spans="1:14">
      <c r="A97" s="5" t="s">
        <v>17</v>
      </c>
      <c r="B97" s="6">
        <v>500</v>
      </c>
      <c r="C97" s="12">
        <f t="shared" si="8"/>
        <v>2.1625602836656273E-2</v>
      </c>
      <c r="D97" s="12">
        <f t="shared" si="14"/>
        <v>99.636447665592456</v>
      </c>
      <c r="E97" s="6">
        <v>2350</v>
      </c>
      <c r="F97" s="8">
        <f t="shared" si="9"/>
        <v>3.0127946232663412E-2</v>
      </c>
      <c r="G97" s="8">
        <f t="shared" si="10"/>
        <v>4.7</v>
      </c>
      <c r="H97" s="7"/>
      <c r="I97" s="7"/>
      <c r="J97" s="8">
        <f>VLOOKUP(A97,'[1]PALMARES MATIERES'!$A$2:$K$128,10,FALSE)</f>
        <v>4.7</v>
      </c>
      <c r="K97" s="8">
        <f t="shared" si="11"/>
        <v>0</v>
      </c>
      <c r="L97" s="22">
        <f t="shared" si="12"/>
        <v>0</v>
      </c>
      <c r="M97" s="19"/>
      <c r="N97" s="19">
        <f t="shared" si="13"/>
        <v>0</v>
      </c>
    </row>
    <row r="98" spans="1:14">
      <c r="A98" s="5" t="s">
        <v>134</v>
      </c>
      <c r="B98" s="6">
        <v>500</v>
      </c>
      <c r="C98" s="12">
        <f t="shared" si="8"/>
        <v>2.1625602836656273E-2</v>
      </c>
      <c r="D98" s="12">
        <f t="shared" si="14"/>
        <v>99.658073268429106</v>
      </c>
      <c r="E98" s="6">
        <v>1850</v>
      </c>
      <c r="F98" s="8">
        <f t="shared" si="9"/>
        <v>2.3717744906564812E-2</v>
      </c>
      <c r="G98" s="8">
        <f t="shared" si="10"/>
        <v>3.7</v>
      </c>
      <c r="H98" s="7"/>
      <c r="I98" s="7"/>
      <c r="J98" s="8">
        <f>VLOOKUP(A98,'[1]PALMARES MATIERES'!$A$2:$K$128,10,FALSE)</f>
        <v>3.7</v>
      </c>
      <c r="K98" s="8">
        <f t="shared" si="11"/>
        <v>0</v>
      </c>
      <c r="L98" s="22">
        <f t="shared" si="12"/>
        <v>0</v>
      </c>
      <c r="M98" s="19"/>
      <c r="N98" s="19">
        <f t="shared" si="13"/>
        <v>0</v>
      </c>
    </row>
    <row r="99" spans="1:14">
      <c r="A99" s="5" t="s">
        <v>127</v>
      </c>
      <c r="B99" s="6">
        <v>491.6</v>
      </c>
      <c r="C99" s="12">
        <f t="shared" si="8"/>
        <v>2.1262292709000451E-2</v>
      </c>
      <c r="D99" s="12">
        <f t="shared" si="14"/>
        <v>99.679335561138103</v>
      </c>
      <c r="E99" s="6">
        <v>1211.9860000000001</v>
      </c>
      <c r="F99" s="8">
        <f t="shared" si="9"/>
        <v>1.5538148528825872E-2</v>
      </c>
      <c r="G99" s="8">
        <f t="shared" si="10"/>
        <v>2.4653905614320588</v>
      </c>
      <c r="H99" s="7"/>
      <c r="I99" s="7"/>
      <c r="J99" s="8">
        <f>VLOOKUP(A99,'[1]PALMARES MATIERES'!$A$2:$K$128,10,FALSE)</f>
        <v>2.4500000000000002</v>
      </c>
      <c r="K99" s="8">
        <f t="shared" si="11"/>
        <v>0.6281861809003525</v>
      </c>
      <c r="L99" s="22">
        <f t="shared" si="12"/>
        <v>1.5390561432058636E-2</v>
      </c>
      <c r="M99" s="19"/>
      <c r="N99" s="19">
        <f t="shared" si="13"/>
        <v>0</v>
      </c>
    </row>
    <row r="100" spans="1:14">
      <c r="A100" s="5" t="s">
        <v>100</v>
      </c>
      <c r="B100" s="6">
        <v>469</v>
      </c>
      <c r="C100" s="12">
        <f t="shared" si="8"/>
        <v>2.0284815460783586E-2</v>
      </c>
      <c r="D100" s="12">
        <f t="shared" si="14"/>
        <v>99.699620376598887</v>
      </c>
      <c r="E100" s="6">
        <v>4892.03</v>
      </c>
      <c r="F100" s="8">
        <f t="shared" si="9"/>
        <v>6.2717794386628251E-2</v>
      </c>
      <c r="G100" s="8">
        <f t="shared" si="10"/>
        <v>10.430767590618336</v>
      </c>
      <c r="H100" s="7"/>
      <c r="I100" s="7"/>
      <c r="J100" s="8">
        <f>VLOOKUP(A100,'[1]PALMARES MATIERES'!$A$2:$K$128,10,FALSE)</f>
        <v>10.430767590618336</v>
      </c>
      <c r="K100" s="8">
        <f t="shared" si="11"/>
        <v>0</v>
      </c>
      <c r="L100" s="22">
        <f t="shared" si="12"/>
        <v>0</v>
      </c>
      <c r="M100" s="19"/>
      <c r="N100" s="19">
        <f t="shared" si="13"/>
        <v>0</v>
      </c>
    </row>
    <row r="101" spans="1:14">
      <c r="A101" s="5" t="s">
        <v>101</v>
      </c>
      <c r="B101" s="6">
        <v>420</v>
      </c>
      <c r="C101" s="12">
        <f t="shared" si="8"/>
        <v>1.8165506382791269E-2</v>
      </c>
      <c r="D101" s="12">
        <f t="shared" si="14"/>
        <v>99.717785882981673</v>
      </c>
      <c r="E101" s="6">
        <v>2777.2</v>
      </c>
      <c r="F101" s="8">
        <f t="shared" si="9"/>
        <v>3.5604822245682045E-2</v>
      </c>
      <c r="G101" s="8">
        <f t="shared" si="10"/>
        <v>6.6123809523809518</v>
      </c>
      <c r="H101" s="7"/>
      <c r="I101" s="7"/>
      <c r="J101" s="8">
        <f>VLOOKUP(A101,'[1]PALMARES MATIERES'!$A$2:$K$128,10,FALSE)</f>
        <v>6.56</v>
      </c>
      <c r="K101" s="8">
        <f t="shared" si="11"/>
        <v>0.79849012775841766</v>
      </c>
      <c r="L101" s="22">
        <f t="shared" si="12"/>
        <v>5.2380952380952195E-2</v>
      </c>
      <c r="M101" s="19"/>
      <c r="N101" s="19">
        <f t="shared" si="13"/>
        <v>0</v>
      </c>
    </row>
    <row r="102" spans="1:14">
      <c r="A102" s="5" t="s">
        <v>137</v>
      </c>
      <c r="B102" s="6">
        <v>400</v>
      </c>
      <c r="C102" s="12">
        <f t="shared" si="8"/>
        <v>1.730048226932502E-2</v>
      </c>
      <c r="D102" s="12">
        <f t="shared" si="14"/>
        <v>99.735086365250993</v>
      </c>
      <c r="E102" s="6">
        <v>1040</v>
      </c>
      <c r="F102" s="8">
        <f t="shared" si="9"/>
        <v>1.3333218758285085E-2</v>
      </c>
      <c r="G102" s="8">
        <f t="shared" si="10"/>
        <v>2.6</v>
      </c>
      <c r="H102" s="7"/>
      <c r="I102" s="7"/>
      <c r="J102" s="8">
        <f>VLOOKUP(A102,'[1]PALMARES MATIERES'!$A$2:$K$128,10,FALSE)</f>
        <v>2.6</v>
      </c>
      <c r="K102" s="8">
        <f t="shared" si="11"/>
        <v>0</v>
      </c>
      <c r="L102" s="22">
        <f t="shared" si="12"/>
        <v>0</v>
      </c>
      <c r="M102" s="19"/>
      <c r="N102" s="19">
        <f t="shared" si="13"/>
        <v>0</v>
      </c>
    </row>
    <row r="103" spans="1:14">
      <c r="A103" s="5" t="s">
        <v>114</v>
      </c>
      <c r="B103" s="6">
        <v>400</v>
      </c>
      <c r="C103" s="12">
        <f t="shared" si="8"/>
        <v>1.730048226932502E-2</v>
      </c>
      <c r="D103" s="12">
        <f t="shared" si="14"/>
        <v>99.752386847520313</v>
      </c>
      <c r="E103" s="6">
        <v>2240</v>
      </c>
      <c r="F103" s="8">
        <f t="shared" si="9"/>
        <v>2.8717701940921717E-2</v>
      </c>
      <c r="G103" s="8">
        <f t="shared" si="10"/>
        <v>5.6</v>
      </c>
      <c r="H103" s="7"/>
      <c r="I103" s="7"/>
      <c r="J103" s="8">
        <f>VLOOKUP(A103,'[1]PALMARES MATIERES'!$A$2:$K$128,10,FALSE)</f>
        <v>5.6</v>
      </c>
      <c r="K103" s="8">
        <f t="shared" si="11"/>
        <v>0</v>
      </c>
      <c r="L103" s="22">
        <f t="shared" si="12"/>
        <v>0</v>
      </c>
      <c r="M103" s="19"/>
      <c r="N103" s="19">
        <f t="shared" si="13"/>
        <v>0</v>
      </c>
    </row>
    <row r="104" spans="1:14">
      <c r="A104" s="5" t="s">
        <v>24</v>
      </c>
      <c r="B104" s="6">
        <v>400</v>
      </c>
      <c r="C104" s="12">
        <f t="shared" si="8"/>
        <v>1.730048226932502E-2</v>
      </c>
      <c r="D104" s="12">
        <f t="shared" si="14"/>
        <v>99.769687329789633</v>
      </c>
      <c r="E104" s="6">
        <v>3486</v>
      </c>
      <c r="F104" s="8">
        <f t="shared" si="9"/>
        <v>4.4691923645559427E-2</v>
      </c>
      <c r="G104" s="8">
        <f t="shared" si="10"/>
        <v>8.7149999999999999</v>
      </c>
      <c r="H104" s="7"/>
      <c r="I104" s="7"/>
      <c r="J104" s="8">
        <f>VLOOKUP(A104,'[1]PALMARES MATIERES'!$A$2:$K$128,10,FALSE)</f>
        <v>8.15</v>
      </c>
      <c r="K104" s="8">
        <f t="shared" si="11"/>
        <v>6.9325153374233057</v>
      </c>
      <c r="L104" s="22">
        <f t="shared" si="12"/>
        <v>0.5649999999999995</v>
      </c>
      <c r="M104" s="19"/>
      <c r="N104" s="19">
        <f t="shared" si="13"/>
        <v>0</v>
      </c>
    </row>
    <row r="105" spans="1:14">
      <c r="A105" s="5" t="s">
        <v>116</v>
      </c>
      <c r="B105" s="6">
        <v>400</v>
      </c>
      <c r="C105" s="12">
        <f t="shared" si="8"/>
        <v>1.730048226932502E-2</v>
      </c>
      <c r="D105" s="12">
        <f t="shared" si="14"/>
        <v>99.786987812058953</v>
      </c>
      <c r="E105" s="6">
        <v>2280</v>
      </c>
      <c r="F105" s="8">
        <f t="shared" si="9"/>
        <v>2.9230518047009605E-2</v>
      </c>
      <c r="G105" s="8">
        <f t="shared" si="10"/>
        <v>5.7</v>
      </c>
      <c r="H105" s="7"/>
      <c r="I105" s="7"/>
      <c r="J105" s="8">
        <f>VLOOKUP(A105,'[1]PALMARES MATIERES'!$A$2:$K$128,10,FALSE)</f>
        <v>5.7</v>
      </c>
      <c r="K105" s="8">
        <f t="shared" si="11"/>
        <v>0</v>
      </c>
      <c r="L105" s="22">
        <f t="shared" si="12"/>
        <v>0</v>
      </c>
      <c r="M105" s="19"/>
      <c r="N105" s="19">
        <f t="shared" si="13"/>
        <v>0</v>
      </c>
    </row>
    <row r="106" spans="1:14">
      <c r="A106" s="5" t="s">
        <v>129</v>
      </c>
      <c r="B106" s="6">
        <v>350</v>
      </c>
      <c r="C106" s="12">
        <f t="shared" si="8"/>
        <v>1.5137921985659393E-2</v>
      </c>
      <c r="D106" s="12">
        <f t="shared" si="14"/>
        <v>99.802125734044608</v>
      </c>
      <c r="E106" s="6">
        <v>2768.5</v>
      </c>
      <c r="F106" s="8">
        <f t="shared" si="9"/>
        <v>3.5493284742607933E-2</v>
      </c>
      <c r="G106" s="8">
        <f t="shared" si="10"/>
        <v>7.91</v>
      </c>
      <c r="H106" s="7"/>
      <c r="I106" s="7"/>
      <c r="J106" s="8">
        <f>VLOOKUP(A106,'[1]PALMARES MATIERES'!$A$2:$K$128,10,FALSE)</f>
        <v>7.57</v>
      </c>
      <c r="K106" s="8">
        <f t="shared" si="11"/>
        <v>4.4914134742404208</v>
      </c>
      <c r="L106" s="22">
        <f t="shared" si="12"/>
        <v>0.33999999999999986</v>
      </c>
      <c r="M106" s="19"/>
      <c r="N106" s="19">
        <f t="shared" si="13"/>
        <v>0</v>
      </c>
    </row>
    <row r="107" spans="1:14">
      <c r="A107" s="5" t="s">
        <v>132</v>
      </c>
      <c r="B107" s="6">
        <v>300</v>
      </c>
      <c r="C107" s="12">
        <f t="shared" si="8"/>
        <v>1.2975361701993765E-2</v>
      </c>
      <c r="D107" s="12">
        <f t="shared" si="14"/>
        <v>99.815101095746599</v>
      </c>
      <c r="E107" s="6">
        <v>1842</v>
      </c>
      <c r="F107" s="8">
        <f t="shared" si="9"/>
        <v>2.3615181685347236E-2</v>
      </c>
      <c r="G107" s="8">
        <f t="shared" si="10"/>
        <v>6.14</v>
      </c>
      <c r="H107" s="7"/>
      <c r="I107" s="7"/>
      <c r="J107" s="8">
        <f>VLOOKUP(A107,'[1]PALMARES MATIERES'!$A$2:$K$128,10,FALSE)</f>
        <v>6.14</v>
      </c>
      <c r="K107" s="8">
        <f t="shared" si="11"/>
        <v>0</v>
      </c>
      <c r="L107" s="22">
        <f t="shared" si="12"/>
        <v>0</v>
      </c>
      <c r="M107" s="19"/>
      <c r="N107" s="19">
        <f t="shared" si="13"/>
        <v>0</v>
      </c>
    </row>
    <row r="108" spans="1:14">
      <c r="A108" s="5" t="s">
        <v>148</v>
      </c>
      <c r="B108" s="6">
        <v>300</v>
      </c>
      <c r="C108" s="12">
        <f t="shared" si="8"/>
        <v>1.2975361701993765E-2</v>
      </c>
      <c r="D108" s="12">
        <f t="shared" si="14"/>
        <v>99.828076457448589</v>
      </c>
      <c r="E108" s="6">
        <v>2769</v>
      </c>
      <c r="F108" s="8">
        <f t="shared" si="9"/>
        <v>3.5499694943934033E-2</v>
      </c>
      <c r="G108" s="8">
        <f t="shared" si="10"/>
        <v>9.23</v>
      </c>
      <c r="H108" s="7"/>
      <c r="I108" s="7"/>
      <c r="J108" s="8">
        <f>VLOOKUP(A108,'[1]PALMARES MATIERES'!$A$2:$K$128,10,FALSE)</f>
        <v>9.23</v>
      </c>
      <c r="K108" s="8">
        <f t="shared" si="11"/>
        <v>0</v>
      </c>
      <c r="L108" s="22">
        <f t="shared" si="12"/>
        <v>0</v>
      </c>
      <c r="M108" s="19"/>
      <c r="N108" s="19">
        <f t="shared" si="13"/>
        <v>0</v>
      </c>
    </row>
    <row r="109" spans="1:14">
      <c r="A109" s="5" t="s">
        <v>143</v>
      </c>
      <c r="B109" s="6">
        <v>300</v>
      </c>
      <c r="C109" s="12">
        <f t="shared" si="8"/>
        <v>1.2975361701993765E-2</v>
      </c>
      <c r="D109" s="12">
        <f t="shared" si="14"/>
        <v>99.841051819150579</v>
      </c>
      <c r="E109" s="6">
        <v>2052</v>
      </c>
      <c r="F109" s="8">
        <f t="shared" si="9"/>
        <v>2.6307466242308647E-2</v>
      </c>
      <c r="G109" s="8">
        <f t="shared" si="10"/>
        <v>6.84</v>
      </c>
      <c r="H109" s="7"/>
      <c r="I109" s="7"/>
      <c r="J109" s="8">
        <f>VLOOKUP(A109,'[1]PALMARES MATIERES'!$A$2:$K$128,10,FALSE)</f>
        <v>6.84</v>
      </c>
      <c r="K109" s="8">
        <f t="shared" si="11"/>
        <v>0</v>
      </c>
      <c r="L109" s="22">
        <f t="shared" si="12"/>
        <v>0</v>
      </c>
      <c r="M109" s="19"/>
      <c r="N109" s="19">
        <f t="shared" si="13"/>
        <v>0</v>
      </c>
    </row>
    <row r="110" spans="1:14">
      <c r="A110" s="5" t="s">
        <v>123</v>
      </c>
      <c r="B110" s="6">
        <v>300</v>
      </c>
      <c r="C110" s="12">
        <f t="shared" si="8"/>
        <v>1.2975361701993765E-2</v>
      </c>
      <c r="D110" s="12">
        <f t="shared" si="14"/>
        <v>99.854027180852569</v>
      </c>
      <c r="E110" s="6">
        <v>1449</v>
      </c>
      <c r="F110" s="8">
        <f t="shared" si="9"/>
        <v>1.8576763443033734E-2</v>
      </c>
      <c r="G110" s="8">
        <f t="shared" si="10"/>
        <v>4.83</v>
      </c>
      <c r="H110" s="7"/>
      <c r="I110" s="7"/>
      <c r="J110" s="8">
        <f>VLOOKUP(A110,'[1]PALMARES MATIERES'!$A$2:$K$128,10,FALSE)</f>
        <v>4.83</v>
      </c>
      <c r="K110" s="8">
        <f t="shared" si="11"/>
        <v>0</v>
      </c>
      <c r="L110" s="22">
        <f t="shared" si="12"/>
        <v>0</v>
      </c>
      <c r="M110" s="19"/>
      <c r="N110" s="19">
        <f t="shared" si="13"/>
        <v>0</v>
      </c>
    </row>
    <row r="111" spans="1:14">
      <c r="A111" s="5" t="s">
        <v>145</v>
      </c>
      <c r="B111" s="6">
        <v>300</v>
      </c>
      <c r="C111" s="12">
        <f t="shared" si="8"/>
        <v>1.2975361701993765E-2</v>
      </c>
      <c r="D111" s="12">
        <f t="shared" si="14"/>
        <v>99.867002542554559</v>
      </c>
      <c r="E111" s="6">
        <v>4404</v>
      </c>
      <c r="F111" s="8">
        <f t="shared" si="9"/>
        <v>5.6461053280276445E-2</v>
      </c>
      <c r="G111" s="8">
        <f t="shared" si="10"/>
        <v>14.68</v>
      </c>
      <c r="H111" s="7"/>
      <c r="I111" s="7"/>
      <c r="J111" s="8">
        <f>VLOOKUP(A111,'[1]PALMARES MATIERES'!$A$2:$K$128,10,FALSE)</f>
        <v>14.68</v>
      </c>
      <c r="K111" s="8">
        <f t="shared" si="11"/>
        <v>0</v>
      </c>
      <c r="L111" s="22">
        <f t="shared" si="12"/>
        <v>0</v>
      </c>
      <c r="M111" s="19"/>
      <c r="N111" s="19">
        <f t="shared" si="13"/>
        <v>0</v>
      </c>
    </row>
    <row r="112" spans="1:14">
      <c r="A112" s="5" t="s">
        <v>37</v>
      </c>
      <c r="B112" s="6">
        <v>300</v>
      </c>
      <c r="C112" s="12">
        <f t="shared" si="8"/>
        <v>1.2975361701993765E-2</v>
      </c>
      <c r="D112" s="12">
        <f t="shared" si="14"/>
        <v>99.879977904256549</v>
      </c>
      <c r="E112" s="6">
        <v>2858</v>
      </c>
      <c r="F112" s="8">
        <f t="shared" si="9"/>
        <v>3.6640710779979588E-2</v>
      </c>
      <c r="G112" s="8">
        <f t="shared" si="10"/>
        <v>9.5266666666666673</v>
      </c>
      <c r="H112" s="7"/>
      <c r="I112" s="7"/>
      <c r="J112" s="8">
        <f>VLOOKUP(A112,'[1]PALMARES MATIERES'!$A$2:$K$128,10,FALSE)</f>
        <v>9.36</v>
      </c>
      <c r="K112" s="8">
        <f t="shared" si="11"/>
        <v>1.7806267806267935</v>
      </c>
      <c r="L112" s="22">
        <f t="shared" si="12"/>
        <v>0.16666666666666785</v>
      </c>
      <c r="M112" s="19"/>
      <c r="N112" s="19">
        <f t="shared" si="13"/>
        <v>0</v>
      </c>
    </row>
    <row r="113" spans="1:14">
      <c r="A113" s="5" t="s">
        <v>146</v>
      </c>
      <c r="B113" s="6">
        <v>250</v>
      </c>
      <c r="C113" s="12">
        <f t="shared" si="8"/>
        <v>1.0812801418328136E-2</v>
      </c>
      <c r="D113" s="12">
        <f t="shared" si="14"/>
        <v>99.890790705674874</v>
      </c>
      <c r="E113" s="6">
        <v>2477.5</v>
      </c>
      <c r="F113" s="8">
        <f t="shared" si="9"/>
        <v>3.1762547570818547E-2</v>
      </c>
      <c r="G113" s="8">
        <f t="shared" si="10"/>
        <v>9.91</v>
      </c>
      <c r="H113" s="7"/>
      <c r="I113" s="7"/>
      <c r="J113" s="8">
        <f>VLOOKUP(A113,'[1]PALMARES MATIERES'!$A$2:$K$128,10,FALSE)</f>
        <v>9.91</v>
      </c>
      <c r="K113" s="8">
        <f t="shared" si="11"/>
        <v>0</v>
      </c>
      <c r="L113" s="22">
        <f t="shared" si="12"/>
        <v>0</v>
      </c>
      <c r="M113" s="19"/>
      <c r="N113" s="19">
        <f t="shared" si="13"/>
        <v>0</v>
      </c>
    </row>
    <row r="114" spans="1:14">
      <c r="A114" s="5" t="s">
        <v>150</v>
      </c>
      <c r="B114" s="6">
        <v>250</v>
      </c>
      <c r="C114" s="12">
        <f t="shared" si="8"/>
        <v>1.0812801418328136E-2</v>
      </c>
      <c r="D114" s="12">
        <f t="shared" si="14"/>
        <v>99.901603507093199</v>
      </c>
      <c r="E114" s="6">
        <v>1942.5</v>
      </c>
      <c r="F114" s="8">
        <f t="shared" si="9"/>
        <v>2.4903632151893052E-2</v>
      </c>
      <c r="G114" s="8">
        <f t="shared" si="10"/>
        <v>7.77</v>
      </c>
      <c r="H114" s="7"/>
      <c r="I114" s="7"/>
      <c r="J114" s="8">
        <f>VLOOKUP(A114,'[1]PALMARES MATIERES'!$A$2:$K$128,10,FALSE)</f>
        <v>7.77</v>
      </c>
      <c r="K114" s="8">
        <f t="shared" si="11"/>
        <v>0</v>
      </c>
      <c r="L114" s="22">
        <f t="shared" si="12"/>
        <v>0</v>
      </c>
      <c r="M114" s="19"/>
      <c r="N114" s="19">
        <f t="shared" si="13"/>
        <v>0</v>
      </c>
    </row>
    <row r="115" spans="1:14">
      <c r="A115" s="5" t="s">
        <v>124</v>
      </c>
      <c r="B115" s="6">
        <v>250</v>
      </c>
      <c r="C115" s="12">
        <f t="shared" si="8"/>
        <v>1.0812801418328136E-2</v>
      </c>
      <c r="D115" s="12">
        <f t="shared" si="14"/>
        <v>99.912416308511524</v>
      </c>
      <c r="E115" s="6">
        <v>3277.5</v>
      </c>
      <c r="F115" s="8">
        <f t="shared" si="9"/>
        <v>4.2018869692576309E-2</v>
      </c>
      <c r="G115" s="8">
        <f t="shared" si="10"/>
        <v>13.11</v>
      </c>
      <c r="H115" s="7"/>
      <c r="I115" s="7"/>
      <c r="J115" s="8">
        <f>VLOOKUP(A115,'[1]PALMARES MATIERES'!$A$2:$K$128,10,FALSE)</f>
        <v>13.11</v>
      </c>
      <c r="K115" s="8">
        <f t="shared" si="11"/>
        <v>0</v>
      </c>
      <c r="L115" s="22">
        <f t="shared" si="12"/>
        <v>0</v>
      </c>
      <c r="M115" s="19"/>
      <c r="N115" s="19">
        <f t="shared" si="13"/>
        <v>0</v>
      </c>
    </row>
    <row r="116" spans="1:14">
      <c r="A116" s="5" t="s">
        <v>136</v>
      </c>
      <c r="B116" s="6">
        <v>250</v>
      </c>
      <c r="C116" s="12">
        <f t="shared" si="8"/>
        <v>1.0812801418328136E-2</v>
      </c>
      <c r="D116" s="12">
        <f t="shared" si="14"/>
        <v>99.923229109929849</v>
      </c>
      <c r="E116" s="6">
        <v>3400</v>
      </c>
      <c r="F116" s="8">
        <f t="shared" si="9"/>
        <v>4.3589369017470465E-2</v>
      </c>
      <c r="G116" s="8">
        <f t="shared" si="10"/>
        <v>13.6</v>
      </c>
      <c r="H116" s="7"/>
      <c r="I116" s="7"/>
      <c r="J116" s="8">
        <f>VLOOKUP(A116,'[1]PALMARES MATIERES'!$A$2:$K$128,10,FALSE)</f>
        <v>13.6</v>
      </c>
      <c r="K116" s="8">
        <f t="shared" si="11"/>
        <v>0</v>
      </c>
      <c r="L116" s="22">
        <f t="shared" si="12"/>
        <v>0</v>
      </c>
      <c r="M116" s="19"/>
      <c r="N116" s="19">
        <f t="shared" si="13"/>
        <v>0</v>
      </c>
    </row>
    <row r="117" spans="1:14">
      <c r="A117" s="5" t="s">
        <v>135</v>
      </c>
      <c r="B117" s="6">
        <v>250</v>
      </c>
      <c r="C117" s="12">
        <f t="shared" si="8"/>
        <v>1.0812801418328136E-2</v>
      </c>
      <c r="D117" s="12">
        <f t="shared" si="14"/>
        <v>99.934041911348174</v>
      </c>
      <c r="E117" s="6">
        <v>3400</v>
      </c>
      <c r="F117" s="8">
        <f t="shared" si="9"/>
        <v>4.3589369017470465E-2</v>
      </c>
      <c r="G117" s="8">
        <f t="shared" si="10"/>
        <v>13.6</v>
      </c>
      <c r="H117" s="7"/>
      <c r="I117" s="7"/>
      <c r="J117" s="8">
        <f>VLOOKUP(A117,'[1]PALMARES MATIERES'!$A$2:$K$128,10,FALSE)</f>
        <v>13.6</v>
      </c>
      <c r="K117" s="8">
        <f t="shared" si="11"/>
        <v>0</v>
      </c>
      <c r="L117" s="22">
        <f t="shared" si="12"/>
        <v>0</v>
      </c>
      <c r="M117" s="19"/>
      <c r="N117" s="19">
        <f t="shared" si="13"/>
        <v>0</v>
      </c>
    </row>
    <row r="118" spans="1:14">
      <c r="A118" s="5" t="s">
        <v>112</v>
      </c>
      <c r="B118" s="6">
        <v>225</v>
      </c>
      <c r="C118" s="12">
        <f t="shared" si="8"/>
        <v>9.7315212764953231E-3</v>
      </c>
      <c r="D118" s="12">
        <f t="shared" si="14"/>
        <v>99.943773432624667</v>
      </c>
      <c r="E118" s="6">
        <v>1388.25</v>
      </c>
      <c r="F118" s="8">
        <f t="shared" si="9"/>
        <v>1.7797923981912756E-2</v>
      </c>
      <c r="G118" s="8">
        <f t="shared" si="10"/>
        <v>6.17</v>
      </c>
      <c r="H118" s="7"/>
      <c r="I118" s="7"/>
      <c r="J118" s="8">
        <f>VLOOKUP(A118,'[1]PALMARES MATIERES'!$A$2:$K$128,10,FALSE)</f>
        <v>6.17</v>
      </c>
      <c r="K118" s="8">
        <f t="shared" si="11"/>
        <v>0</v>
      </c>
      <c r="L118" s="22">
        <f t="shared" si="12"/>
        <v>0</v>
      </c>
      <c r="M118" s="19"/>
      <c r="N118" s="19">
        <f t="shared" si="13"/>
        <v>0</v>
      </c>
    </row>
    <row r="119" spans="1:14">
      <c r="A119" s="5" t="s">
        <v>151</v>
      </c>
      <c r="B119" s="6">
        <v>200</v>
      </c>
      <c r="C119" s="12">
        <f t="shared" si="8"/>
        <v>8.6502411346625098E-3</v>
      </c>
      <c r="D119" s="12">
        <f t="shared" si="14"/>
        <v>99.952423673759327</v>
      </c>
      <c r="E119" s="6">
        <v>1140</v>
      </c>
      <c r="F119" s="8">
        <f t="shared" si="9"/>
        <v>1.4615259023504803E-2</v>
      </c>
      <c r="G119" s="8">
        <f t="shared" si="10"/>
        <v>5.7</v>
      </c>
      <c r="H119" s="7"/>
      <c r="I119" s="7"/>
      <c r="J119" s="8" t="str">
        <f>VLOOKUP(A119,'[1]PALMARES MATIERES'!$A$2:$K$128,10,FALSE)</f>
        <v>-</v>
      </c>
      <c r="K119" s="8" t="s">
        <v>174</v>
      </c>
      <c r="L119" s="22" t="e">
        <f t="shared" si="12"/>
        <v>#VALUE!</v>
      </c>
      <c r="M119" s="19"/>
      <c r="N119" s="19">
        <f t="shared" si="13"/>
        <v>0</v>
      </c>
    </row>
    <row r="120" spans="1:14">
      <c r="A120" s="5" t="s">
        <v>120</v>
      </c>
      <c r="B120" s="6">
        <v>200</v>
      </c>
      <c r="C120" s="12">
        <f t="shared" si="8"/>
        <v>8.6502411346625098E-3</v>
      </c>
      <c r="D120" s="12">
        <f t="shared" si="14"/>
        <v>99.961073914893987</v>
      </c>
      <c r="E120" s="6">
        <v>1088</v>
      </c>
      <c r="F120" s="8">
        <f t="shared" si="9"/>
        <v>1.3948598085590548E-2</v>
      </c>
      <c r="G120" s="8">
        <f t="shared" si="10"/>
        <v>5.44</v>
      </c>
      <c r="H120" s="7"/>
      <c r="I120" s="7"/>
      <c r="J120" s="8">
        <f>VLOOKUP(A120,'[1]PALMARES MATIERES'!$A$2:$K$128,10,FALSE)</f>
        <v>5.44</v>
      </c>
      <c r="K120" s="8">
        <f t="shared" si="11"/>
        <v>0</v>
      </c>
      <c r="L120" s="22">
        <f t="shared" si="12"/>
        <v>0</v>
      </c>
      <c r="M120" s="19"/>
      <c r="N120" s="19">
        <f t="shared" si="13"/>
        <v>0</v>
      </c>
    </row>
    <row r="121" spans="1:14">
      <c r="A121" s="5" t="s">
        <v>102</v>
      </c>
      <c r="B121" s="6">
        <v>200</v>
      </c>
      <c r="C121" s="12">
        <f t="shared" si="8"/>
        <v>8.6502411346625098E-3</v>
      </c>
      <c r="D121" s="12">
        <f t="shared" si="14"/>
        <v>99.969724156028647</v>
      </c>
      <c r="E121" s="6">
        <v>5078</v>
      </c>
      <c r="F121" s="8">
        <f t="shared" si="9"/>
        <v>6.5102004667857358E-2</v>
      </c>
      <c r="G121" s="8">
        <f t="shared" si="10"/>
        <v>25.39</v>
      </c>
      <c r="H121" s="7"/>
      <c r="I121" s="7"/>
      <c r="J121" s="8">
        <f>VLOOKUP(A121,'[1]PALMARES MATIERES'!$A$2:$K$128,10,FALSE)</f>
        <v>25.39</v>
      </c>
      <c r="K121" s="8">
        <f t="shared" si="11"/>
        <v>0</v>
      </c>
      <c r="L121" s="22">
        <f t="shared" si="12"/>
        <v>0</v>
      </c>
      <c r="M121" s="19"/>
      <c r="N121" s="19">
        <f t="shared" si="13"/>
        <v>0</v>
      </c>
    </row>
    <row r="122" spans="1:14">
      <c r="A122" s="5" t="s">
        <v>147</v>
      </c>
      <c r="B122" s="6">
        <v>100</v>
      </c>
      <c r="C122" s="12">
        <f t="shared" si="8"/>
        <v>4.3251205673312549E-3</v>
      </c>
      <c r="D122" s="12">
        <f t="shared" si="14"/>
        <v>99.974049276595977</v>
      </c>
      <c r="E122" s="6">
        <v>1450</v>
      </c>
      <c r="F122" s="8">
        <f t="shared" si="9"/>
        <v>1.8589583845685934E-2</v>
      </c>
      <c r="G122" s="8">
        <f t="shared" si="10"/>
        <v>14.5</v>
      </c>
      <c r="H122" s="7"/>
      <c r="I122" s="7"/>
      <c r="J122" s="8">
        <f>VLOOKUP(A122,'[1]PALMARES MATIERES'!$A$2:$K$128,10,FALSE)</f>
        <v>14.5</v>
      </c>
      <c r="K122" s="8">
        <f t="shared" si="11"/>
        <v>0</v>
      </c>
      <c r="L122" s="22">
        <f t="shared" si="12"/>
        <v>0</v>
      </c>
      <c r="M122" s="19"/>
      <c r="N122" s="19">
        <f t="shared" si="13"/>
        <v>0</v>
      </c>
    </row>
    <row r="123" spans="1:14">
      <c r="A123" s="5" t="s">
        <v>122</v>
      </c>
      <c r="B123" s="6">
        <v>100</v>
      </c>
      <c r="C123" s="12">
        <f t="shared" si="8"/>
        <v>4.3251205673312549E-3</v>
      </c>
      <c r="D123" s="12">
        <f t="shared" si="14"/>
        <v>99.978374397163307</v>
      </c>
      <c r="E123" s="6">
        <v>836.99999999999989</v>
      </c>
      <c r="F123" s="8">
        <f t="shared" si="9"/>
        <v>1.0730677019889051E-2</v>
      </c>
      <c r="G123" s="8">
        <f t="shared" si="10"/>
        <v>8.3699999999999992</v>
      </c>
      <c r="H123" s="7"/>
      <c r="I123" s="7"/>
      <c r="J123" s="8">
        <f>VLOOKUP(A123,'[1]PALMARES MATIERES'!$A$2:$K$128,10,FALSE)</f>
        <v>8.3699999999999992</v>
      </c>
      <c r="K123" s="8">
        <f t="shared" si="11"/>
        <v>0</v>
      </c>
      <c r="L123" s="22">
        <f t="shared" si="12"/>
        <v>0</v>
      </c>
      <c r="M123" s="19"/>
      <c r="N123" s="19">
        <f t="shared" si="13"/>
        <v>0</v>
      </c>
    </row>
    <row r="124" spans="1:14">
      <c r="A124" s="5" t="s">
        <v>154</v>
      </c>
      <c r="B124" s="6">
        <v>100</v>
      </c>
      <c r="C124" s="12">
        <f t="shared" si="8"/>
        <v>4.3251205673312549E-3</v>
      </c>
      <c r="D124" s="12">
        <f t="shared" si="14"/>
        <v>99.982699517730637</v>
      </c>
      <c r="E124" s="6">
        <v>416</v>
      </c>
      <c r="F124" s="8">
        <f t="shared" si="9"/>
        <v>5.3332875033140327E-3</v>
      </c>
      <c r="G124" s="8">
        <f t="shared" si="10"/>
        <v>4.16</v>
      </c>
      <c r="H124" s="7"/>
      <c r="I124" s="7"/>
      <c r="J124" s="8" t="str">
        <f>VLOOKUP(A124,'[1]PALMARES MATIERES'!$A$2:$K$128,10,FALSE)</f>
        <v>-</v>
      </c>
      <c r="K124" s="8" t="s">
        <v>174</v>
      </c>
      <c r="L124" s="22" t="e">
        <f t="shared" si="12"/>
        <v>#VALUE!</v>
      </c>
      <c r="M124" s="19"/>
      <c r="N124" s="19">
        <f t="shared" si="13"/>
        <v>0</v>
      </c>
    </row>
    <row r="125" spans="1:14">
      <c r="A125" s="5" t="s">
        <v>103</v>
      </c>
      <c r="B125" s="6">
        <v>100</v>
      </c>
      <c r="C125" s="12">
        <f t="shared" si="8"/>
        <v>4.3251205673312549E-3</v>
      </c>
      <c r="D125" s="12">
        <f t="shared" si="14"/>
        <v>99.987024638297967</v>
      </c>
      <c r="E125" s="6">
        <v>409.5</v>
      </c>
      <c r="F125" s="8">
        <f t="shared" si="9"/>
        <v>5.2499548860747512E-3</v>
      </c>
      <c r="G125" s="8">
        <f t="shared" si="10"/>
        <v>4.0949999999999998</v>
      </c>
      <c r="H125" s="7"/>
      <c r="I125" s="7"/>
      <c r="J125" s="8">
        <f>VLOOKUP(A125,'[1]PALMARES MATIERES'!$A$2:$K$128,10,FALSE)</f>
        <v>4.0949999999999998</v>
      </c>
      <c r="K125" s="8">
        <f t="shared" si="11"/>
        <v>0</v>
      </c>
      <c r="L125" s="22">
        <f t="shared" si="12"/>
        <v>0</v>
      </c>
      <c r="M125" s="19"/>
      <c r="N125" s="19">
        <f t="shared" si="13"/>
        <v>0</v>
      </c>
    </row>
    <row r="126" spans="1:14">
      <c r="A126" s="5" t="s">
        <v>152</v>
      </c>
      <c r="B126" s="6">
        <v>100</v>
      </c>
      <c r="C126" s="12">
        <f t="shared" si="8"/>
        <v>4.3251205673312549E-3</v>
      </c>
      <c r="D126" s="12">
        <f t="shared" si="14"/>
        <v>99.991349758865297</v>
      </c>
      <c r="E126" s="6">
        <v>343</v>
      </c>
      <c r="F126" s="8">
        <f t="shared" si="9"/>
        <v>4.3973981097036379E-3</v>
      </c>
      <c r="G126" s="8">
        <f t="shared" si="10"/>
        <v>3.43</v>
      </c>
      <c r="H126" s="7"/>
      <c r="I126" s="7"/>
      <c r="J126" s="8" t="str">
        <f>VLOOKUP(A126,'[1]PALMARES MATIERES'!$A$2:$K$128,10,FALSE)</f>
        <v>-</v>
      </c>
      <c r="K126" s="8" t="s">
        <v>174</v>
      </c>
      <c r="L126" s="22" t="e">
        <f t="shared" si="12"/>
        <v>#VALUE!</v>
      </c>
      <c r="M126" s="19"/>
      <c r="N126" s="19">
        <f t="shared" si="13"/>
        <v>0</v>
      </c>
    </row>
    <row r="127" spans="1:14">
      <c r="A127" s="5" t="s">
        <v>117</v>
      </c>
      <c r="B127" s="6">
        <v>75</v>
      </c>
      <c r="C127" s="12">
        <f t="shared" si="8"/>
        <v>3.2438404254984412E-3</v>
      </c>
      <c r="D127" s="12">
        <f t="shared" si="14"/>
        <v>99.994593599290795</v>
      </c>
      <c r="E127" s="6">
        <v>510</v>
      </c>
      <c r="F127" s="8">
        <f t="shared" si="9"/>
        <v>6.5384053526205696E-3</v>
      </c>
      <c r="G127" s="8">
        <f t="shared" si="10"/>
        <v>6.8</v>
      </c>
      <c r="H127" s="7"/>
      <c r="I127" s="7"/>
      <c r="J127" s="8">
        <f>VLOOKUP(A127,'[1]PALMARES MATIERES'!$A$2:$K$128,10,FALSE)</f>
        <v>6.8</v>
      </c>
      <c r="K127" s="8">
        <f t="shared" si="11"/>
        <v>0</v>
      </c>
      <c r="L127" s="22">
        <f t="shared" si="12"/>
        <v>0</v>
      </c>
      <c r="M127" s="19"/>
      <c r="N127" s="19">
        <f t="shared" si="13"/>
        <v>0</v>
      </c>
    </row>
    <row r="128" spans="1:14">
      <c r="A128" s="5" t="s">
        <v>108</v>
      </c>
      <c r="B128" s="6">
        <v>75</v>
      </c>
      <c r="C128" s="12">
        <f t="shared" si="8"/>
        <v>3.2438404254984412E-3</v>
      </c>
      <c r="D128" s="12">
        <f t="shared" si="14"/>
        <v>99.997837439716292</v>
      </c>
      <c r="E128" s="6">
        <v>158.25</v>
      </c>
      <c r="F128" s="8">
        <f t="shared" si="9"/>
        <v>2.0288287197102062E-3</v>
      </c>
      <c r="G128" s="8">
        <f t="shared" si="10"/>
        <v>2.11</v>
      </c>
      <c r="H128" s="7"/>
      <c r="I128" s="7"/>
      <c r="J128" s="8">
        <f>VLOOKUP(A128,'[1]PALMARES MATIERES'!$A$2:$K$128,10,FALSE)</f>
        <v>2.11</v>
      </c>
      <c r="K128" s="8">
        <f t="shared" si="11"/>
        <v>0</v>
      </c>
      <c r="L128" s="22">
        <f t="shared" si="12"/>
        <v>0</v>
      </c>
      <c r="M128" s="19"/>
      <c r="N128" s="19">
        <f t="shared" si="13"/>
        <v>0</v>
      </c>
    </row>
    <row r="129" spans="1:14">
      <c r="A129" s="5" t="s">
        <v>142</v>
      </c>
      <c r="B129" s="6">
        <v>50</v>
      </c>
      <c r="C129" s="12">
        <f t="shared" si="8"/>
        <v>2.1625602836656274E-3</v>
      </c>
      <c r="D129" s="12">
        <f t="shared" si="14"/>
        <v>99.999999999999957</v>
      </c>
      <c r="E129" s="6">
        <v>545</v>
      </c>
      <c r="F129" s="8">
        <f t="shared" si="9"/>
        <v>6.9871194454474723E-3</v>
      </c>
      <c r="G129" s="8">
        <f t="shared" si="10"/>
        <v>10.9</v>
      </c>
      <c r="H129" s="7"/>
      <c r="I129" s="7"/>
      <c r="J129" s="8">
        <f>VLOOKUP(A129,'[1]PALMARES MATIERES'!$A$2:$K$128,10,FALSE)</f>
        <v>10.9</v>
      </c>
      <c r="K129" s="8">
        <f t="shared" si="11"/>
        <v>0</v>
      </c>
      <c r="L129" s="22">
        <f t="shared" si="12"/>
        <v>0</v>
      </c>
      <c r="M129" s="19"/>
      <c r="N129" s="19">
        <f t="shared" si="13"/>
        <v>0</v>
      </c>
    </row>
    <row r="130" spans="1:14">
      <c r="A130" s="9" t="s">
        <v>173</v>
      </c>
      <c r="B130" s="10">
        <f>SUM(B2:B129)</f>
        <v>2312074.2749999999</v>
      </c>
      <c r="C130" s="10">
        <f>SUM(C2:C129)</f>
        <v>99.999999999999957</v>
      </c>
      <c r="D130" s="9"/>
      <c r="E130" s="10">
        <f>SUM(E2:E129)</f>
        <v>7800067.0269791977</v>
      </c>
      <c r="F130" s="10">
        <f>SUM(F2:F129)</f>
        <v>100.00000000000001</v>
      </c>
      <c r="G130" s="11">
        <f t="shared" si="10"/>
        <v>3.3736230324950083</v>
      </c>
      <c r="H130" s="9"/>
      <c r="I130" s="9"/>
      <c r="J130" s="9"/>
      <c r="K130" s="9"/>
      <c r="L130" s="20"/>
      <c r="M130" s="20"/>
      <c r="N130" s="21">
        <f>SUM(N2:N129)</f>
        <v>0</v>
      </c>
    </row>
  </sheetData>
  <conditionalFormatting sqref="G4:H4">
    <cfRule type="iconSet" priority="11">
      <iconSet reverse="1">
        <cfvo type="percent" val="0"/>
        <cfvo type="percent" val="33"/>
        <cfvo type="percent" val="67"/>
      </iconSet>
    </cfRule>
  </conditionalFormatting>
  <conditionalFormatting sqref="G7:H7">
    <cfRule type="iconSet" priority="10">
      <iconSet reverse="1">
        <cfvo type="percent" val="0"/>
        <cfvo type="percent" val="33"/>
        <cfvo type="percent" val="67"/>
      </iconSet>
    </cfRule>
  </conditionalFormatting>
  <conditionalFormatting sqref="G9:H9">
    <cfRule type="iconSet" priority="9">
      <iconSet reverse="1">
        <cfvo type="percent" val="0"/>
        <cfvo type="percent" val="33"/>
        <cfvo type="percent" val="67"/>
      </iconSet>
    </cfRule>
  </conditionalFormatting>
  <conditionalFormatting sqref="G10:H10">
    <cfRule type="iconSet" priority="8">
      <iconSet reverse="1">
        <cfvo type="percent" val="0"/>
        <cfvo type="percent" val="33"/>
        <cfvo type="percent" val="67"/>
      </iconSet>
    </cfRule>
  </conditionalFormatting>
  <conditionalFormatting sqref="G11:H11">
    <cfRule type="iconSet" priority="7">
      <iconSet reverse="1">
        <cfvo type="percent" val="0"/>
        <cfvo type="percent" val="33"/>
        <cfvo type="percent" val="67"/>
      </iconSet>
    </cfRule>
  </conditionalFormatting>
  <conditionalFormatting sqref="G13:H13">
    <cfRule type="iconSet" priority="6">
      <iconSet reverse="1">
        <cfvo type="percent" val="0"/>
        <cfvo type="percent" val="33"/>
        <cfvo type="percent" val="67"/>
      </iconSet>
    </cfRule>
  </conditionalFormatting>
  <conditionalFormatting sqref="G14:H14">
    <cfRule type="iconSet" priority="5">
      <iconSet reverse="1">
        <cfvo type="percent" val="0"/>
        <cfvo type="percent" val="33"/>
        <cfvo type="percent" val="67"/>
      </iconSet>
    </cfRule>
  </conditionalFormatting>
  <conditionalFormatting sqref="G16:H16">
    <cfRule type="iconSet" priority="4">
      <iconSet reverse="1">
        <cfvo type="percent" val="0"/>
        <cfvo type="percent" val="33"/>
        <cfvo type="percent" val="67"/>
      </iconSet>
    </cfRule>
  </conditionalFormatting>
  <conditionalFormatting sqref="G18:H18">
    <cfRule type="iconSet" priority="3">
      <iconSet reverse="1">
        <cfvo type="percent" val="0"/>
        <cfvo type="percent" val="33"/>
        <cfvo type="percent" val="67"/>
      </iconSet>
    </cfRule>
  </conditionalFormatting>
  <conditionalFormatting sqref="G19:H19">
    <cfRule type="iconSet" priority="2">
      <iconSet reverse="1">
        <cfvo type="percent" val="0"/>
        <cfvo type="percent" val="33"/>
        <cfvo type="percent" val="67"/>
      </iconSet>
    </cfRule>
  </conditionalFormatting>
  <conditionalFormatting sqref="G22:H22">
    <cfRule type="iconSet" priority="1">
      <iconSet reverse="1">
        <cfvo type="percent" val="0"/>
        <cfvo type="percent" val="33"/>
        <cfvo type="percent" val="67"/>
      </iconSet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65" fitToHeight="2" orientation="portrait" r:id="rId1"/>
  <headerFooter>
    <oddHeader>&amp;C&amp;"-,Gras"&amp;12REPORTING MATIERES MIHB A FIN DECEMBRE 2018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PALMARES MATIERES</vt:lpstr>
      <vt:lpstr>'PALMARES MATIERES'!Impression_des_titres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PICART</dc:creator>
  <cp:lastModifiedBy>tulipe</cp:lastModifiedBy>
  <cp:lastPrinted>2019-01-31T13:36:46Z</cp:lastPrinted>
  <dcterms:created xsi:type="dcterms:W3CDTF">2019-01-31T10:26:25Z</dcterms:created>
  <dcterms:modified xsi:type="dcterms:W3CDTF">2019-03-10T18:33:56Z</dcterms:modified>
</cp:coreProperties>
</file>