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Feuil1!$A$3:$I$53</definedName>
  </definedNames>
  <calcPr calcId="124519"/>
</workbook>
</file>

<file path=xl/calcChain.xml><?xml version="1.0" encoding="utf-8"?>
<calcChain xmlns="http://schemas.openxmlformats.org/spreadsheetml/2006/main">
  <c r="C58" i="1"/>
  <c r="B58"/>
  <c r="B53"/>
  <c r="M17"/>
  <c r="N17"/>
  <c r="O17"/>
  <c r="M18"/>
  <c r="N18"/>
  <c r="O18"/>
  <c r="M19"/>
  <c r="N19"/>
  <c r="O19"/>
  <c r="N16"/>
  <c r="O16"/>
  <c r="M16"/>
  <c r="N10"/>
  <c r="O10"/>
  <c r="N11"/>
  <c r="O11"/>
  <c r="N12"/>
  <c r="O12"/>
  <c r="N13"/>
  <c r="O13"/>
  <c r="M10"/>
  <c r="M11"/>
  <c r="M12"/>
  <c r="M13"/>
  <c r="P4"/>
  <c r="P5"/>
  <c r="P6"/>
  <c r="P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A5"/>
  <c r="A6"/>
  <c r="A7"/>
  <c r="A8"/>
  <c r="O4" s="1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B4"/>
  <c r="A4"/>
  <c r="Q19" l="1"/>
  <c r="Q13"/>
  <c r="M4"/>
  <c r="O3"/>
  <c r="O5"/>
  <c r="M5"/>
  <c r="M3"/>
  <c r="O6"/>
  <c r="M6"/>
  <c r="A53"/>
  <c r="Q7" l="1"/>
  <c r="M7"/>
  <c r="B56"/>
  <c r="B57"/>
  <c r="C57"/>
  <c r="C56"/>
  <c r="C59" l="1"/>
  <c r="D58"/>
  <c r="D56"/>
  <c r="B59"/>
  <c r="D57"/>
  <c r="C53"/>
  <c r="D59" l="1"/>
</calcChain>
</file>

<file path=xl/sharedStrings.xml><?xml version="1.0" encoding="utf-8"?>
<sst xmlns="http://schemas.openxmlformats.org/spreadsheetml/2006/main" count="272" uniqueCount="145">
  <si>
    <t>patrice</t>
  </si>
  <si>
    <t>patricia</t>
  </si>
  <si>
    <t xml:space="preserve">bertrand </t>
  </si>
  <si>
    <t>liam</t>
  </si>
  <si>
    <t>lucie</t>
  </si>
  <si>
    <t>jean charle</t>
  </si>
  <si>
    <t>stephanie</t>
  </si>
  <si>
    <t>gerald</t>
  </si>
  <si>
    <t>serge</t>
  </si>
  <si>
    <t>manon</t>
  </si>
  <si>
    <t xml:space="preserve">marine </t>
  </si>
  <si>
    <t>julien</t>
  </si>
  <si>
    <t>karen</t>
  </si>
  <si>
    <t>mick</t>
  </si>
  <si>
    <t>raphael</t>
  </si>
  <si>
    <t>papie</t>
  </si>
  <si>
    <t>mamie</t>
  </si>
  <si>
    <t>odette</t>
  </si>
  <si>
    <t>pierre</t>
  </si>
  <si>
    <t>claire</t>
  </si>
  <si>
    <t>marie-joe</t>
  </si>
  <si>
    <t>albanne</t>
  </si>
  <si>
    <t>jeannot</t>
  </si>
  <si>
    <t>muriel</t>
  </si>
  <si>
    <t>raymond</t>
  </si>
  <si>
    <t>josé</t>
  </si>
  <si>
    <t>josette</t>
  </si>
  <si>
    <t>tichou</t>
  </si>
  <si>
    <t>tata-gisele</t>
  </si>
  <si>
    <t>bougnat</t>
  </si>
  <si>
    <t>jean mi</t>
  </si>
  <si>
    <t>margaux</t>
  </si>
  <si>
    <t>céline</t>
  </si>
  <si>
    <t xml:space="preserve">noelie </t>
  </si>
  <si>
    <t xml:space="preserve">jade </t>
  </si>
  <si>
    <t>hervé</t>
  </si>
  <si>
    <t>nicolas</t>
  </si>
  <si>
    <t>&amp; femme</t>
  </si>
  <si>
    <t>vero</t>
  </si>
  <si>
    <t>thibault</t>
  </si>
  <si>
    <t>léa</t>
  </si>
  <si>
    <t>mailane</t>
  </si>
  <si>
    <t xml:space="preserve">laurent </t>
  </si>
  <si>
    <t>juliette</t>
  </si>
  <si>
    <t>colin</t>
  </si>
  <si>
    <t>maélys</t>
  </si>
  <si>
    <t>marie jose</t>
  </si>
  <si>
    <t>virginie</t>
  </si>
  <si>
    <t>yann</t>
  </si>
  <si>
    <t>louis</t>
  </si>
  <si>
    <t xml:space="preserve">mandy </t>
  </si>
  <si>
    <t>celena</t>
  </si>
  <si>
    <t>axelle</t>
  </si>
  <si>
    <t>marie</t>
  </si>
  <si>
    <t>michel</t>
  </si>
  <si>
    <t>romain</t>
  </si>
  <si>
    <t>mélanie</t>
  </si>
  <si>
    <t>enfant</t>
  </si>
  <si>
    <t>ophel</t>
  </si>
  <si>
    <t>tedy</t>
  </si>
  <si>
    <t>timeo</t>
  </si>
  <si>
    <t>carolle</t>
  </si>
  <si>
    <t>copain</t>
  </si>
  <si>
    <t>steeve</t>
  </si>
  <si>
    <t>severine</t>
  </si>
  <si>
    <t>denis</t>
  </si>
  <si>
    <t>christelle</t>
  </si>
  <si>
    <t>léo</t>
  </si>
  <si>
    <t>didier</t>
  </si>
  <si>
    <t>marie-christine</t>
  </si>
  <si>
    <t>vincent</t>
  </si>
  <si>
    <t>aurelie</t>
  </si>
  <si>
    <t>élise</t>
  </si>
  <si>
    <t>abel</t>
  </si>
  <si>
    <t>simon</t>
  </si>
  <si>
    <t>bébé</t>
  </si>
  <si>
    <t>jean luc</t>
  </si>
  <si>
    <t>cathy</t>
  </si>
  <si>
    <t>amandine</t>
  </si>
  <si>
    <t>rachelle</t>
  </si>
  <si>
    <t>eugenie</t>
  </si>
  <si>
    <t>thimoté</t>
  </si>
  <si>
    <t>christine</t>
  </si>
  <si>
    <t>j-mi</t>
  </si>
  <si>
    <t>philippe</t>
  </si>
  <si>
    <t>caro</t>
  </si>
  <si>
    <t>laurent</t>
  </si>
  <si>
    <t>nathan</t>
  </si>
  <si>
    <t>qentin</t>
  </si>
  <si>
    <t>noah</t>
  </si>
  <si>
    <t>sacha</t>
  </si>
  <si>
    <t>jeremy</t>
  </si>
  <si>
    <t>coralie</t>
  </si>
  <si>
    <t>noa</t>
  </si>
  <si>
    <t>cléofa</t>
  </si>
  <si>
    <t>yan</t>
  </si>
  <si>
    <t>louanne</t>
  </si>
  <si>
    <t>didou</t>
  </si>
  <si>
    <t>camille</t>
  </si>
  <si>
    <t>bastien</t>
  </si>
  <si>
    <t>melinda</t>
  </si>
  <si>
    <t>brice</t>
  </si>
  <si>
    <t>morgan</t>
  </si>
  <si>
    <t>anne-claire</t>
  </si>
  <si>
    <t xml:space="preserve">julien </t>
  </si>
  <si>
    <t>peggy</t>
  </si>
  <si>
    <t>jeanne</t>
  </si>
  <si>
    <t>paula</t>
  </si>
  <si>
    <t xml:space="preserve">damien </t>
  </si>
  <si>
    <t>elsa</t>
  </si>
  <si>
    <t>adultes</t>
  </si>
  <si>
    <t>enfants</t>
  </si>
  <si>
    <t>homme</t>
  </si>
  <si>
    <t>femmes</t>
  </si>
  <si>
    <t>auguste</t>
  </si>
  <si>
    <t>Yoann</t>
  </si>
  <si>
    <t>fanny</t>
  </si>
  <si>
    <t>romane</t>
  </si>
  <si>
    <t>apolline</t>
  </si>
  <si>
    <t>tom</t>
  </si>
  <si>
    <t xml:space="preserve">vincent </t>
  </si>
  <si>
    <t>hugo</t>
  </si>
  <si>
    <t>arnaud</t>
  </si>
  <si>
    <t>femme</t>
  </si>
  <si>
    <t xml:space="preserve">mick </t>
  </si>
  <si>
    <t>jean-claude</t>
  </si>
  <si>
    <t>f</t>
  </si>
  <si>
    <t>y</t>
  </si>
  <si>
    <t>a</t>
  </si>
  <si>
    <t>coté</t>
  </si>
  <si>
    <t>adulte</t>
  </si>
  <si>
    <t>total</t>
  </si>
  <si>
    <t>invité</t>
  </si>
  <si>
    <t>attente</t>
  </si>
  <si>
    <t>ne viens pas</t>
  </si>
  <si>
    <t>viens</t>
  </si>
  <si>
    <t>charlyne</t>
  </si>
  <si>
    <t>stephane</t>
  </si>
  <si>
    <t>maelle</t>
  </si>
  <si>
    <t>état</t>
  </si>
  <si>
    <t>pop</t>
  </si>
  <si>
    <t>tota lbrut</t>
  </si>
  <si>
    <t>total adultes</t>
  </si>
  <si>
    <t xml:space="preserve">total enfants </t>
  </si>
  <si>
    <t>toto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</si>
</sst>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20" fontId="0" fillId="0" borderId="0" xfId="0" applyNumberFormat="1"/>
    <xf numFmtId="0" fontId="0" fillId="0" borderId="4" xfId="0" applyFill="1" applyBorder="1"/>
    <xf numFmtId="2" fontId="0" fillId="0" borderId="5" xfId="0" applyNumberFormat="1" applyBorder="1"/>
    <xf numFmtId="0" fontId="0" fillId="2" borderId="1" xfId="0" applyFill="1" applyBorder="1"/>
    <xf numFmtId="0" fontId="0" fillId="0" borderId="1" xfId="0" applyFill="1" applyBorder="1"/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0" borderId="21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6" borderId="0" xfId="0" applyFill="1"/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7"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63"/>
  <sheetViews>
    <sheetView tabSelected="1" zoomScale="70" zoomScaleNormal="70" workbookViewId="0">
      <selection activeCell="T21" sqref="T21"/>
    </sheetView>
  </sheetViews>
  <sheetFormatPr baseColWidth="10" defaultRowHeight="14.5"/>
  <cols>
    <col min="1" max="1" width="11.54296875" bestFit="1" customWidth="1"/>
    <col min="2" max="2" width="11.7265625" bestFit="1" customWidth="1"/>
    <col min="3" max="3" width="13" bestFit="1" customWidth="1"/>
    <col min="4" max="4" width="15.453125" bestFit="1" customWidth="1"/>
    <col min="5" max="6" width="9.54296875" bestFit="1" customWidth="1"/>
    <col min="7" max="7" width="8.26953125" bestFit="1" customWidth="1"/>
    <col min="8" max="8" width="8.81640625" bestFit="1" customWidth="1"/>
    <col min="9" max="9" width="13" bestFit="1" customWidth="1"/>
    <col min="12" max="12" width="14.54296875" bestFit="1" customWidth="1"/>
  </cols>
  <sheetData>
    <row r="2" spans="1:17" ht="15" thickBot="1">
      <c r="M2" t="s">
        <v>141</v>
      </c>
      <c r="O2" t="s">
        <v>142</v>
      </c>
      <c r="P2" t="s">
        <v>143</v>
      </c>
    </row>
    <row r="3" spans="1:17" ht="15" thickBot="1">
      <c r="A3" s="4" t="s">
        <v>110</v>
      </c>
      <c r="B3" s="4" t="s">
        <v>111</v>
      </c>
      <c r="C3" s="6" t="s">
        <v>112</v>
      </c>
      <c r="D3" s="4" t="s">
        <v>113</v>
      </c>
      <c r="E3" s="32" t="s">
        <v>111</v>
      </c>
      <c r="F3" s="33"/>
      <c r="G3" s="34"/>
      <c r="H3" s="8" t="s">
        <v>129</v>
      </c>
      <c r="I3" s="8" t="s">
        <v>139</v>
      </c>
      <c r="L3" s="35" t="s">
        <v>132</v>
      </c>
      <c r="M3" s="40">
        <f>SUMPRODUCT((($A$4:$A$52)+($B$4:$B$52))*($I$4:$I$52=$L3))</f>
        <v>54</v>
      </c>
      <c r="O3" s="36">
        <f>SUMPRODUCT(($A$4:$A$52)*($I$4:$I$52=$L3))</f>
        <v>41</v>
      </c>
      <c r="P3" s="36">
        <f>SUMPRODUCT(($E$4:$G$52&gt;0)*($I$4:$I$52=$L3))</f>
        <v>13</v>
      </c>
    </row>
    <row r="4" spans="1:17" ht="15" thickBot="1">
      <c r="A4" s="2">
        <f>COUNTIF(C4:D4,"&gt;&lt;")</f>
        <v>2</v>
      </c>
      <c r="B4" s="2">
        <f>COUNTIF(E4:G4,"&gt;&lt;")</f>
        <v>3</v>
      </c>
      <c r="C4" s="3" t="s">
        <v>115</v>
      </c>
      <c r="D4" s="3" t="s">
        <v>116</v>
      </c>
      <c r="E4" s="26" t="s">
        <v>117</v>
      </c>
      <c r="F4" s="26" t="s">
        <v>118</v>
      </c>
      <c r="G4" s="26" t="s">
        <v>43</v>
      </c>
      <c r="H4" s="30" t="s">
        <v>126</v>
      </c>
      <c r="I4" s="1" t="s">
        <v>135</v>
      </c>
      <c r="L4" s="28" t="s">
        <v>133</v>
      </c>
      <c r="M4" s="40">
        <f t="shared" ref="M3:M5" si="0">SUMPRODUCT(((A$4:A$52)+(B$4:B$52))*(I$4:I$52=L4))</f>
        <v>12</v>
      </c>
      <c r="O4" s="37">
        <f t="shared" ref="O4:O6" si="1">SUMPRODUCT(($A$4:$A$52)*($I$4:$I$52=$L4))</f>
        <v>8</v>
      </c>
      <c r="P4" s="37">
        <f t="shared" ref="P4:P6" si="2">SUMPRODUCT(($E$4:$G$52&gt;0)*($I$4:$I$52=$L4))</f>
        <v>4</v>
      </c>
    </row>
    <row r="5" spans="1:17" ht="15" thickBot="1">
      <c r="A5" s="2">
        <f t="shared" ref="A5:A52" si="3">COUNTIF(C5:D5,"&gt;&lt;")</f>
        <v>2</v>
      </c>
      <c r="B5" s="2">
        <f t="shared" ref="B5:B52" si="4">COUNTIF(E5:G5,"&gt;&lt;")</f>
        <v>0</v>
      </c>
      <c r="C5" s="15" t="s">
        <v>0</v>
      </c>
      <c r="D5" s="15" t="s">
        <v>1</v>
      </c>
      <c r="E5" s="15"/>
      <c r="F5" s="15"/>
      <c r="G5" s="15"/>
      <c r="H5" s="30" t="s">
        <v>126</v>
      </c>
      <c r="I5" s="1" t="s">
        <v>135</v>
      </c>
      <c r="L5" s="27" t="s">
        <v>135</v>
      </c>
      <c r="M5" s="40">
        <f t="shared" si="0"/>
        <v>58</v>
      </c>
      <c r="O5" s="38">
        <f t="shared" si="1"/>
        <v>33</v>
      </c>
      <c r="P5" s="38">
        <f t="shared" si="2"/>
        <v>25</v>
      </c>
    </row>
    <row r="6" spans="1:17" ht="15" thickBot="1">
      <c r="A6" s="2">
        <f t="shared" si="3"/>
        <v>2</v>
      </c>
      <c r="B6" s="2">
        <f t="shared" si="4"/>
        <v>2</v>
      </c>
      <c r="C6" s="1" t="s">
        <v>2</v>
      </c>
      <c r="D6" s="1" t="s">
        <v>136</v>
      </c>
      <c r="E6" s="1" t="s">
        <v>3</v>
      </c>
      <c r="F6" s="1" t="s">
        <v>4</v>
      </c>
      <c r="G6" s="1"/>
      <c r="H6" s="30" t="s">
        <v>126</v>
      </c>
      <c r="I6" s="1" t="s">
        <v>135</v>
      </c>
      <c r="L6" s="29" t="s">
        <v>134</v>
      </c>
      <c r="M6" s="40">
        <f>SUMPRODUCT(((A$4:A$52)+(B$4:B$52))*(I$4:I$52=L6))</f>
        <v>13</v>
      </c>
      <c r="O6" s="39">
        <f t="shared" si="1"/>
        <v>10</v>
      </c>
      <c r="P6" s="39">
        <f t="shared" si="2"/>
        <v>3</v>
      </c>
    </row>
    <row r="7" spans="1:17" ht="15" thickBot="1">
      <c r="A7" s="2">
        <f t="shared" si="3"/>
        <v>2</v>
      </c>
      <c r="B7" s="2">
        <f t="shared" si="4"/>
        <v>0</v>
      </c>
      <c r="C7" s="1" t="s">
        <v>5</v>
      </c>
      <c r="D7" s="1" t="s">
        <v>6</v>
      </c>
      <c r="E7" s="1"/>
      <c r="F7" s="1"/>
      <c r="G7" s="1"/>
      <c r="H7" s="30" t="s">
        <v>126</v>
      </c>
      <c r="I7" s="1" t="s">
        <v>135</v>
      </c>
      <c r="M7">
        <f>SUM(M3:M6)</f>
        <v>137</v>
      </c>
      <c r="Q7">
        <f>SUM(O3:P6)</f>
        <v>137</v>
      </c>
    </row>
    <row r="8" spans="1:17" ht="15" thickBot="1">
      <c r="A8" s="2">
        <f t="shared" si="3"/>
        <v>1</v>
      </c>
      <c r="B8" s="2">
        <f t="shared" si="4"/>
        <v>1</v>
      </c>
      <c r="C8" s="1" t="s">
        <v>7</v>
      </c>
      <c r="D8" s="1"/>
      <c r="E8" s="1" t="s">
        <v>144</v>
      </c>
      <c r="F8" s="1"/>
      <c r="G8" s="1"/>
      <c r="H8" s="30" t="s">
        <v>126</v>
      </c>
      <c r="I8" s="1" t="s">
        <v>132</v>
      </c>
    </row>
    <row r="9" spans="1:17" ht="15" thickBot="1">
      <c r="A9" s="2">
        <f t="shared" si="3"/>
        <v>2</v>
      </c>
      <c r="B9" s="2">
        <f t="shared" si="4"/>
        <v>0</v>
      </c>
      <c r="C9" s="1" t="s">
        <v>8</v>
      </c>
      <c r="D9" s="1" t="s">
        <v>9</v>
      </c>
      <c r="E9" s="1"/>
      <c r="F9" s="1"/>
      <c r="G9" s="1"/>
      <c r="H9" s="30" t="s">
        <v>126</v>
      </c>
      <c r="I9" s="1" t="s">
        <v>132</v>
      </c>
      <c r="L9" t="s">
        <v>110</v>
      </c>
      <c r="M9" s="41" t="s">
        <v>126</v>
      </c>
      <c r="N9" s="42" t="s">
        <v>127</v>
      </c>
      <c r="O9" s="43" t="s">
        <v>128</v>
      </c>
    </row>
    <row r="10" spans="1:17" ht="15" thickBot="1">
      <c r="A10" s="2">
        <f t="shared" si="3"/>
        <v>2</v>
      </c>
      <c r="B10" s="2">
        <f t="shared" si="4"/>
        <v>0</v>
      </c>
      <c r="C10" s="1" t="s">
        <v>10</v>
      </c>
      <c r="D10" s="1" t="s">
        <v>11</v>
      </c>
      <c r="E10" s="1"/>
      <c r="F10" s="1"/>
      <c r="G10" s="1"/>
      <c r="H10" s="30" t="s">
        <v>126</v>
      </c>
      <c r="I10" s="1" t="s">
        <v>133</v>
      </c>
      <c r="L10" s="35" t="s">
        <v>132</v>
      </c>
      <c r="M10" s="44">
        <f>SUMPRODUCT(($I$4:$I$52=$L10)*($H$4:$H$52=M$9)*($A$4:$A$52))</f>
        <v>19</v>
      </c>
      <c r="N10" s="44">
        <f t="shared" ref="N10:O10" si="5">SUMPRODUCT(($I$4:$I$52=$L10)*($H$4:$H$52=N$9)*($A$4:$A$52))</f>
        <v>22</v>
      </c>
      <c r="O10" s="44">
        <f t="shared" si="5"/>
        <v>0</v>
      </c>
    </row>
    <row r="11" spans="1:17" ht="15" thickBot="1">
      <c r="A11" s="2">
        <f t="shared" si="3"/>
        <v>2</v>
      </c>
      <c r="B11" s="2">
        <f t="shared" si="4"/>
        <v>1</v>
      </c>
      <c r="C11" s="10" t="s">
        <v>124</v>
      </c>
      <c r="D11" s="11" t="s">
        <v>12</v>
      </c>
      <c r="E11" s="1" t="s">
        <v>14</v>
      </c>
      <c r="F11" s="1"/>
      <c r="G11" s="1"/>
      <c r="H11" s="30" t="s">
        <v>126</v>
      </c>
      <c r="I11" s="1" t="s">
        <v>132</v>
      </c>
      <c r="L11" s="28" t="s">
        <v>133</v>
      </c>
      <c r="M11" s="44">
        <f t="shared" ref="M11:O13" si="6">SUMPRODUCT(($I$4:$I$52=$L11)*($H$4:$H$52=M$9)*($A$4:$A$52))</f>
        <v>2</v>
      </c>
      <c r="N11" s="44">
        <f t="shared" si="6"/>
        <v>0</v>
      </c>
      <c r="O11" s="44">
        <f t="shared" si="6"/>
        <v>6</v>
      </c>
    </row>
    <row r="12" spans="1:17" ht="15" thickBot="1">
      <c r="A12" s="2">
        <f t="shared" si="3"/>
        <v>2</v>
      </c>
      <c r="B12" s="2">
        <f t="shared" si="4"/>
        <v>0</v>
      </c>
      <c r="C12" s="1" t="s">
        <v>15</v>
      </c>
      <c r="D12" s="1" t="s">
        <v>16</v>
      </c>
      <c r="E12" s="1"/>
      <c r="F12" s="1"/>
      <c r="G12" s="1"/>
      <c r="H12" s="30" t="s">
        <v>126</v>
      </c>
      <c r="I12" s="1" t="s">
        <v>135</v>
      </c>
      <c r="L12" s="27" t="s">
        <v>135</v>
      </c>
      <c r="M12" s="44">
        <f t="shared" si="6"/>
        <v>20</v>
      </c>
      <c r="N12" s="44">
        <f t="shared" si="6"/>
        <v>5</v>
      </c>
      <c r="O12" s="44">
        <f t="shared" si="6"/>
        <v>8</v>
      </c>
    </row>
    <row r="13" spans="1:17" ht="15" thickBot="1">
      <c r="A13" s="2">
        <f t="shared" si="3"/>
        <v>2</v>
      </c>
      <c r="B13" s="2">
        <f t="shared" si="4"/>
        <v>0</v>
      </c>
      <c r="C13" s="1" t="s">
        <v>140</v>
      </c>
      <c r="D13" s="1" t="s">
        <v>17</v>
      </c>
      <c r="E13" s="1"/>
      <c r="F13" s="1"/>
      <c r="G13" s="1"/>
      <c r="H13" s="30" t="s">
        <v>126</v>
      </c>
      <c r="I13" s="1" t="s">
        <v>134</v>
      </c>
      <c r="L13" s="29" t="s">
        <v>134</v>
      </c>
      <c r="M13" s="44">
        <f t="shared" si="6"/>
        <v>4</v>
      </c>
      <c r="N13" s="44">
        <f t="shared" si="6"/>
        <v>2</v>
      </c>
      <c r="O13" s="44">
        <f t="shared" si="6"/>
        <v>4</v>
      </c>
      <c r="Q13">
        <f>SUM(M10:O13)</f>
        <v>92</v>
      </c>
    </row>
    <row r="14" spans="1:17" ht="15" thickBot="1">
      <c r="A14" s="2">
        <f t="shared" si="3"/>
        <v>2</v>
      </c>
      <c r="B14" s="2">
        <f t="shared" si="4"/>
        <v>0</v>
      </c>
      <c r="C14" s="1" t="s">
        <v>18</v>
      </c>
      <c r="D14" s="1" t="s">
        <v>19</v>
      </c>
      <c r="E14" s="1"/>
      <c r="F14" s="1"/>
      <c r="G14" s="1"/>
      <c r="H14" s="30" t="s">
        <v>126</v>
      </c>
      <c r="I14" s="1" t="s">
        <v>132</v>
      </c>
    </row>
    <row r="15" spans="1:17" ht="15" thickBot="1">
      <c r="A15" s="2">
        <f t="shared" si="3"/>
        <v>2</v>
      </c>
      <c r="B15" s="2">
        <f t="shared" si="4"/>
        <v>0</v>
      </c>
      <c r="C15" s="1" t="s">
        <v>122</v>
      </c>
      <c r="D15" s="1" t="s">
        <v>123</v>
      </c>
      <c r="E15" s="1"/>
      <c r="F15" s="1"/>
      <c r="G15" s="1"/>
      <c r="H15" s="30" t="s">
        <v>126</v>
      </c>
      <c r="I15" s="1" t="s">
        <v>132</v>
      </c>
      <c r="L15" t="s">
        <v>111</v>
      </c>
      <c r="M15" s="41" t="s">
        <v>126</v>
      </c>
      <c r="N15" s="42" t="s">
        <v>127</v>
      </c>
      <c r="O15" s="43" t="s">
        <v>128</v>
      </c>
    </row>
    <row r="16" spans="1:17" ht="15" thickBot="1">
      <c r="A16" s="2">
        <f t="shared" si="3"/>
        <v>2</v>
      </c>
      <c r="B16" s="2">
        <f t="shared" si="4"/>
        <v>0</v>
      </c>
      <c r="C16" s="1" t="s">
        <v>120</v>
      </c>
      <c r="D16" s="1" t="s">
        <v>121</v>
      </c>
      <c r="E16" s="1"/>
      <c r="F16" s="1"/>
      <c r="G16" s="1"/>
      <c r="H16" s="30" t="s">
        <v>126</v>
      </c>
      <c r="I16" s="1" t="s">
        <v>132</v>
      </c>
      <c r="L16" s="35" t="s">
        <v>132</v>
      </c>
      <c r="M16" s="44">
        <f>SUMPRODUCT(($I$4:$I$52=$L16)*($H$4:$H$52=M$15)*($B$4:$B$52))</f>
        <v>4</v>
      </c>
      <c r="N16" s="44">
        <f t="shared" ref="N16:O19" si="7">SUMPRODUCT(($I$4:$I$52=$L16)*($H$4:$H$52=N$15)*($B$4:$B$52))</f>
        <v>9</v>
      </c>
      <c r="O16" s="44">
        <f t="shared" si="7"/>
        <v>0</v>
      </c>
    </row>
    <row r="17" spans="1:17" ht="15" thickBot="1">
      <c r="A17" s="2">
        <f t="shared" si="3"/>
        <v>2</v>
      </c>
      <c r="B17" s="2">
        <f t="shared" si="4"/>
        <v>0</v>
      </c>
      <c r="C17" s="1" t="s">
        <v>20</v>
      </c>
      <c r="D17" s="1" t="s">
        <v>21</v>
      </c>
      <c r="E17" s="1"/>
      <c r="F17" s="1"/>
      <c r="G17" s="1"/>
      <c r="H17" s="30" t="s">
        <v>126</v>
      </c>
      <c r="I17" s="1" t="s">
        <v>135</v>
      </c>
      <c r="L17" s="28" t="s">
        <v>133</v>
      </c>
      <c r="M17" s="44">
        <f t="shared" ref="M17:M19" si="8">SUMPRODUCT(($I$4:$I$52=$L17)*($H$4:$H$52=M$15)*($B$4:$B$52))</f>
        <v>0</v>
      </c>
      <c r="N17" s="44">
        <f t="shared" si="7"/>
        <v>0</v>
      </c>
      <c r="O17" s="44">
        <f t="shared" si="7"/>
        <v>4</v>
      </c>
    </row>
    <row r="18" spans="1:17" ht="15" thickBot="1">
      <c r="A18" s="2">
        <f t="shared" si="3"/>
        <v>1</v>
      </c>
      <c r="B18" s="2">
        <f t="shared" si="4"/>
        <v>0</v>
      </c>
      <c r="C18" s="1" t="s">
        <v>22</v>
      </c>
      <c r="D18" s="1"/>
      <c r="E18" s="1"/>
      <c r="F18" s="1"/>
      <c r="G18" s="1"/>
      <c r="H18" s="30" t="s">
        <v>126</v>
      </c>
      <c r="I18" s="1" t="s">
        <v>132</v>
      </c>
      <c r="L18" s="27" t="s">
        <v>135</v>
      </c>
      <c r="M18" s="44">
        <f t="shared" si="8"/>
        <v>11</v>
      </c>
      <c r="N18" s="44">
        <f t="shared" si="7"/>
        <v>4</v>
      </c>
      <c r="O18" s="44">
        <f t="shared" si="7"/>
        <v>10</v>
      </c>
    </row>
    <row r="19" spans="1:17" ht="15" thickBot="1">
      <c r="A19" s="2">
        <f t="shared" si="3"/>
        <v>2</v>
      </c>
      <c r="B19" s="2">
        <f t="shared" si="4"/>
        <v>0</v>
      </c>
      <c r="C19" s="1" t="s">
        <v>23</v>
      </c>
      <c r="D19" s="1" t="s">
        <v>24</v>
      </c>
      <c r="E19" s="1"/>
      <c r="F19" s="1"/>
      <c r="G19" s="1"/>
      <c r="H19" s="30" t="s">
        <v>126</v>
      </c>
      <c r="I19" s="1" t="s">
        <v>135</v>
      </c>
      <c r="L19" s="29" t="s">
        <v>134</v>
      </c>
      <c r="M19" s="44">
        <f t="shared" si="8"/>
        <v>0</v>
      </c>
      <c r="N19" s="44">
        <f t="shared" si="7"/>
        <v>0</v>
      </c>
      <c r="O19" s="44">
        <f t="shared" si="7"/>
        <v>3</v>
      </c>
      <c r="Q19">
        <f>SUM(M16:O19)</f>
        <v>45</v>
      </c>
    </row>
    <row r="20" spans="1:17" ht="15" thickBot="1">
      <c r="A20" s="2">
        <f t="shared" si="3"/>
        <v>2</v>
      </c>
      <c r="B20" s="2">
        <f t="shared" si="4"/>
        <v>0</v>
      </c>
      <c r="C20" s="1" t="s">
        <v>25</v>
      </c>
      <c r="D20" s="1" t="s">
        <v>26</v>
      </c>
      <c r="E20" s="1"/>
      <c r="F20" s="1"/>
      <c r="G20" s="1"/>
      <c r="H20" s="30" t="s">
        <v>126</v>
      </c>
      <c r="I20" s="1" t="s">
        <v>132</v>
      </c>
    </row>
    <row r="21" spans="1:17" ht="15" thickBot="1">
      <c r="A21" s="2">
        <f t="shared" si="3"/>
        <v>2</v>
      </c>
      <c r="B21" s="2">
        <f t="shared" si="4"/>
        <v>0</v>
      </c>
      <c r="C21" s="10" t="s">
        <v>27</v>
      </c>
      <c r="D21" s="10" t="s">
        <v>28</v>
      </c>
      <c r="E21" s="1"/>
      <c r="F21" s="1"/>
      <c r="G21" s="1"/>
      <c r="H21" s="30" t="s">
        <v>126</v>
      </c>
      <c r="I21" s="1" t="s">
        <v>134</v>
      </c>
    </row>
    <row r="22" spans="1:17" ht="15" thickBot="1">
      <c r="A22" s="2">
        <f t="shared" si="3"/>
        <v>2</v>
      </c>
      <c r="B22" s="2">
        <f t="shared" si="4"/>
        <v>1</v>
      </c>
      <c r="C22" s="1" t="s">
        <v>30</v>
      </c>
      <c r="D22" s="1" t="s">
        <v>29</v>
      </c>
      <c r="E22" s="1" t="s">
        <v>31</v>
      </c>
      <c r="F22" s="1"/>
      <c r="G22" s="1"/>
      <c r="H22" s="30" t="s">
        <v>126</v>
      </c>
      <c r="I22" s="1" t="s">
        <v>135</v>
      </c>
    </row>
    <row r="23" spans="1:17" ht="15" thickBot="1">
      <c r="A23" s="2">
        <f t="shared" si="3"/>
        <v>2</v>
      </c>
      <c r="B23" s="2">
        <f t="shared" si="4"/>
        <v>3</v>
      </c>
      <c r="C23" s="1" t="s">
        <v>125</v>
      </c>
      <c r="D23" s="1" t="s">
        <v>32</v>
      </c>
      <c r="E23" s="1" t="s">
        <v>33</v>
      </c>
      <c r="F23" s="1" t="s">
        <v>34</v>
      </c>
      <c r="G23" s="1" t="s">
        <v>40</v>
      </c>
      <c r="H23" s="30" t="s">
        <v>126</v>
      </c>
      <c r="I23" s="1" t="s">
        <v>135</v>
      </c>
    </row>
    <row r="24" spans="1:17" ht="15" thickBot="1">
      <c r="A24" s="2">
        <f t="shared" si="3"/>
        <v>2</v>
      </c>
      <c r="B24" s="2">
        <f t="shared" si="4"/>
        <v>0</v>
      </c>
      <c r="C24" s="1" t="s">
        <v>35</v>
      </c>
      <c r="D24" s="1" t="s">
        <v>13</v>
      </c>
      <c r="E24" s="1"/>
      <c r="F24" s="1"/>
      <c r="G24" s="1"/>
      <c r="H24" s="30" t="s">
        <v>126</v>
      </c>
      <c r="I24" s="1" t="s">
        <v>132</v>
      </c>
    </row>
    <row r="25" spans="1:17" ht="15" thickBot="1">
      <c r="A25" s="2">
        <f t="shared" si="3"/>
        <v>1</v>
      </c>
      <c r="B25" s="2">
        <f t="shared" si="4"/>
        <v>0</v>
      </c>
      <c r="C25" s="1" t="s">
        <v>36</v>
      </c>
      <c r="D25" s="1" t="s">
        <v>37</v>
      </c>
      <c r="E25" s="1"/>
      <c r="F25" s="1"/>
      <c r="G25" s="1"/>
      <c r="H25" s="30" t="s">
        <v>126</v>
      </c>
      <c r="I25" s="1" t="s">
        <v>132</v>
      </c>
    </row>
    <row r="26" spans="1:17" ht="15" thickBot="1">
      <c r="A26" s="2">
        <f t="shared" si="3"/>
        <v>2</v>
      </c>
      <c r="B26" s="2">
        <f t="shared" si="4"/>
        <v>2</v>
      </c>
      <c r="C26" s="1" t="s">
        <v>11</v>
      </c>
      <c r="D26" s="1" t="s">
        <v>38</v>
      </c>
      <c r="E26" s="1" t="s">
        <v>39</v>
      </c>
      <c r="F26" s="1" t="s">
        <v>41</v>
      </c>
      <c r="G26" s="1"/>
      <c r="H26" s="30" t="s">
        <v>126</v>
      </c>
      <c r="I26" s="1" t="s">
        <v>135</v>
      </c>
    </row>
    <row r="27" spans="1:17" ht="15" thickBot="1">
      <c r="A27" s="2">
        <f t="shared" si="3"/>
        <v>2</v>
      </c>
      <c r="B27" s="2">
        <f t="shared" si="4"/>
        <v>2</v>
      </c>
      <c r="C27" s="1" t="s">
        <v>42</v>
      </c>
      <c r="D27" s="1" t="s">
        <v>43</v>
      </c>
      <c r="E27" s="1" t="s">
        <v>44</v>
      </c>
      <c r="F27" s="1" t="s">
        <v>45</v>
      </c>
      <c r="G27" s="1"/>
      <c r="H27" s="30" t="s">
        <v>126</v>
      </c>
      <c r="I27" s="1" t="s">
        <v>132</v>
      </c>
    </row>
    <row r="28" spans="1:17" ht="15" thickBot="1">
      <c r="A28" s="2">
        <f t="shared" si="3"/>
        <v>1</v>
      </c>
      <c r="B28" s="2">
        <f t="shared" si="4"/>
        <v>0</v>
      </c>
      <c r="C28" s="1"/>
      <c r="D28" s="1" t="s">
        <v>46</v>
      </c>
      <c r="E28" s="1"/>
      <c r="F28" s="1"/>
      <c r="G28" s="1"/>
      <c r="H28" s="31" t="s">
        <v>127</v>
      </c>
      <c r="I28" s="1" t="s">
        <v>135</v>
      </c>
      <c r="P28" s="7"/>
    </row>
    <row r="29" spans="1:17" ht="15" thickBot="1">
      <c r="A29" s="2">
        <f t="shared" si="3"/>
        <v>2</v>
      </c>
      <c r="B29" s="2">
        <f t="shared" si="4"/>
        <v>1</v>
      </c>
      <c r="C29" s="1" t="s">
        <v>47</v>
      </c>
      <c r="D29" s="1" t="s">
        <v>48</v>
      </c>
      <c r="E29" s="1" t="s">
        <v>49</v>
      </c>
      <c r="F29" s="1"/>
      <c r="G29" s="1"/>
      <c r="H29" s="31" t="s">
        <v>127</v>
      </c>
      <c r="I29" s="1" t="s">
        <v>135</v>
      </c>
      <c r="P29" s="7"/>
    </row>
    <row r="30" spans="1:17" ht="15" thickBot="1">
      <c r="A30" s="2">
        <f t="shared" si="3"/>
        <v>2</v>
      </c>
      <c r="B30" s="2">
        <f t="shared" si="4"/>
        <v>2</v>
      </c>
      <c r="C30" s="1" t="s">
        <v>30</v>
      </c>
      <c r="D30" s="1" t="s">
        <v>50</v>
      </c>
      <c r="E30" s="1" t="s">
        <v>51</v>
      </c>
      <c r="F30" s="1" t="s">
        <v>52</v>
      </c>
      <c r="G30" s="1"/>
      <c r="H30" s="31" t="s">
        <v>127</v>
      </c>
      <c r="I30" s="1" t="s">
        <v>132</v>
      </c>
      <c r="P30" s="7"/>
    </row>
    <row r="31" spans="1:17" ht="15" thickBot="1">
      <c r="A31" s="2">
        <f t="shared" si="3"/>
        <v>2</v>
      </c>
      <c r="B31" s="2">
        <f t="shared" si="4"/>
        <v>0</v>
      </c>
      <c r="C31" s="1" t="s">
        <v>54</v>
      </c>
      <c r="D31" s="1" t="s">
        <v>53</v>
      </c>
      <c r="E31" s="1"/>
      <c r="F31" s="1"/>
      <c r="G31" s="1"/>
      <c r="H31" s="31" t="s">
        <v>127</v>
      </c>
      <c r="I31" s="1" t="s">
        <v>132</v>
      </c>
    </row>
    <row r="32" spans="1:17" ht="15" thickBot="1">
      <c r="A32" s="2">
        <f t="shared" si="3"/>
        <v>2</v>
      </c>
      <c r="B32" s="2">
        <f t="shared" si="4"/>
        <v>1</v>
      </c>
      <c r="C32" s="1" t="s">
        <v>55</v>
      </c>
      <c r="D32" s="1" t="s">
        <v>56</v>
      </c>
      <c r="E32" s="1" t="s">
        <v>57</v>
      </c>
      <c r="F32" s="1"/>
      <c r="G32" s="1"/>
      <c r="H32" s="31" t="s">
        <v>127</v>
      </c>
      <c r="I32" s="1" t="s">
        <v>132</v>
      </c>
    </row>
    <row r="33" spans="1:9" ht="15" thickBot="1">
      <c r="A33" s="2">
        <f t="shared" si="3"/>
        <v>2</v>
      </c>
      <c r="B33" s="2">
        <f t="shared" si="4"/>
        <v>1</v>
      </c>
      <c r="C33" s="1" t="s">
        <v>58</v>
      </c>
      <c r="D33" s="1" t="s">
        <v>59</v>
      </c>
      <c r="E33" s="1" t="s">
        <v>60</v>
      </c>
      <c r="F33" s="1"/>
      <c r="G33" s="1"/>
      <c r="H33" s="31" t="s">
        <v>127</v>
      </c>
      <c r="I33" s="1" t="s">
        <v>132</v>
      </c>
    </row>
    <row r="34" spans="1:9" ht="15" thickBot="1">
      <c r="A34" s="2">
        <f t="shared" si="3"/>
        <v>2</v>
      </c>
      <c r="B34" s="2">
        <f t="shared" si="4"/>
        <v>1</v>
      </c>
      <c r="C34" s="1" t="s">
        <v>61</v>
      </c>
      <c r="D34" s="1" t="s">
        <v>62</v>
      </c>
      <c r="E34" s="1" t="s">
        <v>57</v>
      </c>
      <c r="F34" s="1"/>
      <c r="G34" s="1"/>
      <c r="H34" s="31" t="s">
        <v>127</v>
      </c>
      <c r="I34" s="1" t="s">
        <v>132</v>
      </c>
    </row>
    <row r="35" spans="1:9" ht="15" thickBot="1">
      <c r="A35" s="2">
        <f t="shared" si="3"/>
        <v>2</v>
      </c>
      <c r="B35" s="2">
        <f t="shared" si="4"/>
        <v>0</v>
      </c>
      <c r="C35" s="1" t="s">
        <v>63</v>
      </c>
      <c r="D35" s="1" t="s">
        <v>64</v>
      </c>
      <c r="E35" s="1"/>
      <c r="F35" s="1"/>
      <c r="G35" s="1"/>
      <c r="H35" s="31" t="s">
        <v>127</v>
      </c>
      <c r="I35" s="1" t="s">
        <v>132</v>
      </c>
    </row>
    <row r="36" spans="1:9" ht="15" thickBot="1">
      <c r="A36" s="2">
        <f t="shared" si="3"/>
        <v>2</v>
      </c>
      <c r="B36" s="2">
        <f t="shared" si="4"/>
        <v>1</v>
      </c>
      <c r="C36" s="1" t="s">
        <v>65</v>
      </c>
      <c r="D36" s="1" t="s">
        <v>66</v>
      </c>
      <c r="E36" s="1" t="s">
        <v>67</v>
      </c>
      <c r="F36" s="1"/>
      <c r="G36" s="1"/>
      <c r="H36" s="31" t="s">
        <v>127</v>
      </c>
      <c r="I36" s="1" t="s">
        <v>132</v>
      </c>
    </row>
    <row r="37" spans="1:9" ht="15" thickBot="1">
      <c r="A37" s="2">
        <f t="shared" si="3"/>
        <v>2</v>
      </c>
      <c r="B37" s="2">
        <f t="shared" si="4"/>
        <v>0</v>
      </c>
      <c r="C37" s="1" t="s">
        <v>68</v>
      </c>
      <c r="D37" s="1" t="s">
        <v>69</v>
      </c>
      <c r="E37" s="1"/>
      <c r="F37" s="1"/>
      <c r="G37" s="1"/>
      <c r="H37" s="31" t="s">
        <v>127</v>
      </c>
      <c r="I37" s="1" t="s">
        <v>132</v>
      </c>
    </row>
    <row r="38" spans="1:9" ht="15" thickBot="1">
      <c r="A38" s="2">
        <f t="shared" si="3"/>
        <v>1</v>
      </c>
      <c r="B38" s="2">
        <f t="shared" si="4"/>
        <v>0</v>
      </c>
      <c r="C38" s="1" t="s">
        <v>18</v>
      </c>
      <c r="D38" s="1"/>
      <c r="E38" s="1"/>
      <c r="F38" s="1"/>
      <c r="G38" s="1"/>
      <c r="H38" s="31" t="s">
        <v>127</v>
      </c>
      <c r="I38" s="1" t="s">
        <v>132</v>
      </c>
    </row>
    <row r="39" spans="1:9" ht="15" thickBot="1">
      <c r="A39" s="2">
        <f t="shared" si="3"/>
        <v>1</v>
      </c>
      <c r="B39" s="2">
        <f t="shared" si="4"/>
        <v>0</v>
      </c>
      <c r="C39" s="1"/>
      <c r="D39" s="1" t="s">
        <v>72</v>
      </c>
      <c r="E39" s="1"/>
      <c r="F39" s="1"/>
      <c r="G39" s="1"/>
      <c r="H39" s="31" t="s">
        <v>127</v>
      </c>
      <c r="I39" s="1" t="s">
        <v>132</v>
      </c>
    </row>
    <row r="40" spans="1:9" ht="15" thickBot="1">
      <c r="A40" s="2">
        <f t="shared" si="3"/>
        <v>2</v>
      </c>
      <c r="B40" s="2">
        <f t="shared" si="4"/>
        <v>3</v>
      </c>
      <c r="C40" s="1" t="s">
        <v>70</v>
      </c>
      <c r="D40" s="1" t="s">
        <v>71</v>
      </c>
      <c r="E40" s="1" t="s">
        <v>73</v>
      </c>
      <c r="F40" s="1" t="s">
        <v>74</v>
      </c>
      <c r="G40" s="1" t="s">
        <v>75</v>
      </c>
      <c r="H40" s="31" t="s">
        <v>127</v>
      </c>
      <c r="I40" s="1" t="s">
        <v>135</v>
      </c>
    </row>
    <row r="41" spans="1:9" ht="15" thickBot="1">
      <c r="A41" s="2">
        <f t="shared" si="3"/>
        <v>2</v>
      </c>
      <c r="B41" s="2">
        <f t="shared" si="4"/>
        <v>0</v>
      </c>
      <c r="C41" s="1" t="s">
        <v>76</v>
      </c>
      <c r="D41" s="1" t="s">
        <v>77</v>
      </c>
      <c r="E41" s="1"/>
      <c r="F41" s="1"/>
      <c r="G41" s="1"/>
      <c r="H41" s="31" t="s">
        <v>127</v>
      </c>
      <c r="I41" s="1" t="s">
        <v>132</v>
      </c>
    </row>
    <row r="42" spans="1:9" ht="15" thickBot="1">
      <c r="A42" s="2">
        <f t="shared" si="3"/>
        <v>2</v>
      </c>
      <c r="B42" s="2">
        <f t="shared" si="4"/>
        <v>3</v>
      </c>
      <c r="C42" s="1" t="s">
        <v>55</v>
      </c>
      <c r="D42" s="1" t="s">
        <v>78</v>
      </c>
      <c r="E42" s="1" t="s">
        <v>79</v>
      </c>
      <c r="F42" s="1" t="s">
        <v>80</v>
      </c>
      <c r="G42" s="1" t="s">
        <v>81</v>
      </c>
      <c r="H42" s="31" t="s">
        <v>127</v>
      </c>
      <c r="I42" s="1" t="s">
        <v>132</v>
      </c>
    </row>
    <row r="43" spans="1:9" ht="15" thickBot="1">
      <c r="A43" s="2">
        <f t="shared" si="3"/>
        <v>2</v>
      </c>
      <c r="B43" s="2">
        <f t="shared" si="4"/>
        <v>0</v>
      </c>
      <c r="C43" s="1" t="s">
        <v>83</v>
      </c>
      <c r="D43" s="1" t="s">
        <v>82</v>
      </c>
      <c r="E43" s="1"/>
      <c r="F43" s="1"/>
      <c r="G43" s="1"/>
      <c r="H43" s="31" t="s">
        <v>127</v>
      </c>
      <c r="I43" s="1" t="s">
        <v>134</v>
      </c>
    </row>
    <row r="44" spans="1:9" ht="15" thickBot="1">
      <c r="A44" s="2">
        <f t="shared" si="3"/>
        <v>2</v>
      </c>
      <c r="B44" s="2">
        <f t="shared" si="4"/>
        <v>2</v>
      </c>
      <c r="C44" s="1" t="s">
        <v>84</v>
      </c>
      <c r="D44" s="1" t="s">
        <v>85</v>
      </c>
      <c r="E44" s="1" t="s">
        <v>119</v>
      </c>
      <c r="F44" s="1" t="s">
        <v>87</v>
      </c>
      <c r="G44" s="1"/>
      <c r="H44" s="31" t="s">
        <v>128</v>
      </c>
      <c r="I44" s="1" t="s">
        <v>135</v>
      </c>
    </row>
    <row r="45" spans="1:9" ht="15" thickBot="1">
      <c r="A45" s="2">
        <f t="shared" si="3"/>
        <v>2</v>
      </c>
      <c r="B45" s="2">
        <f t="shared" si="4"/>
        <v>3</v>
      </c>
      <c r="C45" s="1" t="s">
        <v>86</v>
      </c>
      <c r="D45" s="1" t="s">
        <v>85</v>
      </c>
      <c r="E45" s="1" t="s">
        <v>88</v>
      </c>
      <c r="F45" s="1" t="s">
        <v>89</v>
      </c>
      <c r="G45" s="1" t="s">
        <v>90</v>
      </c>
      <c r="H45" s="31" t="s">
        <v>128</v>
      </c>
      <c r="I45" s="1" t="s">
        <v>135</v>
      </c>
    </row>
    <row r="46" spans="1:9" ht="15" thickBot="1">
      <c r="A46" s="2">
        <f t="shared" si="3"/>
        <v>2</v>
      </c>
      <c r="B46" s="2">
        <f t="shared" si="4"/>
        <v>2</v>
      </c>
      <c r="C46" s="1" t="s">
        <v>91</v>
      </c>
      <c r="D46" s="1" t="s">
        <v>92</v>
      </c>
      <c r="E46" s="1" t="s">
        <v>93</v>
      </c>
      <c r="F46" s="1" t="s">
        <v>94</v>
      </c>
      <c r="G46" s="1"/>
      <c r="H46" s="31" t="s">
        <v>128</v>
      </c>
      <c r="I46" s="1" t="s">
        <v>135</v>
      </c>
    </row>
    <row r="47" spans="1:9" ht="15" thickBot="1">
      <c r="A47" s="2">
        <f t="shared" si="3"/>
        <v>2</v>
      </c>
      <c r="B47" s="2">
        <f t="shared" si="4"/>
        <v>3</v>
      </c>
      <c r="C47" s="1" t="s">
        <v>95</v>
      </c>
      <c r="D47" s="1" t="s">
        <v>53</v>
      </c>
      <c r="E47" s="1" t="s">
        <v>96</v>
      </c>
      <c r="F47" s="1" t="s">
        <v>97</v>
      </c>
      <c r="G47" s="1" t="s">
        <v>98</v>
      </c>
      <c r="H47" s="31" t="s">
        <v>128</v>
      </c>
      <c r="I47" s="1" t="s">
        <v>135</v>
      </c>
    </row>
    <row r="48" spans="1:9" ht="15" thickBot="1">
      <c r="A48" s="2">
        <f t="shared" si="3"/>
        <v>2</v>
      </c>
      <c r="B48" s="2">
        <f t="shared" si="4"/>
        <v>2</v>
      </c>
      <c r="C48" s="1" t="s">
        <v>99</v>
      </c>
      <c r="D48" s="1" t="s">
        <v>100</v>
      </c>
      <c r="E48" s="1" t="s">
        <v>74</v>
      </c>
      <c r="F48" s="1" t="s">
        <v>31</v>
      </c>
      <c r="G48" s="1"/>
      <c r="H48" s="31" t="s">
        <v>128</v>
      </c>
      <c r="I48" s="1" t="s">
        <v>133</v>
      </c>
    </row>
    <row r="49" spans="1:10" ht="15" thickBot="1">
      <c r="A49" s="2">
        <f t="shared" si="3"/>
        <v>2</v>
      </c>
      <c r="B49" s="2">
        <f t="shared" si="4"/>
        <v>2</v>
      </c>
      <c r="C49" s="1" t="s">
        <v>101</v>
      </c>
      <c r="D49" s="1" t="s">
        <v>103</v>
      </c>
      <c r="E49" s="1" t="s">
        <v>40</v>
      </c>
      <c r="F49" s="1" t="s">
        <v>102</v>
      </c>
      <c r="G49" s="1"/>
      <c r="H49" s="31" t="s">
        <v>128</v>
      </c>
      <c r="I49" s="1" t="s">
        <v>134</v>
      </c>
    </row>
    <row r="50" spans="1:10" ht="15" thickBot="1">
      <c r="A50" s="2">
        <f t="shared" si="3"/>
        <v>2</v>
      </c>
      <c r="B50" s="2">
        <f t="shared" si="4"/>
        <v>2</v>
      </c>
      <c r="C50" s="1" t="s">
        <v>104</v>
      </c>
      <c r="D50" s="1" t="s">
        <v>105</v>
      </c>
      <c r="E50" s="1" t="s">
        <v>106</v>
      </c>
      <c r="F50" s="1" t="s">
        <v>107</v>
      </c>
      <c r="G50" s="1"/>
      <c r="H50" s="31" t="s">
        <v>128</v>
      </c>
      <c r="I50" s="1" t="s">
        <v>133</v>
      </c>
    </row>
    <row r="51" spans="1:10" ht="15" thickBot="1">
      <c r="A51" s="2">
        <f t="shared" si="3"/>
        <v>2</v>
      </c>
      <c r="B51" s="2">
        <f t="shared" si="4"/>
        <v>1</v>
      </c>
      <c r="C51" s="1" t="s">
        <v>108</v>
      </c>
      <c r="D51" s="1" t="s">
        <v>109</v>
      </c>
      <c r="E51" s="11" t="s">
        <v>114</v>
      </c>
      <c r="F51" s="1"/>
      <c r="G51" s="1"/>
      <c r="H51" s="31" t="s">
        <v>128</v>
      </c>
      <c r="I51" s="1" t="s">
        <v>134</v>
      </c>
    </row>
    <row r="52" spans="1:10" ht="15" thickBot="1">
      <c r="A52" s="2">
        <f t="shared" si="3"/>
        <v>2</v>
      </c>
      <c r="B52" s="2">
        <f t="shared" si="4"/>
        <v>0</v>
      </c>
      <c r="C52" s="1" t="s">
        <v>137</v>
      </c>
      <c r="D52" s="1" t="s">
        <v>138</v>
      </c>
      <c r="E52" s="11"/>
      <c r="F52" s="1"/>
      <c r="G52" s="1"/>
      <c r="H52" s="31" t="s">
        <v>128</v>
      </c>
      <c r="I52" s="1" t="s">
        <v>133</v>
      </c>
    </row>
    <row r="53" spans="1:10" ht="15" thickBot="1">
      <c r="A53" s="5">
        <f>SUM(A4:A52)</f>
        <v>92</v>
      </c>
      <c r="B53" s="9">
        <f>SUM(B4:B52)</f>
        <v>45</v>
      </c>
      <c r="C53" s="5">
        <f>SUM(A53:B53)</f>
        <v>137</v>
      </c>
    </row>
    <row r="54" spans="1:10" ht="15" thickBot="1"/>
    <row r="55" spans="1:10" ht="15" thickBot="1">
      <c r="B55" s="23" t="s">
        <v>130</v>
      </c>
      <c r="C55" s="24" t="s">
        <v>111</v>
      </c>
      <c r="D55" s="25" t="s">
        <v>131</v>
      </c>
    </row>
    <row r="56" spans="1:10">
      <c r="A56" s="12" t="s">
        <v>126</v>
      </c>
      <c r="B56" s="16">
        <f>SUM(A4:A27)</f>
        <v>45</v>
      </c>
      <c r="C56" s="17">
        <f>SUM(B4:B27)</f>
        <v>15</v>
      </c>
      <c r="D56" s="18">
        <f>SUM(B56:C56)</f>
        <v>60</v>
      </c>
    </row>
    <row r="57" spans="1:10">
      <c r="A57" s="13" t="s">
        <v>127</v>
      </c>
      <c r="B57" s="19">
        <f>SUM(A28:A43)</f>
        <v>29</v>
      </c>
      <c r="C57" s="1">
        <f>SUM(B28:B43)</f>
        <v>13</v>
      </c>
      <c r="D57" s="20">
        <f>SUM(B57:C57)</f>
        <v>42</v>
      </c>
    </row>
    <row r="58" spans="1:10" ht="15" thickBot="1">
      <c r="A58" s="14" t="s">
        <v>128</v>
      </c>
      <c r="B58" s="21">
        <f>SUM(A44:A52)</f>
        <v>18</v>
      </c>
      <c r="C58" s="21">
        <f>SUM(B44:B52)</f>
        <v>17</v>
      </c>
      <c r="D58" s="22">
        <f>SUM(B58:C58)</f>
        <v>35</v>
      </c>
    </row>
    <row r="59" spans="1:10">
      <c r="B59" s="15">
        <f>SUM(B56:B58)</f>
        <v>92</v>
      </c>
      <c r="C59" s="15">
        <f>SUM(C56:C58)</f>
        <v>45</v>
      </c>
      <c r="D59" s="15">
        <f>SUM(D56:D58)</f>
        <v>137</v>
      </c>
    </row>
    <row r="63" spans="1:10">
      <c r="J63" s="7"/>
    </row>
  </sheetData>
  <autoFilter ref="A3:I53">
    <filterColumn colId="4" showButton="0"/>
    <filterColumn colId="5" showButton="0"/>
  </autoFilter>
  <mergeCells count="1">
    <mergeCell ref="E3:G3"/>
  </mergeCells>
  <conditionalFormatting sqref="A56:A58 A4:H52">
    <cfRule type="cellIs" dxfId="33" priority="16" operator="equal">
      <formula>"f"</formula>
    </cfRule>
  </conditionalFormatting>
  <conditionalFormatting sqref="A56:A58 A5:B52 H45:H52 A4:H51">
    <cfRule type="cellIs" dxfId="32" priority="14" operator="equal">
      <formula>"a"</formula>
    </cfRule>
    <cfRule type="cellIs" dxfId="31" priority="15" operator="equal">
      <formula>"y"</formula>
    </cfRule>
  </conditionalFormatting>
  <conditionalFormatting sqref="I4:I52">
    <cfRule type="containsText" dxfId="30" priority="7" operator="containsText" text="ne viens pas">
      <formula>NOT(ISERROR(SEARCH("ne viens pas",I4)))</formula>
    </cfRule>
    <cfRule type="containsText" dxfId="29" priority="8" operator="containsText" text="viens">
      <formula>NOT(ISERROR(SEARCH("viens",I4)))</formula>
    </cfRule>
    <cfRule type="containsText" dxfId="28" priority="9" operator="containsText" text="attente">
      <formula>NOT(ISERROR(SEARCH("attente",I4)))</formula>
    </cfRule>
    <cfRule type="containsText" dxfId="27" priority="10" operator="containsText" text="invité">
      <formula>NOT(ISERROR(SEARCH("invité",I4)))</formula>
    </cfRule>
    <cfRule type="containsText" dxfId="26" priority="11" operator="containsText" text="ne viens pas">
      <formula>NOT(ISERROR(SEARCH("ne viens pas",I4)))</formula>
    </cfRule>
    <cfRule type="cellIs" dxfId="25" priority="12" operator="equal">
      <formula>"viens"</formula>
    </cfRule>
    <cfRule type="cellIs" dxfId="24" priority="13" operator="equal">
      <formula>"""viens"""</formula>
    </cfRule>
  </conditionalFormatting>
  <conditionalFormatting sqref="O15">
    <cfRule type="cellIs" dxfId="23" priority="6" operator="equal">
      <formula>"f"</formula>
    </cfRule>
  </conditionalFormatting>
  <conditionalFormatting sqref="O15">
    <cfRule type="cellIs" dxfId="21" priority="4" operator="equal">
      <formula>"a"</formula>
    </cfRule>
    <cfRule type="cellIs" dxfId="20" priority="5" operator="equal">
      <formula>"y"</formula>
    </cfRule>
  </conditionalFormatting>
  <conditionalFormatting sqref="O9">
    <cfRule type="cellIs" dxfId="17" priority="3" operator="equal">
      <formula>"f"</formula>
    </cfRule>
  </conditionalFormatting>
  <conditionalFormatting sqref="O9">
    <cfRule type="cellIs" dxfId="15" priority="1" operator="equal">
      <formula>"a"</formula>
    </cfRule>
    <cfRule type="cellIs" dxfId="14" priority="2" operator="equal">
      <formula>"y"</formula>
    </cfRule>
  </conditionalFormatting>
  <dataValidations count="1">
    <dataValidation type="list" allowBlank="1" showInputMessage="1" showErrorMessage="1" sqref="I4:I52">
      <formula1>"invité,attente,viens, ne viens pas"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tulipe</cp:lastModifiedBy>
  <dcterms:created xsi:type="dcterms:W3CDTF">2016-01-01T14:21:23Z</dcterms:created>
  <dcterms:modified xsi:type="dcterms:W3CDTF">2016-01-10T14:06:25Z</dcterms:modified>
</cp:coreProperties>
</file>