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350" windowHeight="518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M3" i="1"/>
  <c r="M4"/>
  <c r="M5"/>
  <c r="M6"/>
  <c r="M7"/>
  <c r="M2"/>
  <c r="N3" a="1"/>
  <c r="N3" s="1"/>
  <c r="N4" a="1"/>
  <c r="N4" s="1"/>
  <c r="N5" a="1"/>
  <c r="N5" s="1"/>
  <c r="N6" a="1"/>
  <c r="N6" s="1"/>
  <c r="N7" a="1"/>
  <c r="N7" s="1"/>
  <c r="N2" a="1"/>
  <c r="N2" s="1"/>
  <c r="O3" a="1"/>
  <c r="O5" a="1"/>
  <c r="O4" a="1"/>
  <c r="O6" a="1"/>
  <c r="O7" a="1"/>
  <c r="O2" a="1"/>
  <c r="O7" l="1"/>
  <c r="P7" s="1"/>
  <c r="O6"/>
  <c r="P6" s="1"/>
  <c r="O4"/>
  <c r="P4" s="1"/>
  <c r="O5"/>
  <c r="P5" s="1"/>
  <c r="O3"/>
  <c r="P3" s="1"/>
  <c r="O2"/>
  <c r="P2" s="1"/>
  <c r="L2" l="1"/>
  <c r="L3"/>
  <c r="L4"/>
  <c r="L5"/>
  <c r="L6"/>
  <c r="L7"/>
</calcChain>
</file>

<file path=xl/sharedStrings.xml><?xml version="1.0" encoding="utf-8"?>
<sst xmlns="http://schemas.openxmlformats.org/spreadsheetml/2006/main" count="30" uniqueCount="22">
  <si>
    <t>38502880</t>
  </si>
  <si>
    <t>40679675</t>
  </si>
  <si>
    <t>38500190</t>
  </si>
  <si>
    <t>Rebecca</t>
  </si>
  <si>
    <t>VIDE</t>
  </si>
  <si>
    <t>Flora</t>
  </si>
  <si>
    <t>NORMANDE</t>
  </si>
  <si>
    <t>Florence</t>
  </si>
  <si>
    <t>ROBERT</t>
  </si>
  <si>
    <t>40950879</t>
  </si>
  <si>
    <t>Bernadette</t>
  </si>
  <si>
    <t>MICHEL</t>
  </si>
  <si>
    <t>38794918</t>
  </si>
  <si>
    <t>Taux</t>
  </si>
  <si>
    <t>Matricule</t>
  </si>
  <si>
    <t>Code occurrence</t>
  </si>
  <si>
    <t>Fin occurrence</t>
  </si>
  <si>
    <t>Début occurrence</t>
  </si>
  <si>
    <t>Date fin bulletin</t>
  </si>
  <si>
    <t>Date début bulletin</t>
  </si>
  <si>
    <t>Prénon</t>
  </si>
  <si>
    <t>Nom</t>
  </si>
</sst>
</file>

<file path=xl/styles.xml><?xml version="1.0" encoding="utf-8"?>
<styleSheet xmlns="http://schemas.openxmlformats.org/spreadsheetml/2006/main">
  <numFmts count="2">
    <numFmt numFmtId="164" formatCode="#"/>
    <numFmt numFmtId="165" formatCode="dd\-mm\-yyyy"/>
  </numFmts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name val="Calibri"/>
      <family val="2"/>
    </font>
    <font>
      <b/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/>
        <bgColor theme="9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7">
    <xf numFmtId="0" fontId="0" fillId="0" borderId="0" xfId="0"/>
    <xf numFmtId="4" fontId="1" fillId="2" borderId="1" xfId="1" applyNumberFormat="1" applyFont="1" applyFill="1" applyBorder="1" applyAlignment="1">
      <alignment vertical="top"/>
    </xf>
    <xf numFmtId="164" fontId="1" fillId="2" borderId="1" xfId="1" applyNumberFormat="1" applyFont="1" applyFill="1" applyBorder="1" applyAlignment="1">
      <alignment vertical="top"/>
    </xf>
    <xf numFmtId="0" fontId="1" fillId="2" borderId="1" xfId="1" applyNumberFormat="1" applyFont="1" applyFill="1" applyBorder="1" applyAlignment="1">
      <alignment vertical="top"/>
    </xf>
    <xf numFmtId="165" fontId="1" fillId="2" borderId="1" xfId="1" applyNumberFormat="1" applyFont="1" applyFill="1" applyBorder="1" applyAlignment="1">
      <alignment vertical="top"/>
    </xf>
    <xf numFmtId="4" fontId="1" fillId="3" borderId="1" xfId="1" applyNumberFormat="1" applyFont="1" applyFill="1" applyBorder="1" applyAlignment="1">
      <alignment vertical="top"/>
    </xf>
    <xf numFmtId="164" fontId="1" fillId="3" borderId="1" xfId="1" applyNumberFormat="1" applyFont="1" applyFill="1" applyBorder="1" applyAlignment="1">
      <alignment vertical="top"/>
    </xf>
    <xf numFmtId="0" fontId="1" fillId="3" borderId="1" xfId="1" applyNumberFormat="1" applyFont="1" applyFill="1" applyBorder="1" applyAlignment="1">
      <alignment vertical="top"/>
    </xf>
    <xf numFmtId="165" fontId="1" fillId="3" borderId="1" xfId="1" applyNumberFormat="1" applyFont="1" applyFill="1" applyBorder="1" applyAlignment="1">
      <alignment vertical="top"/>
    </xf>
    <xf numFmtId="165" fontId="2" fillId="0" borderId="0" xfId="2" applyNumberFormat="1" applyFont="1" applyBorder="1" applyAlignment="1">
      <alignment vertical="top"/>
    </xf>
    <xf numFmtId="0" fontId="2" fillId="0" borderId="0" xfId="2" applyNumberFormat="1" applyFont="1" applyBorder="1" applyAlignment="1">
      <alignment vertical="top"/>
    </xf>
    <xf numFmtId="164" fontId="2" fillId="0" borderId="0" xfId="2" applyNumberFormat="1" applyFont="1" applyBorder="1" applyAlignment="1">
      <alignment vertical="top"/>
    </xf>
    <xf numFmtId="0" fontId="0" fillId="0" borderId="2" xfId="0" applyBorder="1"/>
    <xf numFmtId="165" fontId="2" fillId="0" borderId="2" xfId="2" applyNumberFormat="1" applyFont="1" applyBorder="1" applyAlignment="1">
      <alignment vertical="top"/>
    </xf>
    <xf numFmtId="0" fontId="2" fillId="0" borderId="2" xfId="2" applyNumberFormat="1" applyFont="1" applyBorder="1" applyAlignment="1">
      <alignment vertical="top"/>
    </xf>
    <xf numFmtId="164" fontId="2" fillId="0" borderId="2" xfId="2" applyNumberFormat="1" applyFont="1" applyBorder="1" applyAlignment="1">
      <alignment vertical="top"/>
    </xf>
    <xf numFmtId="0" fontId="3" fillId="4" borderId="3" xfId="1" applyNumberFormat="1" applyFont="1" applyFill="1" applyBorder="1" applyAlignment="1"/>
    <xf numFmtId="165" fontId="0" fillId="0" borderId="0" xfId="0" applyNumberFormat="1"/>
    <xf numFmtId="165" fontId="2" fillId="6" borderId="2" xfId="2" applyNumberFormat="1" applyFont="1" applyFill="1" applyBorder="1" applyAlignment="1">
      <alignment vertical="top"/>
    </xf>
    <xf numFmtId="0" fontId="0" fillId="6" borderId="2" xfId="0" applyFill="1" applyBorder="1"/>
    <xf numFmtId="164" fontId="2" fillId="7" borderId="2" xfId="2" applyNumberFormat="1" applyFont="1" applyFill="1" applyBorder="1" applyAlignment="1">
      <alignment vertical="top"/>
    </xf>
    <xf numFmtId="0" fontId="2" fillId="7" borderId="2" xfId="2" applyNumberFormat="1" applyFont="1" applyFill="1" applyBorder="1" applyAlignment="1">
      <alignment vertical="top"/>
    </xf>
    <xf numFmtId="165" fontId="2" fillId="7" borderId="2" xfId="2" applyNumberFormat="1" applyFont="1" applyFill="1" applyBorder="1" applyAlignment="1">
      <alignment vertical="top"/>
    </xf>
    <xf numFmtId="0" fontId="0" fillId="7" borderId="2" xfId="0" applyFill="1" applyBorder="1"/>
    <xf numFmtId="0" fontId="0" fillId="8" borderId="0" xfId="0" applyFill="1"/>
    <xf numFmtId="165" fontId="2" fillId="8" borderId="2" xfId="2" applyNumberFormat="1" applyFont="1" applyFill="1" applyBorder="1" applyAlignment="1">
      <alignment vertical="top"/>
    </xf>
    <xf numFmtId="0" fontId="4" fillId="5" borderId="2" xfId="0" applyFont="1" applyFill="1" applyBorder="1" applyAlignment="1">
      <alignment horizontal="center" vertical="center"/>
    </xf>
  </cellXfs>
  <cellStyles count="3">
    <cellStyle name="Normal" xfId="0" builtinId="0"/>
    <cellStyle name="Normal_Feuil1" xfId="2"/>
    <cellStyle name="Normal_Feuil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9"/>
  <sheetViews>
    <sheetView tabSelected="1" topLeftCell="B1" workbookViewId="0">
      <selection activeCell="O15" sqref="O15"/>
    </sheetView>
  </sheetViews>
  <sheetFormatPr baseColWidth="10" defaultRowHeight="14.5"/>
  <cols>
    <col min="3" max="3" width="13.1796875" customWidth="1"/>
    <col min="6" max="6" width="14.7265625" customWidth="1"/>
    <col min="10" max="10" width="13.26953125" customWidth="1"/>
    <col min="13" max="14" width="1.36328125" customWidth="1"/>
    <col min="15" max="15" width="2.6328125" customWidth="1"/>
  </cols>
  <sheetData>
    <row r="1" spans="1:16">
      <c r="G1" s="12" t="s">
        <v>14</v>
      </c>
      <c r="H1" s="12" t="s">
        <v>21</v>
      </c>
      <c r="I1" s="12" t="s">
        <v>20</v>
      </c>
      <c r="J1" s="12" t="s">
        <v>19</v>
      </c>
      <c r="K1" s="12" t="s">
        <v>18</v>
      </c>
      <c r="L1" s="12" t="s">
        <v>13</v>
      </c>
    </row>
    <row r="2" spans="1:16" ht="15" thickBot="1">
      <c r="A2" s="16" t="s">
        <v>17</v>
      </c>
      <c r="B2" s="16" t="s">
        <v>16</v>
      </c>
      <c r="C2" s="16" t="s">
        <v>15</v>
      </c>
      <c r="D2" s="16" t="s">
        <v>14</v>
      </c>
      <c r="E2" s="16" t="s">
        <v>13</v>
      </c>
      <c r="G2" s="15">
        <v>6654</v>
      </c>
      <c r="H2" s="14" t="s">
        <v>11</v>
      </c>
      <c r="I2" s="14" t="s">
        <v>10</v>
      </c>
      <c r="J2" s="13">
        <v>43405</v>
      </c>
      <c r="K2" s="13">
        <v>43405</v>
      </c>
      <c r="L2" s="12">
        <f t="shared" ref="L2:L7" si="0">SUMIFS($E$3:$E$9,$D$3:$D$9,$G2,$B$3:$B$9,"&gt;="&amp;$K2,$A$3:$A$9,"&lt;="&amp;$J2)</f>
        <v>20.8</v>
      </c>
      <c r="M2" s="24" t="str">
        <f>J2&amp;":"&amp;K2</f>
        <v>43405:43405</v>
      </c>
      <c r="N2" s="24" t="str">
        <f t="array" ref="N2">SMALL(IF((D$3:D$9=G2),A$3:B$9,""),1)&amp;":"&amp;LARGE(IF((D$3:D$9=G2),A$3:B$9,""),1)</f>
        <v>43405:43434</v>
      </c>
      <c r="O2" s="25">
        <f t="array" aca="1" ref="O2" ca="1">LOOKUP(MAX(ROW(INDIRECT(N2))),ROW(INDIRECT(M2)))</f>
        <v>43405</v>
      </c>
      <c r="P2" s="26">
        <f ca="1">IFERROR(SUMPRODUCT((D$3:D$9=G2)*(A$3:A$9&lt;=O2)*(B$3:B$9&gt;=O2)*(E$3:E$9)),"hors dates")</f>
        <v>20.8</v>
      </c>
    </row>
    <row r="3" spans="1:16" ht="15" thickTop="1">
      <c r="A3" s="8">
        <v>43405</v>
      </c>
      <c r="B3" s="8">
        <v>43427</v>
      </c>
      <c r="C3" s="7" t="s">
        <v>12</v>
      </c>
      <c r="D3" s="6">
        <v>6654</v>
      </c>
      <c r="E3" s="5">
        <v>20.8</v>
      </c>
      <c r="F3" s="17"/>
      <c r="G3" s="20">
        <v>6654</v>
      </c>
      <c r="H3" s="21" t="s">
        <v>11</v>
      </c>
      <c r="I3" s="21" t="s">
        <v>10</v>
      </c>
      <c r="J3" s="22">
        <v>43431</v>
      </c>
      <c r="K3" s="22">
        <v>43434</v>
      </c>
      <c r="L3" s="23">
        <f t="shared" si="0"/>
        <v>0</v>
      </c>
      <c r="M3" s="24" t="str">
        <f>J3&amp;":"&amp;K3</f>
        <v>43431:43434</v>
      </c>
      <c r="N3" s="24" t="str">
        <f t="array" ref="N3">SMALL(IF((D$3:D$9=G3),A$3:B$9,""),1)&amp;":"&amp;LARGE(IF((D$3:D$9=G3),A$3:B$9,""),1)</f>
        <v>43405:43434</v>
      </c>
      <c r="O3" s="25">
        <f t="array" aca="1" ref="O3" ca="1">LOOKUP(MAX(ROW(INDIRECT(N3))),ROW(INDIRECT(M3)))</f>
        <v>43434</v>
      </c>
      <c r="P3" s="26">
        <f ca="1">IFERROR(SUMPRODUCT((D$3:D$9=G3)*(A$3:A$9&lt;=O3)*(B$3:B$9&gt;=O3)*(E$3:E$9)),"hors dates")</f>
        <v>5.6</v>
      </c>
    </row>
    <row r="4" spans="1:16">
      <c r="A4" s="8">
        <v>43432</v>
      </c>
      <c r="B4" s="8">
        <v>43434</v>
      </c>
      <c r="C4" s="7" t="s">
        <v>9</v>
      </c>
      <c r="D4" s="6">
        <v>6654</v>
      </c>
      <c r="E4" s="5">
        <v>5.6</v>
      </c>
      <c r="F4" s="17"/>
      <c r="G4" s="15">
        <v>6656</v>
      </c>
      <c r="H4" s="14" t="s">
        <v>8</v>
      </c>
      <c r="I4" s="14" t="s">
        <v>7</v>
      </c>
      <c r="J4" s="18">
        <v>43405</v>
      </c>
      <c r="K4" s="18">
        <v>43419</v>
      </c>
      <c r="L4" s="19">
        <f t="shared" si="0"/>
        <v>0</v>
      </c>
      <c r="M4" s="24" t="str">
        <f>J4&amp;":"&amp;K4</f>
        <v>43405:43419</v>
      </c>
      <c r="N4" s="24" t="str">
        <f t="array" ref="N4">SMALL(IF((D$3:D$9=G4),A$3:B$9,""),1)&amp;":"&amp;LARGE(IF((D$3:D$9=G4),A$3:B$9,""),1)</f>
        <v>43405:43434</v>
      </c>
      <c r="O4" s="25">
        <f t="array" aca="1" ref="O4" ca="1">LOOKUP(MAX(ROW(INDIRECT(N4))),ROW(INDIRECT(M4)))</f>
        <v>43419</v>
      </c>
      <c r="P4" s="26">
        <f ca="1">IFERROR(SUMPRODUCT((D$3:D$9=G4)*(A$3:A$9&lt;=O4)*(B$3:B$9&gt;=O4)*(E$3:E$9)),"hors dates")</f>
        <v>3</v>
      </c>
    </row>
    <row r="5" spans="1:16">
      <c r="A5" s="4">
        <v>43405</v>
      </c>
      <c r="B5" s="4">
        <v>43411</v>
      </c>
      <c r="C5" s="3" t="s">
        <v>2</v>
      </c>
      <c r="D5" s="2">
        <v>6656</v>
      </c>
      <c r="E5" s="1">
        <v>0</v>
      </c>
      <c r="F5" s="17"/>
      <c r="G5" s="15">
        <v>6656</v>
      </c>
      <c r="H5" s="14" t="s">
        <v>8</v>
      </c>
      <c r="I5" s="14" t="s">
        <v>7</v>
      </c>
      <c r="J5" s="13">
        <v>43419</v>
      </c>
      <c r="K5" s="13">
        <v>43432</v>
      </c>
      <c r="L5" s="12">
        <f t="shared" si="0"/>
        <v>3</v>
      </c>
      <c r="M5" s="24" t="str">
        <f>J5&amp;":"&amp;K5</f>
        <v>43419:43432</v>
      </c>
      <c r="N5" s="24" t="str">
        <f t="array" ref="N5">SMALL(IF((D$3:D$9=G5),A$3:B$9,""),1)&amp;":"&amp;LARGE(IF((D$3:D$9=G5),A$3:B$9,""),1)</f>
        <v>43405:43434</v>
      </c>
      <c r="O5" s="25">
        <f t="array" aca="1" ref="O5" ca="1">LOOKUP(MAX(ROW(INDIRECT(N5))),ROW(INDIRECT(M5)))</f>
        <v>43432</v>
      </c>
      <c r="P5" s="26">
        <f ca="1">IFERROR(SUMPRODUCT((D$3:D$9=G5)*(A$3:A$9&lt;=O5)*(B$3:B$9&gt;=O5)*(E$3:E$9)),"hors dates")</f>
        <v>3</v>
      </c>
    </row>
    <row r="6" spans="1:16">
      <c r="A6" s="8">
        <v>43412</v>
      </c>
      <c r="B6" s="8">
        <v>43434</v>
      </c>
      <c r="C6" s="3" t="s">
        <v>1</v>
      </c>
      <c r="D6" s="6">
        <v>6656</v>
      </c>
      <c r="E6" s="5">
        <v>3</v>
      </c>
      <c r="F6" s="17"/>
      <c r="G6" s="20">
        <v>6659</v>
      </c>
      <c r="H6" s="21" t="s">
        <v>6</v>
      </c>
      <c r="I6" s="21" t="s">
        <v>5</v>
      </c>
      <c r="J6" s="22">
        <v>43435</v>
      </c>
      <c r="K6" s="22">
        <v>43435</v>
      </c>
      <c r="L6" s="23">
        <f t="shared" si="0"/>
        <v>0</v>
      </c>
      <c r="M6" s="24" t="str">
        <f>J6&amp;":"&amp;K6</f>
        <v>43435:43435</v>
      </c>
      <c r="N6" s="24" t="str">
        <f t="array" ref="N6">SMALL(IF((D$3:D$9=G6),A$3:B$9,""),1)&amp;":"&amp;LARGE(IF((D$3:D$9=G6),A$3:B$9,""),1)</f>
        <v>43405:43434</v>
      </c>
      <c r="O6" s="25" t="e">
        <f t="array" aca="1" ref="O6" ca="1">LOOKUP(MAX(ROW(INDIRECT(N6))),ROW(INDIRECT(M6)))</f>
        <v>#N/A</v>
      </c>
      <c r="P6" s="26" t="str">
        <f ca="1">IFERROR(SUMPRODUCT((D$3:D$9=G6)*(A$3:A$9&lt;=O6)*(B$3:B$9&gt;=O6)*(E$3:E$9)),"hors dates")</f>
        <v>hors dates</v>
      </c>
    </row>
    <row r="7" spans="1:16">
      <c r="A7" s="8">
        <v>43405</v>
      </c>
      <c r="B7" s="8">
        <v>43411</v>
      </c>
      <c r="C7" s="7" t="s">
        <v>2</v>
      </c>
      <c r="D7" s="6">
        <v>6659</v>
      </c>
      <c r="E7" s="5">
        <v>7.7</v>
      </c>
      <c r="F7" s="17"/>
      <c r="G7" s="15">
        <v>6660</v>
      </c>
      <c r="H7" s="14" t="s">
        <v>4</v>
      </c>
      <c r="I7" s="14" t="s">
        <v>3</v>
      </c>
      <c r="J7" s="13">
        <v>43405</v>
      </c>
      <c r="K7" s="13">
        <v>43405</v>
      </c>
      <c r="L7" s="12">
        <f t="shared" si="0"/>
        <v>5.9</v>
      </c>
      <c r="M7" s="24" t="str">
        <f>J7&amp;":"&amp;K7</f>
        <v>43405:43405</v>
      </c>
      <c r="N7" s="24" t="str">
        <f t="array" ref="N7">SMALL(IF((D$3:D$9=G7),A$3:B$9,""),1)&amp;":"&amp;LARGE(IF((D$3:D$9=G7),A$3:B$9,""),1)</f>
        <v>43405:43411</v>
      </c>
      <c r="O7" s="25">
        <f t="array" aca="1" ref="O7" ca="1">LOOKUP(MAX(ROW(INDIRECT(N7))),ROW(INDIRECT(M7)))</f>
        <v>43405</v>
      </c>
      <c r="P7" s="26">
        <f ca="1">IFERROR(SUMPRODUCT((D$3:D$9=G7)*(A$3:A$9&lt;=O7)*(B$3:B$9&gt;=O7)*(E$3:E$9)),"hors dates")</f>
        <v>5.9</v>
      </c>
    </row>
    <row r="8" spans="1:16">
      <c r="A8" s="4">
        <v>43412</v>
      </c>
      <c r="B8" s="4">
        <v>43434</v>
      </c>
      <c r="C8" s="7" t="s">
        <v>1</v>
      </c>
      <c r="D8" s="2">
        <v>6659</v>
      </c>
      <c r="E8" s="5">
        <v>10</v>
      </c>
      <c r="F8" s="17"/>
      <c r="G8" s="11"/>
      <c r="H8" s="10"/>
      <c r="I8" s="10"/>
      <c r="J8" s="9"/>
      <c r="K8" s="9"/>
    </row>
    <row r="9" spans="1:16">
      <c r="A9" s="4">
        <v>43405</v>
      </c>
      <c r="B9" s="4">
        <v>43411</v>
      </c>
      <c r="C9" s="3" t="s">
        <v>0</v>
      </c>
      <c r="D9" s="2">
        <v>6660</v>
      </c>
      <c r="E9" s="1">
        <v>5.9</v>
      </c>
      <c r="F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Olivier, Chef Equipe Paie, Synlab GIE, Vertou</dc:creator>
  <cp:lastModifiedBy>tulipe</cp:lastModifiedBy>
  <dcterms:created xsi:type="dcterms:W3CDTF">2018-12-03T10:08:12Z</dcterms:created>
  <dcterms:modified xsi:type="dcterms:W3CDTF">2018-12-03T17:11:08Z</dcterms:modified>
</cp:coreProperties>
</file>