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910" yWindow="1910" windowWidth="18000" windowHeight="9360"/>
  </bookViews>
  <sheets>
    <sheet name="M12 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" i="1" a="1"/>
  <c r="M6" s="1"/>
  <c r="M7" a="1"/>
  <c r="M7" s="1"/>
  <c r="M8" a="1"/>
  <c r="M8" s="1"/>
  <c r="M9" a="1"/>
  <c r="M9" s="1"/>
  <c r="M5" a="1"/>
  <c r="M5" s="1"/>
  <c r="L23" l="1"/>
  <c r="J23"/>
  <c r="H23"/>
  <c r="D23"/>
  <c r="A23"/>
  <c r="L22"/>
  <c r="K22"/>
  <c r="I22"/>
  <c r="D22"/>
  <c r="A22"/>
  <c r="L21"/>
  <c r="J21"/>
  <c r="G21"/>
  <c r="D21"/>
  <c r="A21"/>
  <c r="L20"/>
  <c r="K20"/>
  <c r="H20"/>
  <c r="D20"/>
  <c r="A20"/>
  <c r="L19"/>
  <c r="I19"/>
  <c r="G19"/>
  <c r="D19"/>
  <c r="A19"/>
  <c r="L18"/>
  <c r="K18"/>
  <c r="J18"/>
  <c r="D18"/>
  <c r="A18"/>
  <c r="L17"/>
  <c r="I17"/>
  <c r="H17"/>
  <c r="D17"/>
  <c r="A17"/>
  <c r="L16"/>
  <c r="K16"/>
  <c r="K24" s="1"/>
  <c r="G16"/>
  <c r="D16"/>
  <c r="A16"/>
  <c r="L15"/>
  <c r="J15"/>
  <c r="J24" s="1"/>
  <c r="I15"/>
  <c r="I24" s="1"/>
  <c r="D15"/>
  <c r="A15"/>
  <c r="L14"/>
  <c r="H14"/>
  <c r="H24" s="1"/>
  <c r="G14"/>
  <c r="G24" s="1"/>
  <c r="D14"/>
  <c r="A14"/>
  <c r="K13"/>
  <c r="J13"/>
  <c r="I13"/>
  <c r="H13"/>
  <c r="G13"/>
  <c r="J9"/>
  <c r="H9"/>
  <c r="E9"/>
  <c r="J8"/>
  <c r="E8"/>
  <c r="J7"/>
  <c r="H7"/>
  <c r="E7"/>
  <c r="J6"/>
  <c r="H6"/>
  <c r="E6"/>
  <c r="J5"/>
  <c r="H5"/>
  <c r="E5"/>
  <c r="J25" l="1"/>
  <c r="F8"/>
  <c r="G25"/>
  <c r="F5"/>
  <c r="F6"/>
  <c r="H25"/>
  <c r="F7"/>
  <c r="I25"/>
  <c r="K25"/>
  <c r="F9"/>
  <c r="L9" l="1"/>
  <c r="L5"/>
  <c r="L8"/>
  <c r="L7"/>
  <c r="L6"/>
</calcChain>
</file>

<file path=xl/sharedStrings.xml><?xml version="1.0" encoding="utf-8"?>
<sst xmlns="http://schemas.openxmlformats.org/spreadsheetml/2006/main" count="41" uniqueCount="35">
  <si>
    <t>M 12  POULE  1</t>
  </si>
  <si>
    <t xml:space="preserve">Rencontre 2X6 minutes, 48 minutes de temps de jeu total par équipe </t>
  </si>
  <si>
    <t>Club</t>
  </si>
  <si>
    <t>Rang</t>
  </si>
  <si>
    <t>Abrev.</t>
  </si>
  <si>
    <t>Présent</t>
  </si>
  <si>
    <t>Points</t>
  </si>
  <si>
    <t>Essais marqués</t>
  </si>
  <si>
    <t>Essais encaissés</t>
  </si>
  <si>
    <t>Class Pts</t>
  </si>
  <si>
    <t>Class EM</t>
  </si>
  <si>
    <t>Class EE</t>
  </si>
  <si>
    <t>DOUAI</t>
  </si>
  <si>
    <t>DROP</t>
  </si>
  <si>
    <t>O</t>
  </si>
  <si>
    <t>MARCQ1</t>
  </si>
  <si>
    <t>OMR1</t>
  </si>
  <si>
    <t>ROUBAIX1</t>
  </si>
  <si>
    <t>RBX1</t>
  </si>
  <si>
    <t>LILLE</t>
  </si>
  <si>
    <t>LIL</t>
  </si>
  <si>
    <t>VILLENEUVE</t>
  </si>
  <si>
    <t>LMRCV</t>
  </si>
  <si>
    <t>Match GAGNE 4 points - NUL 2 points - PERDU 1 point - FORFAIT GAGNE  4 points - FORFAIT PERDU 0 points</t>
  </si>
  <si>
    <t xml:space="preserve">ORDRE DES RENCONTRES </t>
  </si>
  <si>
    <t>POINTS RENCONTRE</t>
  </si>
  <si>
    <t>Arbitrage</t>
  </si>
  <si>
    <t>Signature</t>
  </si>
  <si>
    <t>saisie</t>
  </si>
  <si>
    <t>ESSAIS</t>
  </si>
  <si>
    <t>équipe 1</t>
  </si>
  <si>
    <t>équipe 2</t>
  </si>
  <si>
    <t>TOTAUX</t>
  </si>
  <si>
    <t>CLASSEMENT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</si>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</sst>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5" xfId="0" applyBorder="1" applyAlignment="1"/>
    <xf numFmtId="1" fontId="0" fillId="0" borderId="8" xfId="0" applyNumberFormat="1" applyBorder="1" applyAlignment="1">
      <alignment vertical="center"/>
    </xf>
    <xf numFmtId="1" fontId="0" fillId="0" borderId="5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1" fontId="0" fillId="0" borderId="6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/>
    <xf numFmtId="0" fontId="0" fillId="0" borderId="8" xfId="0" applyBorder="1" applyAlignme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5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0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</xdr:colOff>
      <xdr:row>13</xdr:row>
      <xdr:rowOff>114300</xdr:rowOff>
    </xdr:from>
    <xdr:to>
      <xdr:col>11</xdr:col>
      <xdr:colOff>0</xdr:colOff>
      <xdr:row>16</xdr:row>
      <xdr:rowOff>285750</xdr:rowOff>
    </xdr:to>
    <xdr:sp macro="" textlink="">
      <xdr:nvSpPr>
        <xdr:cNvPr id="2" name="ZoneTexte 1"/>
        <xdr:cNvSpPr txBox="1"/>
      </xdr:nvSpPr>
      <xdr:spPr>
        <a:xfrm>
          <a:off x="3403600" y="2781300"/>
          <a:ext cx="32321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Plus prosaïquement dans le tableau joint, colonne M5:M9 </a:t>
          </a:r>
          <a:br>
            <a:rPr lang="fr-FR"/>
          </a:br>
          <a:r>
            <a:rPr lang="fr-FR"/>
            <a:t>sauriez m'aider à ce qu'il soit écrit 3ème, 1er, 2ème, 4ème, 5ème à la place de 4, 1er, 2, 4ème, 5ème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P7" sqref="P7"/>
    </sheetView>
  </sheetViews>
  <sheetFormatPr baseColWidth="10" defaultRowHeight="14.5"/>
  <cols>
    <col min="1" max="1" width="12.7265625" customWidth="1"/>
    <col min="2" max="3" width="7.7265625" customWidth="1"/>
    <col min="4" max="4" width="12.7265625" customWidth="1"/>
    <col min="5" max="11" width="7.7265625" customWidth="1"/>
    <col min="12" max="12" width="12.7265625" customWidth="1"/>
  </cols>
  <sheetData>
    <row r="1" spans="1:14" ht="15" customHeight="1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 customHeight="1">
      <c r="A2" s="2" t="s">
        <v>1</v>
      </c>
      <c r="C2" s="3"/>
      <c r="D2" s="3"/>
      <c r="E2" s="3"/>
      <c r="F2" s="3"/>
      <c r="G2" s="3"/>
      <c r="H2" s="3"/>
      <c r="I2" s="3"/>
      <c r="J2" s="4"/>
      <c r="K2" s="3"/>
    </row>
    <row r="3" spans="1:14" ht="15" customHeight="1" thickBot="1">
      <c r="A3" s="3"/>
      <c r="B3" s="3"/>
      <c r="E3" s="5"/>
      <c r="F3" s="6"/>
      <c r="G3" s="6"/>
      <c r="I3" s="3"/>
      <c r="K3" s="3"/>
      <c r="M3" s="65" t="s">
        <v>34</v>
      </c>
    </row>
    <row r="4" spans="1:14" ht="15" customHeight="1">
      <c r="A4" s="7" t="s">
        <v>2</v>
      </c>
      <c r="B4" s="8" t="s">
        <v>3</v>
      </c>
      <c r="C4" s="8" t="s">
        <v>4</v>
      </c>
      <c r="D4" s="8" t="s">
        <v>5</v>
      </c>
      <c r="E4" s="9"/>
      <c r="F4" s="57" t="s">
        <v>6</v>
      </c>
      <c r="G4" s="58"/>
      <c r="H4" s="57" t="s">
        <v>7</v>
      </c>
      <c r="I4" s="58"/>
      <c r="J4" s="59" t="s">
        <v>8</v>
      </c>
      <c r="K4" s="60"/>
      <c r="L4" s="10" t="s">
        <v>9</v>
      </c>
      <c r="M4" s="10" t="s">
        <v>10</v>
      </c>
      <c r="N4" s="10" t="s">
        <v>11</v>
      </c>
    </row>
    <row r="5" spans="1:14" ht="15" customHeight="1">
      <c r="A5" s="11" t="s">
        <v>12</v>
      </c>
      <c r="B5" s="12">
        <v>1</v>
      </c>
      <c r="C5" s="13" t="s">
        <v>13</v>
      </c>
      <c r="D5" s="8" t="s">
        <v>14</v>
      </c>
      <c r="E5" s="9" t="str">
        <f>IF(D5="N","forfait"," ")</f>
        <v xml:space="preserve"> </v>
      </c>
      <c r="F5" s="14">
        <f>G24</f>
        <v>11</v>
      </c>
      <c r="G5" s="15"/>
      <c r="H5" s="16">
        <f>C14+F16+C19+F21</f>
        <v>15</v>
      </c>
      <c r="I5" s="17"/>
      <c r="J5" s="18">
        <f>F14+C16+F19+C21</f>
        <v>11</v>
      </c>
      <c r="K5" s="19"/>
      <c r="L5" s="63">
        <f>IF(RANK(F5,F$5:F$9)=1,RANK(F5,F$5:F$9),RANK(F5,F$5:F$9))</f>
        <v>2</v>
      </c>
      <c r="M5" s="64" t="str">
        <f t="array" ref="M5">SUM(--(F5&lt;(IF(MATCH(F$5:F$9,F$5:F$9,0)=ROW(L$5:L$9)-4,F$5:F$9,0))))+1&amp;IF(SUM(--(F5&lt;(IF(MATCH(F$5:F$9,F$5:F$9,0)=ROW(L$5:L$9)-4,F$5:F$9,0))))+1=1," er"," ème")</f>
        <v>2 ème</v>
      </c>
    </row>
    <row r="6" spans="1:14" ht="15" customHeight="1">
      <c r="A6" s="11" t="s">
        <v>15</v>
      </c>
      <c r="B6" s="12">
        <v>2</v>
      </c>
      <c r="C6" s="13" t="s">
        <v>16</v>
      </c>
      <c r="D6" s="8" t="s">
        <v>14</v>
      </c>
      <c r="E6" s="9" t="str">
        <f t="shared" ref="E6:E9" si="0">IF(D6="N","forfait"," ")</f>
        <v xml:space="preserve"> </v>
      </c>
      <c r="F6" s="14">
        <f>H24</f>
        <v>16</v>
      </c>
      <c r="G6" s="15"/>
      <c r="H6" s="16">
        <f>F14+C17+C20+C23</f>
        <v>20</v>
      </c>
      <c r="I6" s="17"/>
      <c r="J6" s="18">
        <f>C14+F17+F20+F23</f>
        <v>1</v>
      </c>
      <c r="K6" s="19"/>
      <c r="L6" s="63">
        <f t="shared" ref="L6:L9" si="1">IF(RANK(F6,F$5:F$9)=1,RANK(F6,F$5:F$9),RANK(F6,F$5:F$9))</f>
        <v>1</v>
      </c>
      <c r="M6" s="64" t="str">
        <f t="array" ref="M6">SUM(--(F6&lt;(IF(MATCH(F$5:F$9,F$5:F$9,0)=ROW(L$5:L$9)-4,F$5:F$9,0))))+1&amp;IF(SUM(--(F6&lt;(IF(MATCH(F$5:F$9,F$5:F$9,0)=ROW(L$5:L$9)-4,F$5:F$9,0))))+1=1," er"," ème")</f>
        <v>1 er</v>
      </c>
    </row>
    <row r="7" spans="1:14" ht="15" customHeight="1">
      <c r="A7" s="11" t="s">
        <v>17</v>
      </c>
      <c r="B7" s="12">
        <v>3</v>
      </c>
      <c r="C7" s="13" t="s">
        <v>18</v>
      </c>
      <c r="D7" s="8" t="s">
        <v>14</v>
      </c>
      <c r="E7" s="9" t="str">
        <f t="shared" si="0"/>
        <v xml:space="preserve"> </v>
      </c>
      <c r="F7" s="14">
        <f>I24</f>
        <v>11</v>
      </c>
      <c r="G7" s="15"/>
      <c r="H7" s="16">
        <f>C15+F17+F19+F22</f>
        <v>22</v>
      </c>
      <c r="I7" s="17"/>
      <c r="J7" s="18">
        <f>F15+C17+C19+C22</f>
        <v>6</v>
      </c>
      <c r="K7" s="19"/>
      <c r="L7" s="63">
        <f t="shared" si="1"/>
        <v>2</v>
      </c>
      <c r="M7" s="64" t="str">
        <f t="array" ref="M7">SUM(--(F7&lt;(IF(MATCH(F$5:F$9,F$5:F$9,0)=ROW(L$5:L$9)-4,F$5:F$9,0))))+1&amp;IF(SUM(--(F7&lt;(IF(MATCH(F$5:F$9,F$5:F$9,0)=ROW(L$5:L$9)-4,F$5:F$9,0))))+1=1," er"," ème")</f>
        <v>2 ème</v>
      </c>
    </row>
    <row r="8" spans="1:14" ht="15" customHeight="1">
      <c r="A8" s="11" t="s">
        <v>19</v>
      </c>
      <c r="B8" s="12">
        <v>4</v>
      </c>
      <c r="C8" s="13" t="s">
        <v>20</v>
      </c>
      <c r="D8" s="8" t="s">
        <v>14</v>
      </c>
      <c r="E8" s="9" t="str">
        <f t="shared" si="0"/>
        <v xml:space="preserve"> </v>
      </c>
      <c r="F8" s="14">
        <f>J24</f>
        <v>7</v>
      </c>
      <c r="G8" s="15"/>
      <c r="H8" s="20">
        <v>32</v>
      </c>
      <c r="I8" s="21"/>
      <c r="J8" s="18">
        <f>C15+F18+F21+C23</f>
        <v>22</v>
      </c>
      <c r="K8" s="19"/>
      <c r="L8" s="63">
        <f t="shared" si="1"/>
        <v>4</v>
      </c>
      <c r="M8" s="64" t="str">
        <f t="array" ref="M8">SUM(--(F8&lt;(IF(MATCH(F$5:F$9,F$5:F$9,0)=ROW(L$5:L$9)-4,F$5:F$9,0))))+1&amp;IF(SUM(--(F8&lt;(IF(MATCH(F$5:F$9,F$5:F$9,0)=ROW(L$5:L$9)-4,F$5:F$9,0))))+1=1," er"," ème")</f>
        <v>3 ème</v>
      </c>
    </row>
    <row r="9" spans="1:14" ht="15" customHeight="1">
      <c r="A9" s="11" t="s">
        <v>21</v>
      </c>
      <c r="B9" s="12">
        <v>5</v>
      </c>
      <c r="C9" s="13" t="s">
        <v>22</v>
      </c>
      <c r="D9" s="8" t="s">
        <v>14</v>
      </c>
      <c r="E9" s="9" t="str">
        <f t="shared" si="0"/>
        <v xml:space="preserve"> </v>
      </c>
      <c r="F9" s="14">
        <f>K24</f>
        <v>4</v>
      </c>
      <c r="G9" s="15"/>
      <c r="H9" s="16">
        <f>C16+F18+F20+C22</f>
        <v>2</v>
      </c>
      <c r="I9" s="17"/>
      <c r="J9" s="18">
        <f>F16+C18+C20+F22</f>
        <v>24</v>
      </c>
      <c r="K9" s="19"/>
      <c r="L9" s="63">
        <f t="shared" si="1"/>
        <v>5</v>
      </c>
      <c r="M9" s="64" t="str">
        <f t="array" ref="M9">SUM(--(F9&lt;(IF(MATCH(F$5:F$9,F$5:F$9,0)=ROW(L$5:L$9)-4,F$5:F$9,0))))+1&amp;IF(SUM(--(F9&lt;(IF(MATCH(F$5:F$9,F$5:F$9,0)=ROW(L$5:L$9)-4,F$5:F$9,0))))+1=1," er"," ème")</f>
        <v>4 ème</v>
      </c>
    </row>
    <row r="10" spans="1:14" ht="15" customHeight="1">
      <c r="A10" s="4"/>
    </row>
    <row r="11" spans="1:14" ht="15" customHeight="1" thickBot="1">
      <c r="A11" s="4" t="s">
        <v>23</v>
      </c>
    </row>
    <row r="12" spans="1:14" ht="15" customHeight="1">
      <c r="A12" s="14" t="s">
        <v>24</v>
      </c>
      <c r="B12" s="22"/>
      <c r="C12" s="23"/>
      <c r="D12" s="23"/>
      <c r="E12" s="23"/>
      <c r="F12" s="22"/>
      <c r="G12" s="24" t="s">
        <v>25</v>
      </c>
      <c r="H12" s="25"/>
      <c r="I12" s="26"/>
      <c r="J12" s="27"/>
      <c r="K12" s="28"/>
      <c r="L12" s="29" t="s">
        <v>26</v>
      </c>
      <c r="M12" s="61" t="s">
        <v>27</v>
      </c>
      <c r="N12" s="62"/>
    </row>
    <row r="13" spans="1:14" ht="30" customHeight="1">
      <c r="A13" s="8"/>
      <c r="B13" s="8" t="s">
        <v>28</v>
      </c>
      <c r="C13" s="30" t="s">
        <v>29</v>
      </c>
      <c r="D13" s="8"/>
      <c r="E13" s="31" t="s">
        <v>28</v>
      </c>
      <c r="F13" s="32" t="s">
        <v>29</v>
      </c>
      <c r="G13" s="33" t="str">
        <f>C5</f>
        <v>DROP</v>
      </c>
      <c r="H13" s="13" t="str">
        <f>C6</f>
        <v>OMR1</v>
      </c>
      <c r="I13" s="13" t="str">
        <f>C7</f>
        <v>RBX1</v>
      </c>
      <c r="J13" s="13" t="str">
        <f>C8</f>
        <v>LIL</v>
      </c>
      <c r="K13" s="34" t="str">
        <f>C9</f>
        <v>LMRCV</v>
      </c>
      <c r="L13" s="29"/>
      <c r="M13" s="8" t="s">
        <v>30</v>
      </c>
      <c r="N13" s="8" t="s">
        <v>31</v>
      </c>
    </row>
    <row r="14" spans="1:14" ht="25" customHeight="1">
      <c r="A14" s="35" t="str">
        <f>A5</f>
        <v>DOUAI</v>
      </c>
      <c r="B14" s="36">
        <v>1</v>
      </c>
      <c r="C14" s="8">
        <v>0</v>
      </c>
      <c r="D14" s="35" t="str">
        <f>A6</f>
        <v>MARCQ1</v>
      </c>
      <c r="E14" s="36">
        <v>2</v>
      </c>
      <c r="F14" s="8">
        <v>5</v>
      </c>
      <c r="G14" s="37">
        <f>IF(OR($D$5="n",$D$5="N"),0,IF(ISBLANK(C14),0,IF(C14=F14,IF(OR($D$6="n",$D$6="N"),4,2),IF(C14&gt;F14,4,1))))</f>
        <v>1</v>
      </c>
      <c r="H14" s="31">
        <f>IF(OR($D$6="n",$D$6="N"),0,IF(ISBLANK(F14),0,IF(C14=F14,IF(OR($D$5="n",$D$5="N"),4,2),IF(C14&gt;F14,1,4))))</f>
        <v>4</v>
      </c>
      <c r="I14" s="38"/>
      <c r="J14" s="38"/>
      <c r="K14" s="39"/>
      <c r="L14" s="40" t="str">
        <f>A8</f>
        <v>LILLE</v>
      </c>
      <c r="M14" s="8"/>
      <c r="N14" s="8"/>
    </row>
    <row r="15" spans="1:14" ht="25" customHeight="1">
      <c r="A15" s="35" t="str">
        <f>A7</f>
        <v>ROUBAIX1</v>
      </c>
      <c r="B15" s="36">
        <v>3</v>
      </c>
      <c r="C15" s="8">
        <v>12</v>
      </c>
      <c r="D15" s="35" t="str">
        <f>A8</f>
        <v>LILLE</v>
      </c>
      <c r="E15" s="36">
        <v>4</v>
      </c>
      <c r="F15" s="41">
        <v>0</v>
      </c>
      <c r="G15" s="42"/>
      <c r="H15" s="38"/>
      <c r="I15" s="31">
        <f>IF(OR($D$7="n",$D$7="3N"),0,IF(ISBLANK(C15),0,IF(C15=F15,IF(OR($D$8="n",$D$8="N"),4,2),IF(C15&gt;F15,4,1))))</f>
        <v>4</v>
      </c>
      <c r="J15" s="31">
        <f>IF(OR(D8="n",D8="N"),0,IF(ISBLANK(F15),0,IF(C15=F15,IF(OR(D7="n",D7="N"),4,2),IF(C15&gt;F15,1,4))))</f>
        <v>1</v>
      </c>
      <c r="K15" s="39"/>
      <c r="L15" s="40" t="str">
        <f>A9</f>
        <v>VILLENEUVE</v>
      </c>
      <c r="M15" s="8"/>
      <c r="N15" s="8"/>
    </row>
    <row r="16" spans="1:14" ht="25" customHeight="1">
      <c r="A16" s="35" t="str">
        <f>A9</f>
        <v>VILLENEUVE</v>
      </c>
      <c r="B16" s="36">
        <v>5</v>
      </c>
      <c r="C16" s="8">
        <v>1</v>
      </c>
      <c r="D16" s="35" t="str">
        <f>A5</f>
        <v>DOUAI</v>
      </c>
      <c r="E16" s="36">
        <v>1</v>
      </c>
      <c r="F16" s="8">
        <v>7</v>
      </c>
      <c r="G16" s="37">
        <f>IF(OR($D$5="n",$D$5="N"),0,IF(ISBLANK(C16),0,IF(C16=F16,IF(OR($D$9="n",$D$9="N"),4,2),IF(C16&gt;F16,1,4))))</f>
        <v>4</v>
      </c>
      <c r="H16" s="38"/>
      <c r="I16" s="38"/>
      <c r="J16" s="38"/>
      <c r="K16" s="43">
        <f>(IF(OR($D$9="n",$D$9="N"),0,IF(ISBLANK(F16),0,IF(C16=F16,IF(OR($D$5="n",$D$5="N"),4,2),IF(C16&gt;F16,4,1)))))</f>
        <v>1</v>
      </c>
      <c r="L16" s="40" t="str">
        <f>A6</f>
        <v>MARCQ1</v>
      </c>
      <c r="M16" s="8"/>
      <c r="N16" s="8"/>
    </row>
    <row r="17" spans="1:14" ht="25" customHeight="1">
      <c r="A17" s="35" t="str">
        <f>A6</f>
        <v>MARCQ1</v>
      </c>
      <c r="B17" s="36">
        <v>2</v>
      </c>
      <c r="C17" s="8">
        <v>4</v>
      </c>
      <c r="D17" s="35" t="str">
        <f>A7</f>
        <v>ROUBAIX1</v>
      </c>
      <c r="E17" s="36">
        <v>3</v>
      </c>
      <c r="F17" s="8">
        <v>1</v>
      </c>
      <c r="G17" s="42"/>
      <c r="H17" s="31">
        <f>IF(OR($D$6="n",$D$6="N"),0,IF(ISBLANK(F17),0,IF(C17=F17,IF(OR($D$7="n",$D$7="N"),4,2),IF(C17&gt;F17,4,1))))</f>
        <v>4</v>
      </c>
      <c r="I17" s="31">
        <f>IF(OR($D$7="n",$D$7="3N"),0,IF(ISBLANK(C17),0,IF(C17=F17,IF(OR($D$6="n",$D$6="N"),4,2),IF(C17&gt;F17,1,4))))</f>
        <v>1</v>
      </c>
      <c r="J17" s="38"/>
      <c r="K17" s="39"/>
      <c r="L17" s="40" t="str">
        <f>A5</f>
        <v>DOUAI</v>
      </c>
      <c r="M17" s="8"/>
      <c r="N17" s="8"/>
    </row>
    <row r="18" spans="1:14" ht="25" customHeight="1">
      <c r="A18" s="35" t="str">
        <f>A8</f>
        <v>LILLE</v>
      </c>
      <c r="B18" s="36">
        <v>4</v>
      </c>
      <c r="C18" s="8">
        <v>2</v>
      </c>
      <c r="D18" s="35" t="str">
        <f>A9</f>
        <v>VILLENEUVE</v>
      </c>
      <c r="E18" s="36">
        <v>5</v>
      </c>
      <c r="F18" s="8">
        <v>1</v>
      </c>
      <c r="G18" s="42"/>
      <c r="H18" s="38"/>
      <c r="I18" s="38"/>
      <c r="J18" s="31">
        <f>IF(OR($D$8="n",$D$8="N"),0,IF(ISBLANK(F18),0,IF(C18=F18,IF(OR($D$9="n",$D$9="N"),4,2),IF(C18&gt;F18,4,1))))</f>
        <v>4</v>
      </c>
      <c r="K18" s="43">
        <f>(IF(OR($D$9="n",$D$9="N"),0,IF(ISBLANK(F18),0,IF(C18=F18,IF(OR($D$8="n",$D$8="N"),4,2),IF(C18&gt;F18,1,4)))))</f>
        <v>1</v>
      </c>
      <c r="L18" s="40" t="str">
        <f>A7</f>
        <v>ROUBAIX1</v>
      </c>
      <c r="M18" s="8"/>
      <c r="N18" s="8"/>
    </row>
    <row r="19" spans="1:14" ht="25" customHeight="1">
      <c r="A19" s="35" t="str">
        <f>A5</f>
        <v>DOUAI</v>
      </c>
      <c r="B19" s="36">
        <v>1</v>
      </c>
      <c r="C19" s="8">
        <v>2</v>
      </c>
      <c r="D19" s="35" t="str">
        <f>A7</f>
        <v>ROUBAIX1</v>
      </c>
      <c r="E19" s="36">
        <v>3</v>
      </c>
      <c r="F19" s="8">
        <v>2</v>
      </c>
      <c r="G19" s="37">
        <f>IF(OR($D$5="n",$D$5="N"),0,IF(ISBLANK(C19),0,IF(C19=F19,IF(OR($D$7="n",$D$7="N"),4,2),IF(C19&gt;F19,4,1))))</f>
        <v>2</v>
      </c>
      <c r="H19" s="38"/>
      <c r="I19" s="31">
        <f>IF(OR($D$7="n",$D$7="3N"),0,IF(ISBLANK(C19),0,IF(C19=F19,IF(OR($D$5="n",$D$5="N"),4,2),IF(C19&gt;F19,1,4))))</f>
        <v>2</v>
      </c>
      <c r="J19" s="38"/>
      <c r="K19" s="39"/>
      <c r="L19" s="40" t="str">
        <f>A9</f>
        <v>VILLENEUVE</v>
      </c>
      <c r="M19" s="8"/>
      <c r="N19" s="8"/>
    </row>
    <row r="20" spans="1:14" ht="25" customHeight="1">
      <c r="A20" s="35" t="str">
        <f>A6</f>
        <v>MARCQ1</v>
      </c>
      <c r="B20" s="36">
        <v>2</v>
      </c>
      <c r="C20" s="8">
        <v>8</v>
      </c>
      <c r="D20" s="35" t="str">
        <f>A9</f>
        <v>VILLENEUVE</v>
      </c>
      <c r="E20" s="36">
        <v>5</v>
      </c>
      <c r="F20" s="8">
        <v>0</v>
      </c>
      <c r="G20" s="42"/>
      <c r="H20" s="31">
        <f>IF(OR($D$6="n",$D$6="N"),0,IF(ISBLANK(F20),0,IF(C20=F20,IF(OR($D$9="n",$D$9="N"),4,2),IF(C20&gt;F20,4,1))))</f>
        <v>4</v>
      </c>
      <c r="I20" s="38"/>
      <c r="J20" s="38"/>
      <c r="K20" s="43">
        <f>(IF(OR($D$9="n",$D$9="N"),0,IF(ISBLANK(F20),0,IF(C20=F20,IF(OR($D$6="n",$D$6="N"),4,2),IF(C20&gt;F20,1,4)))))</f>
        <v>1</v>
      </c>
      <c r="L20" s="40" t="str">
        <f>A7</f>
        <v>ROUBAIX1</v>
      </c>
      <c r="M20" s="8"/>
      <c r="N20" s="8"/>
    </row>
    <row r="21" spans="1:14" ht="25" customHeight="1">
      <c r="A21" s="35" t="str">
        <f>A8</f>
        <v>LILLE</v>
      </c>
      <c r="B21" s="36">
        <v>4</v>
      </c>
      <c r="C21" s="8">
        <v>3</v>
      </c>
      <c r="D21" s="35" t="str">
        <f>A5</f>
        <v>DOUAI</v>
      </c>
      <c r="E21" s="36">
        <v>1</v>
      </c>
      <c r="F21" s="8">
        <v>6</v>
      </c>
      <c r="G21" s="37">
        <f>IF(OR($D$5="n",$D$5="N"),0,IF(ISBLANK(C21),0,IF(C21=F21,IF(OR($D$8="n",$D$8="N"),4,2),IF(C21&gt;F21,1,4))))</f>
        <v>4</v>
      </c>
      <c r="H21" s="38"/>
      <c r="I21" s="38"/>
      <c r="J21" s="31">
        <f>IF(OR($D$8="n",$D$8="N"),0,IF(ISBLANK(F21),0,IF(C21=F21,IF(OR($D$5="n",$D$5="N"),4,2),IF(C21&gt;F21,4,1))))</f>
        <v>1</v>
      </c>
      <c r="K21" s="39"/>
      <c r="L21" s="40" t="str">
        <f>A6</f>
        <v>MARCQ1</v>
      </c>
      <c r="M21" s="8"/>
      <c r="N21" s="8"/>
    </row>
    <row r="22" spans="1:14" ht="25" customHeight="1">
      <c r="A22" s="35" t="str">
        <f>A9</f>
        <v>VILLENEUVE</v>
      </c>
      <c r="B22" s="36">
        <v>5</v>
      </c>
      <c r="C22" s="8">
        <v>0</v>
      </c>
      <c r="D22" s="35" t="str">
        <f>A7</f>
        <v>ROUBAIX1</v>
      </c>
      <c r="E22" s="36">
        <v>3</v>
      </c>
      <c r="F22" s="8">
        <v>7</v>
      </c>
      <c r="G22" s="42"/>
      <c r="H22" s="38"/>
      <c r="I22" s="31">
        <f>IF(OR(D7="n",D7="3N"),0,IF(ISBLANK(C22),0,IF(C22=F22,IF(OR(D9="n",D9="N"),4,2),IF(C22&gt;F22,1,4))))</f>
        <v>4</v>
      </c>
      <c r="J22" s="38"/>
      <c r="K22" s="43">
        <f>(IF(OR($D$9="n",$D$9="N"),0,IF(ISBLANK(F22),0,IF(C22=F22,IF(OR($D$7="n",$D$7="N"),4,2),IF(C22&gt;F22,4,1)))))</f>
        <v>1</v>
      </c>
      <c r="L22" s="40" t="str">
        <f>A8</f>
        <v>LILLE</v>
      </c>
      <c r="M22" s="8"/>
      <c r="N22" s="8"/>
    </row>
    <row r="23" spans="1:14" ht="25" customHeight="1" thickBot="1">
      <c r="A23" s="35" t="str">
        <f>A6</f>
        <v>MARCQ1</v>
      </c>
      <c r="B23" s="36">
        <v>2</v>
      </c>
      <c r="C23" s="8">
        <v>3</v>
      </c>
      <c r="D23" s="35" t="str">
        <f>A8</f>
        <v>LILLE</v>
      </c>
      <c r="E23" s="36">
        <v>4</v>
      </c>
      <c r="F23" s="8">
        <v>0</v>
      </c>
      <c r="G23" s="44"/>
      <c r="H23" s="45">
        <f>IF(OR($D$6="n",$D$6="N"),0,IF(ISBLANK(F23),0,IF(C23=F23,IF(OR($D$8="n",$D$8="N"),4,2),IF(C23&gt;F23,4,1))))</f>
        <v>4</v>
      </c>
      <c r="I23" s="46"/>
      <c r="J23" s="45">
        <f>IF(OR(D8="n",D8="N"),0,IF(ISBLANK(F23),0,IF(C23=F23,IF(OR(D6="n",D6="N"),4,2),IF(C23&gt;F23,1,4))))</f>
        <v>1</v>
      </c>
      <c r="K23" s="47"/>
      <c r="L23" s="40" t="str">
        <f>A5</f>
        <v>DOUAI</v>
      </c>
      <c r="M23" s="8"/>
      <c r="N23" s="8"/>
    </row>
    <row r="24" spans="1:14" ht="18" customHeight="1">
      <c r="A24" s="48"/>
      <c r="B24" s="48"/>
      <c r="C24" s="48"/>
      <c r="D24" s="49"/>
      <c r="F24" s="50" t="s">
        <v>32</v>
      </c>
      <c r="G24" s="51">
        <f>SUM(G14:G23)</f>
        <v>11</v>
      </c>
      <c r="H24" s="52">
        <f>SUM(H14:H23)</f>
        <v>16</v>
      </c>
      <c r="I24" s="52">
        <f>SUM(I14:I23)</f>
        <v>11</v>
      </c>
      <c r="J24" s="52">
        <f>SUM(J14:J23)</f>
        <v>7</v>
      </c>
      <c r="K24" s="53">
        <f>SUM(K14:K23)</f>
        <v>4</v>
      </c>
      <c r="L24" s="48"/>
      <c r="M24" s="48"/>
      <c r="N24" s="48"/>
    </row>
    <row r="25" spans="1:14" ht="18" customHeight="1" thickBot="1">
      <c r="A25" s="48"/>
      <c r="B25" s="48"/>
      <c r="C25" s="48"/>
      <c r="D25" s="49"/>
      <c r="F25" s="50" t="s">
        <v>33</v>
      </c>
      <c r="G25" s="54" t="str">
        <f>IF(RANK(G$24,$G$24:$K$24)=1,RANK(G$24,$G$24:$K$24)&amp;"er",RANK(G$24,$G$24:$K$24)&amp;"ème")</f>
        <v>2ème</v>
      </c>
      <c r="H25" s="55" t="str">
        <f t="shared" ref="H25:K25" si="2">IF(RANK(H$24,$G$24:$K$24)=1,RANK(H$24,$G$24:$K$24)&amp;"er",RANK(H$24,$G$24:$K$24)&amp;"ème")</f>
        <v>1er</v>
      </c>
      <c r="I25" s="55" t="str">
        <f t="shared" si="2"/>
        <v>2ème</v>
      </c>
      <c r="J25" s="55" t="str">
        <f t="shared" si="2"/>
        <v>4ème</v>
      </c>
      <c r="K25" s="56" t="str">
        <f t="shared" si="2"/>
        <v>5ème</v>
      </c>
      <c r="L25" s="48"/>
      <c r="M25" s="48"/>
      <c r="N25" s="48"/>
    </row>
  </sheetData>
  <mergeCells count="4">
    <mergeCell ref="F4:G4"/>
    <mergeCell ref="H4:I4"/>
    <mergeCell ref="J4:K4"/>
    <mergeCell ref="M12:N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&amp;CTOURNOI AMEDEE LODATO 2019&amp;RRoubaix 4 mai 2019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M12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dcterms:created xsi:type="dcterms:W3CDTF">2019-05-10T07:35:58Z</dcterms:created>
  <dcterms:modified xsi:type="dcterms:W3CDTF">2019-05-10T09:10:15Z</dcterms:modified>
</cp:coreProperties>
</file>