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20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3" i="1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"/>
  <c r="R3"/>
  <c r="R4"/>
  <c r="R5"/>
  <c r="R6"/>
  <c r="R7"/>
  <c r="R8"/>
  <c r="R9"/>
  <c r="R10"/>
  <c r="R11"/>
  <c r="R12"/>
  <c r="R13"/>
  <c r="R14"/>
  <c r="R15"/>
  <c r="R16"/>
  <c r="R17"/>
  <c r="R18"/>
  <c r="R19"/>
  <c r="R20"/>
  <c r="R21"/>
  <c r="R22"/>
  <c r="R23"/>
  <c r="R24"/>
  <c r="R25"/>
  <c r="R26"/>
  <c r="R2"/>
</calcChain>
</file>

<file path=xl/sharedStrings.xml><?xml version="1.0" encoding="utf-8"?>
<sst xmlns="http://schemas.openxmlformats.org/spreadsheetml/2006/main" count="144" uniqueCount="70">
  <si>
    <t>DATE</t>
  </si>
  <si>
    <t>HEURE DE DEMARRAGE</t>
  </si>
  <si>
    <t>HEURE DE FIN</t>
  </si>
  <si>
    <t>Packaging</t>
  </si>
  <si>
    <t>CODE</t>
  </si>
  <si>
    <t>CLIENT</t>
  </si>
  <si>
    <t>QUALITE</t>
  </si>
  <si>
    <t>CALIBRE</t>
  </si>
  <si>
    <t>N° LOT</t>
  </si>
  <si>
    <t>OF</t>
  </si>
  <si>
    <t>PRODUIT REFONDU EN PRODUCTION</t>
  </si>
  <si>
    <t>PRODUIT NON VENDABLE EN STOCK</t>
  </si>
  <si>
    <t>PRODUIT OK CLIENT</t>
  </si>
  <si>
    <t>Total/qualité</t>
  </si>
  <si>
    <t>Poids/Pal</t>
  </si>
  <si>
    <t>Total/ligne/j</t>
  </si>
  <si>
    <t>Total/jour</t>
  </si>
  <si>
    <t>CARTONS : Code 1002</t>
  </si>
  <si>
    <t>SANORICE (Version UTZ)</t>
  </si>
  <si>
    <t>HL4140AH60</t>
  </si>
  <si>
    <t>BUTTONS</t>
  </si>
  <si>
    <t>MO054356</t>
  </si>
  <si>
    <t>SACS</t>
  </si>
  <si>
    <t>HL4040AG60</t>
  </si>
  <si>
    <t>MO054366</t>
  </si>
  <si>
    <t>SANORICE</t>
  </si>
  <si>
    <t>HC6037AA90</t>
  </si>
  <si>
    <t>MO054368</t>
  </si>
  <si>
    <t>DELIFRANCE</t>
  </si>
  <si>
    <t>HC4424AB00</t>
  </si>
  <si>
    <t>7500/Kg</t>
  </si>
  <si>
    <t>MO054380</t>
  </si>
  <si>
    <t>GENERAL MILLS</t>
  </si>
  <si>
    <t>HC4324AK70</t>
  </si>
  <si>
    <t>MO054383</t>
  </si>
  <si>
    <t>ABBAYE</t>
  </si>
  <si>
    <t>HC6034AD90</t>
  </si>
  <si>
    <t>12000/Kg</t>
  </si>
  <si>
    <t>MO054369</t>
  </si>
  <si>
    <t>NEUHAUSER</t>
  </si>
  <si>
    <t>HC4525AB00</t>
  </si>
  <si>
    <t>MO054385</t>
  </si>
  <si>
    <t>HL4040AB90</t>
  </si>
  <si>
    <t>MO054367</t>
  </si>
  <si>
    <t>OTS</t>
  </si>
  <si>
    <t>HC4424AG00</t>
  </si>
  <si>
    <t>22000/Kg</t>
  </si>
  <si>
    <t>MO054387</t>
  </si>
  <si>
    <t>ERHARD (Version UTZ)</t>
  </si>
  <si>
    <t>HC5229AD70</t>
  </si>
  <si>
    <t>MO054389</t>
  </si>
  <si>
    <t>POPPIES</t>
  </si>
  <si>
    <t>HC5027AD00</t>
  </si>
  <si>
    <t>MO054391</t>
  </si>
  <si>
    <t>CARTONS : Code 4003</t>
  </si>
  <si>
    <t>UB</t>
  </si>
  <si>
    <t>HC5329AD00</t>
  </si>
  <si>
    <t>MO054370</t>
  </si>
  <si>
    <t>BAKKAVOR</t>
  </si>
  <si>
    <t>HC4927AF00</t>
  </si>
  <si>
    <t>MO054393</t>
  </si>
  <si>
    <t>MO054372</t>
  </si>
  <si>
    <t>PAPADOPOULOS</t>
  </si>
  <si>
    <t>HC5028AK00</t>
  </si>
  <si>
    <t>MO054500</t>
  </si>
  <si>
    <t xml:space="preserve"> TITAN</t>
  </si>
  <si>
    <t>HC4424AH00</t>
  </si>
  <si>
    <t>MO054484</t>
  </si>
  <si>
    <t>n° Ligne de prod</t>
  </si>
  <si>
    <t>Nbr palette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</si>
</sst>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3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14" fontId="1" fillId="4" borderId="6" xfId="0" applyNumberFormat="1" applyFont="1" applyFill="1" applyBorder="1" applyAlignment="1">
      <alignment horizontal="center"/>
    </xf>
    <xf numFmtId="164" fontId="1" fillId="4" borderId="6" xfId="0" applyNumberFormat="1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0" borderId="11" xfId="0" applyNumberFormat="1" applyBorder="1" applyAlignment="1">
      <alignment horizontal="center"/>
    </xf>
    <xf numFmtId="14" fontId="1" fillId="4" borderId="13" xfId="0" applyNumberFormat="1" applyFont="1" applyFill="1" applyBorder="1" applyAlignment="1">
      <alignment horizontal="center"/>
    </xf>
    <xf numFmtId="164" fontId="1" fillId="4" borderId="13" xfId="0" applyNumberFormat="1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1" fillId="4" borderId="14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1" fontId="0" fillId="0" borderId="18" xfId="0" applyNumberFormat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1" fontId="0" fillId="0" borderId="2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Border="1"/>
    <xf numFmtId="14" fontId="1" fillId="4" borderId="22" xfId="0" applyNumberFormat="1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1" fontId="0" fillId="5" borderId="21" xfId="0" applyNumberFormat="1" applyFill="1" applyBorder="1" applyAlignment="1">
      <alignment horizontal="center"/>
    </xf>
    <xf numFmtId="0" fontId="0" fillId="0" borderId="8" xfId="0" applyBorder="1"/>
    <xf numFmtId="1" fontId="0" fillId="5" borderId="11" xfId="0" applyNumberFormat="1" applyFill="1" applyBorder="1" applyAlignment="1">
      <alignment horizontal="center"/>
    </xf>
    <xf numFmtId="14" fontId="1" fillId="4" borderId="23" xfId="0" applyNumberFormat="1" applyFont="1" applyFill="1" applyBorder="1" applyAlignment="1">
      <alignment horizontal="center"/>
    </xf>
    <xf numFmtId="164" fontId="1" fillId="4" borderId="24" xfId="0" applyNumberFormat="1" applyFont="1" applyFill="1" applyBorder="1" applyAlignment="1">
      <alignment horizontal="center"/>
    </xf>
    <xf numFmtId="0" fontId="1" fillId="6" borderId="24" xfId="0" applyFont="1" applyFill="1" applyBorder="1" applyAlignment="1">
      <alignment horizontal="center"/>
    </xf>
    <xf numFmtId="0" fontId="1" fillId="4" borderId="25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24" xfId="0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0" fontId="0" fillId="0" borderId="12" xfId="0" applyBorder="1"/>
    <xf numFmtId="14" fontId="1" fillId="4" borderId="26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0" fontId="1" fillId="4" borderId="28" xfId="0" applyFont="1" applyFill="1" applyBorder="1" applyAlignment="1">
      <alignment horizontal="center"/>
    </xf>
    <xf numFmtId="0" fontId="1" fillId="4" borderId="29" xfId="0" applyFont="1" applyFill="1" applyBorder="1" applyAlignment="1">
      <alignment horizontal="center"/>
    </xf>
    <xf numFmtId="1" fontId="0" fillId="6" borderId="18" xfId="0" applyNumberFormat="1" applyFill="1" applyBorder="1" applyAlignment="1">
      <alignment horizontal="center"/>
    </xf>
    <xf numFmtId="0" fontId="0" fillId="0" borderId="28" xfId="0" applyBorder="1"/>
    <xf numFmtId="0" fontId="0" fillId="0" borderId="19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/>
    </xf>
    <xf numFmtId="1" fontId="0" fillId="0" borderId="30" xfId="0" applyNumberForma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</cellXfs>
  <cellStyles count="1">
    <cellStyle name="Normal" xfId="0" builtinId="0"/>
  </cellStyles>
  <dxfs count="8"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4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A27"/>
  <sheetViews>
    <sheetView tabSelected="1" workbookViewId="0">
      <selection activeCell="V1" sqref="V1"/>
    </sheetView>
  </sheetViews>
  <sheetFormatPr baseColWidth="10" defaultRowHeight="14.5"/>
  <cols>
    <col min="2" max="3" width="10.90625" customWidth="1"/>
    <col min="4" max="4" width="17.7265625" customWidth="1"/>
    <col min="5" max="13" width="0" hidden="1" customWidth="1"/>
    <col min="14" max="14" width="3.6328125" hidden="1" customWidth="1"/>
    <col min="15" max="15" width="18.7265625" customWidth="1"/>
    <col min="16" max="16" width="15.7265625" customWidth="1"/>
    <col min="17" max="17" width="14.1796875" customWidth="1"/>
    <col min="18" max="18" width="12.7265625" customWidth="1"/>
  </cols>
  <sheetData>
    <row r="1" spans="1:19" ht="85" customHeight="1" thickBot="1">
      <c r="A1" s="1" t="s">
        <v>0</v>
      </c>
      <c r="B1" s="2" t="s">
        <v>1</v>
      </c>
      <c r="C1" s="3" t="s">
        <v>2</v>
      </c>
      <c r="D1" s="4" t="s">
        <v>68</v>
      </c>
      <c r="E1" s="4" t="s">
        <v>3</v>
      </c>
      <c r="F1" s="5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6" t="s">
        <v>10</v>
      </c>
      <c r="M1" s="7" t="s">
        <v>11</v>
      </c>
      <c r="N1" s="7" t="s">
        <v>12</v>
      </c>
      <c r="O1" s="8" t="s">
        <v>13</v>
      </c>
      <c r="P1" s="8" t="s">
        <v>14</v>
      </c>
      <c r="Q1" s="8" t="s">
        <v>69</v>
      </c>
      <c r="R1" s="8" t="s">
        <v>15</v>
      </c>
      <c r="S1" s="8" t="s">
        <v>16</v>
      </c>
    </row>
    <row r="2" spans="1:19" ht="15.5">
      <c r="A2" s="9">
        <v>42981</v>
      </c>
      <c r="B2" s="10">
        <v>0.25</v>
      </c>
      <c r="C2" s="10">
        <v>0.3125</v>
      </c>
      <c r="D2" s="11">
        <v>1</v>
      </c>
      <c r="E2" s="12" t="s">
        <v>17</v>
      </c>
      <c r="F2" s="13">
        <v>1185895</v>
      </c>
      <c r="G2" s="11" t="s">
        <v>18</v>
      </c>
      <c r="H2" s="11" t="s">
        <v>19</v>
      </c>
      <c r="I2" s="11" t="s">
        <v>20</v>
      </c>
      <c r="J2" s="11" t="s">
        <v>21</v>
      </c>
      <c r="K2" s="11">
        <v>1708311352</v>
      </c>
      <c r="L2" s="11">
        <v>2.6250000000000009</v>
      </c>
      <c r="M2" s="11">
        <v>3.25</v>
      </c>
      <c r="N2" s="11">
        <v>1.5</v>
      </c>
      <c r="O2" s="14">
        <v>7.3750000000000009</v>
      </c>
      <c r="P2" s="14">
        <v>800</v>
      </c>
      <c r="Q2" s="15">
        <v>10</v>
      </c>
      <c r="R2" s="60">
        <f>IF(SUMPRODUCT(--(A$2:A2&amp;D$2:D2=A2&amp;D2))=1,SUMPRODUCT((A$2:A$300=$A2)*($D$2:$D$300=$D2)*(Q$2:Q$300)),"")</f>
        <v>26</v>
      </c>
      <c r="S2" s="61" t="str">
        <f>IF(COUNTIF(A$2:A2,A2)=COUNTIF(A$2:A$300,A2),SUMPRODUCT((A$2:A$300=A2)*(Q$2:Q$300)),"")</f>
        <v/>
      </c>
    </row>
    <row r="3" spans="1:19" ht="15.5">
      <c r="A3" s="9">
        <v>42981</v>
      </c>
      <c r="B3" s="10">
        <v>0.77083333333333337</v>
      </c>
      <c r="C3" s="10">
        <v>0.97916666666666663</v>
      </c>
      <c r="D3" s="11">
        <v>1</v>
      </c>
      <c r="E3" s="12" t="s">
        <v>22</v>
      </c>
      <c r="F3" s="13">
        <v>1186951</v>
      </c>
      <c r="G3" s="11" t="s">
        <v>18</v>
      </c>
      <c r="H3" s="11" t="s">
        <v>23</v>
      </c>
      <c r="I3" s="11" t="s">
        <v>20</v>
      </c>
      <c r="J3" s="11" t="s">
        <v>24</v>
      </c>
      <c r="K3" s="11">
        <v>1708311353</v>
      </c>
      <c r="L3" s="11"/>
      <c r="M3" s="11"/>
      <c r="N3" s="11">
        <v>6.32</v>
      </c>
      <c r="O3" s="16">
        <v>6.32</v>
      </c>
      <c r="P3" s="17">
        <v>600</v>
      </c>
      <c r="Q3" s="18">
        <v>11</v>
      </c>
      <c r="R3" s="60" t="str">
        <f>IF(SUMPRODUCT(--(A$2:A3&amp;D$2:D3=A3&amp;D3))=1,SUMPRODUCT((A$2:A$300=$A3)*($D$2:$D$300=$D3)*(Q$2:Q$300)),"")</f>
        <v/>
      </c>
      <c r="S3" s="61" t="str">
        <f>IF(COUNTIF(A$2:A3,A3)=COUNTIF(A$2:A$300,A3),SUMPRODUCT((A$2:A$300=A3)*(Q$2:Q$300)),"")</f>
        <v/>
      </c>
    </row>
    <row r="4" spans="1:19" ht="15.5">
      <c r="A4" s="9">
        <v>42981</v>
      </c>
      <c r="B4" s="10">
        <v>0.97916666666666663</v>
      </c>
      <c r="C4" s="10">
        <v>0.25</v>
      </c>
      <c r="D4" s="11">
        <v>1</v>
      </c>
      <c r="E4" s="12" t="s">
        <v>22</v>
      </c>
      <c r="F4" s="13">
        <v>1010825</v>
      </c>
      <c r="G4" s="11" t="s">
        <v>25</v>
      </c>
      <c r="H4" s="11" t="s">
        <v>26</v>
      </c>
      <c r="I4" s="11" t="s">
        <v>20</v>
      </c>
      <c r="J4" s="11" t="s">
        <v>27</v>
      </c>
      <c r="K4" s="11">
        <v>1709011451</v>
      </c>
      <c r="L4" s="11">
        <v>0.375</v>
      </c>
      <c r="M4" s="11"/>
      <c r="N4" s="11">
        <v>2.6</v>
      </c>
      <c r="O4" s="16">
        <v>2.9750000000000001</v>
      </c>
      <c r="P4" s="17">
        <v>600</v>
      </c>
      <c r="Q4" s="18">
        <v>5</v>
      </c>
      <c r="R4" s="60" t="str">
        <f>IF(SUMPRODUCT(--(A$2:A4&amp;D$2:D4=A4&amp;D4))=1,SUMPRODUCT((A$2:A$300=$A4)*($D$2:$D$300=$D4)*(Q$2:Q$300)),"")</f>
        <v/>
      </c>
      <c r="S4" s="61" t="str">
        <f>IF(COUNTIF(A$2:A4,A4)=COUNTIF(A$2:A$300,A4),SUMPRODUCT((A$2:A$300=A4)*(Q$2:Q$300)),"")</f>
        <v/>
      </c>
    </row>
    <row r="5" spans="1:19" ht="15.5">
      <c r="A5" s="9">
        <v>42981</v>
      </c>
      <c r="B5" s="10">
        <v>0.25</v>
      </c>
      <c r="C5" s="10">
        <v>7.2916666666666671E-2</v>
      </c>
      <c r="D5" s="11">
        <v>2</v>
      </c>
      <c r="E5" s="12" t="s">
        <v>22</v>
      </c>
      <c r="F5" s="13">
        <v>987651</v>
      </c>
      <c r="G5" s="11" t="s">
        <v>28</v>
      </c>
      <c r="H5" s="11" t="s">
        <v>29</v>
      </c>
      <c r="I5" s="11" t="s">
        <v>30</v>
      </c>
      <c r="J5" s="11" t="s">
        <v>31</v>
      </c>
      <c r="K5" s="11">
        <v>1709021260</v>
      </c>
      <c r="L5" s="11">
        <v>0.67899999999999994</v>
      </c>
      <c r="M5" s="11"/>
      <c r="N5" s="11">
        <v>24</v>
      </c>
      <c r="O5" s="16">
        <v>24.678999999999998</v>
      </c>
      <c r="P5" s="17">
        <v>750</v>
      </c>
      <c r="Q5" s="18">
        <v>33</v>
      </c>
      <c r="R5" s="60">
        <f>IF(SUMPRODUCT(--(A$2:A5&amp;D$2:D5=A5&amp;D5))=1,SUMPRODUCT((A$2:A$300=$A5)*($D$2:$D$300=$D5)*(Q$2:Q$300)),"")</f>
        <v>42</v>
      </c>
      <c r="S5" s="61" t="str">
        <f>IF(COUNTIF(A$2:A5,A5)=COUNTIF(A$2:A$300,A5),SUMPRODUCT((A$2:A$300=A5)*(Q$2:Q$300)),"")</f>
        <v/>
      </c>
    </row>
    <row r="6" spans="1:19" ht="16" thickBot="1">
      <c r="A6" s="19">
        <v>42981</v>
      </c>
      <c r="B6" s="20">
        <v>7.2916666666666671E-2</v>
      </c>
      <c r="C6" s="20">
        <v>0.25</v>
      </c>
      <c r="D6" s="21">
        <v>2</v>
      </c>
      <c r="E6" s="22" t="s">
        <v>22</v>
      </c>
      <c r="F6" s="23">
        <v>1109593</v>
      </c>
      <c r="G6" s="21" t="s">
        <v>32</v>
      </c>
      <c r="H6" s="21" t="s">
        <v>33</v>
      </c>
      <c r="I6" s="21" t="s">
        <v>30</v>
      </c>
      <c r="J6" s="21" t="s">
        <v>34</v>
      </c>
      <c r="K6" s="21">
        <v>1709021253</v>
      </c>
      <c r="L6" s="21">
        <v>0.47899999999999998</v>
      </c>
      <c r="M6" s="21"/>
      <c r="N6" s="21">
        <v>4.8</v>
      </c>
      <c r="O6" s="24">
        <v>5.2789999999999999</v>
      </c>
      <c r="P6" s="25">
        <v>600</v>
      </c>
      <c r="Q6" s="26">
        <v>9</v>
      </c>
      <c r="R6" s="60" t="str">
        <f>IF(SUMPRODUCT(--(A$2:A6&amp;D$2:D6=A6&amp;D6))=1,SUMPRODUCT((A$2:A$300=$A6)*($D$2:$D$300=$D6)*(Q$2:Q$300)),"")</f>
        <v/>
      </c>
      <c r="S6" s="61">
        <f>IF(COUNTIF(A$2:A6,A6)=COUNTIF(A$2:A$300,A6),SUMPRODUCT((A$2:A$300=A6)*(Q$2:Q$300)),"")</f>
        <v>68</v>
      </c>
    </row>
    <row r="7" spans="1:19" ht="16" thickTop="1">
      <c r="A7" s="9">
        <v>42982</v>
      </c>
      <c r="B7" s="10">
        <v>0.25</v>
      </c>
      <c r="C7" s="10">
        <v>0.96875</v>
      </c>
      <c r="D7" s="11">
        <v>1</v>
      </c>
      <c r="E7" s="12" t="s">
        <v>22</v>
      </c>
      <c r="F7" s="13">
        <v>1010825</v>
      </c>
      <c r="G7" s="11" t="s">
        <v>25</v>
      </c>
      <c r="H7" s="11" t="s">
        <v>26</v>
      </c>
      <c r="I7" s="11" t="s">
        <v>20</v>
      </c>
      <c r="J7" s="11" t="s">
        <v>27</v>
      </c>
      <c r="K7" s="11">
        <v>1709011451</v>
      </c>
      <c r="L7" s="11"/>
      <c r="M7" s="11"/>
      <c r="N7" s="11">
        <v>17.2</v>
      </c>
      <c r="O7" s="27">
        <v>17.2</v>
      </c>
      <c r="P7" s="28">
        <v>600</v>
      </c>
      <c r="Q7" s="29">
        <v>29</v>
      </c>
      <c r="R7" s="60">
        <f>IF(SUMPRODUCT(--(A$2:A7&amp;D$2:D7=A7&amp;D7))=1,SUMPRODUCT((A$2:A$300=$A7)*($D$2:$D$300=$D7)*(Q$2:Q$300)),"")</f>
        <v>38</v>
      </c>
      <c r="S7" s="61" t="str">
        <f>IF(COUNTIF(A$2:A7,A7)=COUNTIF(A$2:A$300,A7),SUMPRODUCT((A$2:A$300=A7)*(Q$2:Q$300)),"")</f>
        <v/>
      </c>
    </row>
    <row r="8" spans="1:19" ht="15.5">
      <c r="A8" s="9">
        <v>42982</v>
      </c>
      <c r="B8" s="10">
        <v>0.96875</v>
      </c>
      <c r="C8" s="10">
        <v>0.25</v>
      </c>
      <c r="D8" s="11">
        <v>1</v>
      </c>
      <c r="E8" s="12" t="s">
        <v>22</v>
      </c>
      <c r="F8" s="13">
        <v>1001363</v>
      </c>
      <c r="G8" s="11" t="s">
        <v>35</v>
      </c>
      <c r="H8" s="11" t="s">
        <v>36</v>
      </c>
      <c r="I8" s="11" t="s">
        <v>37</v>
      </c>
      <c r="J8" s="11" t="s">
        <v>38</v>
      </c>
      <c r="K8" s="11">
        <v>1709021451</v>
      </c>
      <c r="L8" s="11">
        <v>0.75800000000000001</v>
      </c>
      <c r="M8" s="11"/>
      <c r="N8" s="11">
        <v>5.25</v>
      </c>
      <c r="O8" s="16">
        <v>6.008</v>
      </c>
      <c r="P8" s="17">
        <v>750</v>
      </c>
      <c r="Q8" s="18">
        <v>9</v>
      </c>
      <c r="R8" s="60" t="str">
        <f>IF(SUMPRODUCT(--(A$2:A8&amp;D$2:D8=A8&amp;D8))=1,SUMPRODUCT((A$2:A$300=$A8)*($D$2:$D$300=$D8)*(Q$2:Q$300)),"")</f>
        <v/>
      </c>
      <c r="S8" s="61" t="str">
        <f>IF(COUNTIF(A$2:A8,A8)=COUNTIF(A$2:A$300,A8),SUMPRODUCT((A$2:A$300=A8)*(Q$2:Q$300)),"")</f>
        <v/>
      </c>
    </row>
    <row r="9" spans="1:19" ht="15.5">
      <c r="A9" s="9">
        <v>42982</v>
      </c>
      <c r="B9" s="10">
        <v>0.25</v>
      </c>
      <c r="C9" s="10">
        <v>0.51388888888888895</v>
      </c>
      <c r="D9" s="11">
        <v>2</v>
      </c>
      <c r="E9" s="12" t="s">
        <v>22</v>
      </c>
      <c r="F9" s="13">
        <v>1109593</v>
      </c>
      <c r="G9" s="11" t="s">
        <v>32</v>
      </c>
      <c r="H9" s="11" t="s">
        <v>33</v>
      </c>
      <c r="I9" s="11" t="s">
        <v>30</v>
      </c>
      <c r="J9" s="11" t="s">
        <v>34</v>
      </c>
      <c r="K9" s="11">
        <v>1709021253</v>
      </c>
      <c r="L9" s="11"/>
      <c r="M9" s="11"/>
      <c r="N9" s="11">
        <v>7.1999999999999993</v>
      </c>
      <c r="O9" s="16">
        <v>7.1999999999999993</v>
      </c>
      <c r="P9" s="30">
        <v>600</v>
      </c>
      <c r="Q9" s="18">
        <v>12</v>
      </c>
      <c r="R9" s="60">
        <f>IF(SUMPRODUCT(--(A$2:A9&amp;D$2:D9=A9&amp;D9))=1,SUMPRODUCT((A$2:A$300=$A9)*($D$2:$D$300=$D9)*(Q$2:Q$300)),"")</f>
        <v>42</v>
      </c>
      <c r="S9" s="61" t="str">
        <f>IF(COUNTIF(A$2:A9,A9)=COUNTIF(A$2:A$300,A9),SUMPRODUCT((A$2:A$300=A9)*(Q$2:Q$300)),"")</f>
        <v/>
      </c>
    </row>
    <row r="10" spans="1:19" ht="16" thickBot="1">
      <c r="A10" s="19">
        <v>42982</v>
      </c>
      <c r="B10" s="20">
        <v>0.51388888888888895</v>
      </c>
      <c r="C10" s="20">
        <v>0.25</v>
      </c>
      <c r="D10" s="21">
        <v>2</v>
      </c>
      <c r="E10" s="22" t="s">
        <v>22</v>
      </c>
      <c r="F10" s="23">
        <v>1146239</v>
      </c>
      <c r="G10" s="21" t="s">
        <v>39</v>
      </c>
      <c r="H10" s="21" t="s">
        <v>40</v>
      </c>
      <c r="I10" s="21" t="s">
        <v>30</v>
      </c>
      <c r="J10" s="21" t="s">
        <v>41</v>
      </c>
      <c r="K10" s="21">
        <v>1709031250</v>
      </c>
      <c r="L10" s="21"/>
      <c r="M10" s="21"/>
      <c r="N10" s="21">
        <v>22.15</v>
      </c>
      <c r="O10" s="24">
        <v>22.15</v>
      </c>
      <c r="P10" s="25">
        <v>750</v>
      </c>
      <c r="Q10" s="26">
        <v>30</v>
      </c>
      <c r="R10" s="60" t="str">
        <f>IF(SUMPRODUCT(--(A$2:A10&amp;D$2:D10=A10&amp;D10))=1,SUMPRODUCT((A$2:A$300=$A10)*($D$2:$D$300=$D10)*(Q$2:Q$300)),"")</f>
        <v/>
      </c>
      <c r="S10" s="61">
        <f>IF(COUNTIF(A$2:A10,A10)=COUNTIF(A$2:A$300,A10),SUMPRODUCT((A$2:A$300=A10)*(Q$2:Q$300)),"")</f>
        <v>80</v>
      </c>
    </row>
    <row r="11" spans="1:19" ht="16" thickTop="1">
      <c r="A11" s="9">
        <v>42983</v>
      </c>
      <c r="B11" s="10">
        <v>0.25</v>
      </c>
      <c r="C11" s="10">
        <v>0.33333333333333331</v>
      </c>
      <c r="D11" s="11">
        <v>1</v>
      </c>
      <c r="E11" s="12" t="s">
        <v>22</v>
      </c>
      <c r="F11" s="13">
        <v>1001363</v>
      </c>
      <c r="G11" s="11" t="s">
        <v>35</v>
      </c>
      <c r="H11" s="11" t="s">
        <v>36</v>
      </c>
      <c r="I11" s="11" t="s">
        <v>37</v>
      </c>
      <c r="J11" s="11" t="s">
        <v>38</v>
      </c>
      <c r="K11" s="11">
        <v>1709021451</v>
      </c>
      <c r="L11" s="11"/>
      <c r="M11" s="11"/>
      <c r="N11" s="11">
        <v>2.25</v>
      </c>
      <c r="O11" s="27">
        <v>2.25</v>
      </c>
      <c r="P11" s="28">
        <v>750</v>
      </c>
      <c r="Q11" s="29">
        <v>3</v>
      </c>
      <c r="R11" s="60">
        <f>IF(SUMPRODUCT(--(A$2:A11&amp;D$2:D11=A11&amp;D11))=1,SUMPRODUCT((A$2:A$300=$A11)*($D$2:$D$300=$D11)*(Q$2:Q$300)),"")</f>
        <v>22</v>
      </c>
      <c r="S11" s="61" t="str">
        <f>IF(COUNTIF(A$2:A11,A11)=COUNTIF(A$2:A$300,A11),SUMPRODUCT((A$2:A$300=A11)*(Q$2:Q$300)),"")</f>
        <v/>
      </c>
    </row>
    <row r="12" spans="1:19" ht="15.5">
      <c r="A12" s="9">
        <v>42983</v>
      </c>
      <c r="B12" s="10">
        <v>0.53472222222222221</v>
      </c>
      <c r="C12" s="10">
        <v>0.94444444444444453</v>
      </c>
      <c r="D12" s="11">
        <v>1</v>
      </c>
      <c r="E12" s="12" t="s">
        <v>17</v>
      </c>
      <c r="F12" s="13">
        <v>1185895</v>
      </c>
      <c r="G12" s="11" t="s">
        <v>18</v>
      </c>
      <c r="H12" s="11" t="s">
        <v>19</v>
      </c>
      <c r="I12" s="11" t="s">
        <v>20</v>
      </c>
      <c r="J12" s="11" t="s">
        <v>21</v>
      </c>
      <c r="K12" s="11">
        <v>1708311352</v>
      </c>
      <c r="L12" s="11">
        <v>0.65999999999999992</v>
      </c>
      <c r="M12" s="11">
        <v>1.5</v>
      </c>
      <c r="N12" s="11">
        <v>10.400000000000002</v>
      </c>
      <c r="O12" s="16">
        <v>12.560000000000002</v>
      </c>
      <c r="P12" s="28">
        <v>800</v>
      </c>
      <c r="Q12" s="18">
        <v>16</v>
      </c>
      <c r="R12" s="60" t="str">
        <f>IF(SUMPRODUCT(--(A$2:A12&amp;D$2:D12=A12&amp;D12))=1,SUMPRODUCT((A$2:A$300=$A12)*($D$2:$D$300=$D12)*(Q$2:Q$300)),"")</f>
        <v/>
      </c>
      <c r="S12" s="61" t="str">
        <f>IF(COUNTIF(A$2:A12,A12)=COUNTIF(A$2:A$300,A12),SUMPRODUCT((A$2:A$300=A12)*(Q$2:Q$300)),"")</f>
        <v/>
      </c>
    </row>
    <row r="13" spans="1:19" ht="15.5">
      <c r="A13" s="9">
        <v>42983</v>
      </c>
      <c r="B13" s="10">
        <v>0.94444444444444453</v>
      </c>
      <c r="C13" s="10">
        <v>0.25</v>
      </c>
      <c r="D13" s="11">
        <v>1</v>
      </c>
      <c r="E13" s="12" t="s">
        <v>22</v>
      </c>
      <c r="F13" s="13">
        <v>1088180</v>
      </c>
      <c r="G13" s="11" t="s">
        <v>25</v>
      </c>
      <c r="H13" s="11" t="s">
        <v>42</v>
      </c>
      <c r="I13" s="11" t="s">
        <v>20</v>
      </c>
      <c r="J13" s="11" t="s">
        <v>43</v>
      </c>
      <c r="K13" s="11">
        <v>1709211350</v>
      </c>
      <c r="L13" s="11">
        <v>0.35899999999999999</v>
      </c>
      <c r="M13" s="11"/>
      <c r="N13" s="11">
        <v>1.2</v>
      </c>
      <c r="O13" s="16">
        <v>1.5589999999999999</v>
      </c>
      <c r="P13" s="17">
        <v>600</v>
      </c>
      <c r="Q13" s="18">
        <v>3</v>
      </c>
      <c r="R13" s="60" t="str">
        <f>IF(SUMPRODUCT(--(A$2:A13&amp;D$2:D13=A13&amp;D13))=1,SUMPRODUCT((A$2:A$300=$A13)*($D$2:$D$300=$D13)*(Q$2:Q$300)),"")</f>
        <v/>
      </c>
      <c r="S13" s="61" t="str">
        <f>IF(COUNTIF(A$2:A13,A13)=COUNTIF(A$2:A$300,A13),SUMPRODUCT((A$2:A$300=A13)*(Q$2:Q$300)),"")</f>
        <v/>
      </c>
    </row>
    <row r="14" spans="1:19" ht="15.5">
      <c r="A14" s="9">
        <v>42983</v>
      </c>
      <c r="B14" s="10">
        <v>0.25</v>
      </c>
      <c r="C14" s="10">
        <v>0.3125</v>
      </c>
      <c r="D14" s="11">
        <v>2</v>
      </c>
      <c r="E14" s="12" t="s">
        <v>22</v>
      </c>
      <c r="F14" s="13">
        <v>1146239</v>
      </c>
      <c r="G14" s="11" t="s">
        <v>39</v>
      </c>
      <c r="H14" s="11" t="s">
        <v>40</v>
      </c>
      <c r="I14" s="11" t="s">
        <v>30</v>
      </c>
      <c r="J14" s="11" t="s">
        <v>41</v>
      </c>
      <c r="K14" s="11">
        <v>1709031250</v>
      </c>
      <c r="L14" s="11"/>
      <c r="M14" s="11"/>
      <c r="N14" s="11">
        <v>1.7250000000000001</v>
      </c>
      <c r="O14" s="16">
        <v>1.7250000000000001</v>
      </c>
      <c r="P14" s="17">
        <v>750</v>
      </c>
      <c r="Q14" s="18">
        <v>3</v>
      </c>
      <c r="R14" s="60">
        <f>IF(SUMPRODUCT(--(A$2:A14&amp;D$2:D14=A14&amp;D14))=1,SUMPRODUCT((A$2:A$300=$A14)*($D$2:$D$300=$D14)*(Q$2:Q$300)),"")</f>
        <v>34</v>
      </c>
      <c r="S14" s="61" t="str">
        <f>IF(COUNTIF(A$2:A14,A14)=COUNTIF(A$2:A$300,A14),SUMPRODUCT((A$2:A$300=A14)*(Q$2:Q$300)),"")</f>
        <v/>
      </c>
    </row>
    <row r="15" spans="1:19" ht="15.5">
      <c r="A15" s="9">
        <v>42983</v>
      </c>
      <c r="B15" s="10">
        <v>0.5625</v>
      </c>
      <c r="C15" s="10">
        <v>0.73263888888888884</v>
      </c>
      <c r="D15" s="11">
        <v>2</v>
      </c>
      <c r="E15" s="12" t="s">
        <v>22</v>
      </c>
      <c r="F15" s="13">
        <v>997912</v>
      </c>
      <c r="G15" s="11" t="s">
        <v>44</v>
      </c>
      <c r="H15" s="11" t="s">
        <v>45</v>
      </c>
      <c r="I15" s="11" t="s">
        <v>46</v>
      </c>
      <c r="J15" s="11" t="s">
        <v>47</v>
      </c>
      <c r="K15" s="11">
        <v>1709041251</v>
      </c>
      <c r="L15" s="11">
        <v>0.67399999999999993</v>
      </c>
      <c r="M15" s="11"/>
      <c r="N15" s="11">
        <v>5.0199999999999996</v>
      </c>
      <c r="O15" s="16">
        <v>5.6939999999999991</v>
      </c>
      <c r="P15" s="17">
        <v>600</v>
      </c>
      <c r="Q15" s="18">
        <v>10</v>
      </c>
      <c r="R15" s="60" t="str">
        <f>IF(SUMPRODUCT(--(A$2:A15&amp;D$2:D15=A15&amp;D15))=1,SUMPRODUCT((A$2:A$300=$A15)*($D$2:$D$300=$D15)*(Q$2:Q$300)),"")</f>
        <v/>
      </c>
      <c r="S15" s="61" t="str">
        <f>IF(COUNTIF(A$2:A15,A15)=COUNTIF(A$2:A$300,A15),SUMPRODUCT((A$2:A$300=A15)*(Q$2:Q$300)),"")</f>
        <v/>
      </c>
    </row>
    <row r="16" spans="1:19" ht="15.5">
      <c r="A16" s="9">
        <v>42983</v>
      </c>
      <c r="B16" s="10">
        <v>0.85416666666666663</v>
      </c>
      <c r="C16" s="10">
        <v>0.98611111111111116</v>
      </c>
      <c r="D16" s="11">
        <v>2</v>
      </c>
      <c r="E16" s="12" t="s">
        <v>22</v>
      </c>
      <c r="F16" s="13">
        <v>1219573</v>
      </c>
      <c r="G16" s="11" t="s">
        <v>48</v>
      </c>
      <c r="H16" s="11" t="s">
        <v>49</v>
      </c>
      <c r="I16" s="11" t="s">
        <v>20</v>
      </c>
      <c r="J16" s="11" t="s">
        <v>50</v>
      </c>
      <c r="K16" s="11">
        <v>1709641252</v>
      </c>
      <c r="L16" s="11">
        <v>0.58199999999999996</v>
      </c>
      <c r="M16" s="11"/>
      <c r="N16" s="11">
        <v>4.1999999999999993</v>
      </c>
      <c r="O16" s="16">
        <v>4.7819999999999991</v>
      </c>
      <c r="P16" s="17">
        <v>600</v>
      </c>
      <c r="Q16" s="18">
        <v>8</v>
      </c>
      <c r="R16" s="60" t="str">
        <f>IF(SUMPRODUCT(--(A$2:A16&amp;D$2:D16=A16&amp;D16))=1,SUMPRODUCT((A$2:A$300=$A16)*($D$2:$D$300=$D16)*(Q$2:Q$300)),"")</f>
        <v/>
      </c>
      <c r="S16" s="61" t="str">
        <f>IF(COUNTIF(A$2:A16,A16)=COUNTIF(A$2:A$300,A16),SUMPRODUCT((A$2:A$300=A16)*(Q$2:Q$300)),"")</f>
        <v/>
      </c>
    </row>
    <row r="17" spans="1:27" ht="16" thickBot="1">
      <c r="A17" s="19">
        <v>42983</v>
      </c>
      <c r="B17" s="20">
        <v>0</v>
      </c>
      <c r="C17" s="20">
        <v>0.25</v>
      </c>
      <c r="D17" s="21">
        <v>2</v>
      </c>
      <c r="E17" s="22" t="s">
        <v>22</v>
      </c>
      <c r="F17" s="23">
        <v>1217658</v>
      </c>
      <c r="G17" s="21" t="s">
        <v>51</v>
      </c>
      <c r="H17" s="21" t="s">
        <v>52</v>
      </c>
      <c r="I17" s="21" t="s">
        <v>20</v>
      </c>
      <c r="J17" s="21" t="s">
        <v>53</v>
      </c>
      <c r="K17" s="21">
        <v>1709051250</v>
      </c>
      <c r="L17" s="21"/>
      <c r="M17" s="21"/>
      <c r="N17" s="21">
        <v>7.8</v>
      </c>
      <c r="O17" s="24">
        <v>7.8</v>
      </c>
      <c r="P17" s="25">
        <v>600</v>
      </c>
      <c r="Q17" s="26">
        <v>13</v>
      </c>
      <c r="R17" s="60" t="str">
        <f>IF(SUMPRODUCT(--(A$2:A17&amp;D$2:D17=A17&amp;D17))=1,SUMPRODUCT((A$2:A$300=$A17)*($D$2:$D$300=$D17)*(Q$2:Q$300)),"")</f>
        <v/>
      </c>
      <c r="S17" s="61">
        <f>IF(COUNTIF(A$2:A17,A17)=COUNTIF(A$2:A$300,A17),SUMPRODUCT((A$2:A$300=A17)*(Q$2:Q$300)),"")</f>
        <v>56</v>
      </c>
    </row>
    <row r="18" spans="1:27" ht="16" thickTop="1">
      <c r="A18" s="9">
        <v>42984</v>
      </c>
      <c r="B18" s="10">
        <v>0.25</v>
      </c>
      <c r="C18" s="10">
        <v>0.69097222222222221</v>
      </c>
      <c r="D18" s="11">
        <v>1</v>
      </c>
      <c r="E18" s="12" t="s">
        <v>22</v>
      </c>
      <c r="F18" s="13">
        <v>1088180</v>
      </c>
      <c r="G18" s="11" t="s">
        <v>25</v>
      </c>
      <c r="H18" s="11" t="s">
        <v>42</v>
      </c>
      <c r="I18" s="11" t="s">
        <v>20</v>
      </c>
      <c r="J18" s="11" t="s">
        <v>43</v>
      </c>
      <c r="K18" s="11">
        <v>1709211350</v>
      </c>
      <c r="L18" s="11"/>
      <c r="M18" s="11"/>
      <c r="N18" s="11">
        <v>10.44</v>
      </c>
      <c r="O18" s="27">
        <v>10.44</v>
      </c>
      <c r="P18" s="28">
        <v>600</v>
      </c>
      <c r="Q18" s="29">
        <v>18</v>
      </c>
      <c r="R18" s="60">
        <f>IF(SUMPRODUCT(--(A$2:A18&amp;D$2:D18=A18&amp;D18))=1,SUMPRODUCT((A$2:A$300=$A18)*($D$2:$D$300=$D18)*(Q$2:Q$300)),"")</f>
        <v>32</v>
      </c>
      <c r="S18" s="61" t="str">
        <f>IF(COUNTIF(A$2:A18,A18)=COUNTIF(A$2:A$300,A18),SUMPRODUCT((A$2:A$300=A18)*(Q$2:Q$300)),"")</f>
        <v/>
      </c>
    </row>
    <row r="19" spans="1:27" ht="15.5">
      <c r="A19" s="9">
        <v>42984</v>
      </c>
      <c r="B19" s="10">
        <v>0.69097222222222221</v>
      </c>
      <c r="C19" s="10">
        <v>0.25</v>
      </c>
      <c r="D19" s="11">
        <v>1</v>
      </c>
      <c r="E19" s="12" t="s">
        <v>54</v>
      </c>
      <c r="F19" s="13">
        <v>1199980</v>
      </c>
      <c r="G19" s="11" t="s">
        <v>55</v>
      </c>
      <c r="H19" s="11" t="s">
        <v>56</v>
      </c>
      <c r="I19" s="11" t="s">
        <v>30</v>
      </c>
      <c r="J19" s="11" t="s">
        <v>57</v>
      </c>
      <c r="K19" s="11">
        <v>1709031251</v>
      </c>
      <c r="L19" s="11">
        <v>0.67399999999999993</v>
      </c>
      <c r="M19" s="11"/>
      <c r="N19" s="11">
        <v>13.15</v>
      </c>
      <c r="O19" s="16">
        <v>13.824</v>
      </c>
      <c r="P19" s="17">
        <v>1000</v>
      </c>
      <c r="Q19" s="18">
        <v>14</v>
      </c>
      <c r="R19" s="60" t="str">
        <f>IF(SUMPRODUCT(--(A$2:A19&amp;D$2:D19=A19&amp;D19))=1,SUMPRODUCT((A$2:A$300=$A19)*($D$2:$D$300=$D19)*(Q$2:Q$300)),"")</f>
        <v/>
      </c>
      <c r="S19" s="61" t="str">
        <f>IF(COUNTIF(A$2:A19,A19)=COUNTIF(A$2:A$300,A19),SUMPRODUCT((A$2:A$300=A19)*(Q$2:Q$300)),"")</f>
        <v/>
      </c>
      <c r="Y19" s="31"/>
      <c r="Z19" s="31"/>
      <c r="AA19" s="31"/>
    </row>
    <row r="20" spans="1:27" ht="15.5">
      <c r="A20" s="9">
        <v>42984</v>
      </c>
      <c r="B20" s="10">
        <v>0.25</v>
      </c>
      <c r="C20" s="10">
        <v>0.41319444444444442</v>
      </c>
      <c r="D20" s="11">
        <v>2</v>
      </c>
      <c r="E20" s="12" t="s">
        <v>22</v>
      </c>
      <c r="F20" s="13">
        <v>1217658</v>
      </c>
      <c r="G20" s="11" t="s">
        <v>51</v>
      </c>
      <c r="H20" s="11" t="s">
        <v>52</v>
      </c>
      <c r="I20" s="11" t="s">
        <v>20</v>
      </c>
      <c r="J20" s="11" t="s">
        <v>53</v>
      </c>
      <c r="K20" s="11">
        <v>1709051250</v>
      </c>
      <c r="L20" s="11"/>
      <c r="M20" s="11"/>
      <c r="N20" s="11">
        <v>4.2</v>
      </c>
      <c r="O20" s="16">
        <v>4.2</v>
      </c>
      <c r="P20" s="17">
        <v>600</v>
      </c>
      <c r="Q20" s="18">
        <v>7</v>
      </c>
      <c r="R20" s="60">
        <f>IF(SUMPRODUCT(--(A$2:A20&amp;D$2:D20=A20&amp;D20))=1,SUMPRODUCT((A$2:A$300=$A20)*($D$2:$D$300=$D20)*(Q$2:Q$300)),"")</f>
        <v>28</v>
      </c>
      <c r="S20" s="61" t="str">
        <f>IF(COUNTIF(A$2:A20,A20)=COUNTIF(A$2:A$300,A20),SUMPRODUCT((A$2:A$300=A20)*(Q$2:Q$300)),"")</f>
        <v/>
      </c>
      <c r="T20" s="31"/>
      <c r="U20" s="31"/>
      <c r="V20" s="31"/>
      <c r="W20" s="31"/>
      <c r="X20" s="31"/>
      <c r="Y20" s="31"/>
      <c r="Z20" s="31"/>
      <c r="AA20" s="31"/>
    </row>
    <row r="21" spans="1:27" ht="16" thickBot="1">
      <c r="A21" s="19">
        <v>42984</v>
      </c>
      <c r="B21" s="20">
        <v>0.41319444444444442</v>
      </c>
      <c r="C21" s="20">
        <v>0.25</v>
      </c>
      <c r="D21" s="21">
        <v>2</v>
      </c>
      <c r="E21" s="22" t="s">
        <v>22</v>
      </c>
      <c r="F21" s="23">
        <v>1218061</v>
      </c>
      <c r="G21" s="21" t="s">
        <v>58</v>
      </c>
      <c r="H21" s="21" t="s">
        <v>59</v>
      </c>
      <c r="I21" s="21" t="s">
        <v>20</v>
      </c>
      <c r="J21" s="21" t="s">
        <v>60</v>
      </c>
      <c r="K21" s="21">
        <v>1709051252</v>
      </c>
      <c r="L21" s="21">
        <v>0.99299999999999988</v>
      </c>
      <c r="M21" s="21"/>
      <c r="N21" s="21">
        <v>19.440000000000001</v>
      </c>
      <c r="O21" s="24">
        <v>20.433</v>
      </c>
      <c r="P21" s="25">
        <v>1000</v>
      </c>
      <c r="Q21" s="26">
        <v>21</v>
      </c>
      <c r="R21" s="60" t="str">
        <f>IF(SUMPRODUCT(--(A$2:A21&amp;D$2:D21=A21&amp;D21))=1,SUMPRODUCT((A$2:A$300=$A21)*($D$2:$D$300=$D21)*(Q$2:Q$300)),"")</f>
        <v/>
      </c>
      <c r="S21" s="61">
        <f>IF(COUNTIF(A$2:A21,A21)=COUNTIF(A$2:A$300,A21),SUMPRODUCT((A$2:A$300=A21)*(Q$2:Q$300)),"")</f>
        <v>60</v>
      </c>
      <c r="T21" s="31"/>
      <c r="U21" s="31"/>
      <c r="V21" s="31"/>
      <c r="W21" s="31"/>
      <c r="X21" s="31"/>
      <c r="Y21" s="31"/>
      <c r="Z21" s="31"/>
      <c r="AA21" s="31"/>
    </row>
    <row r="22" spans="1:27" s="35" customFormat="1" ht="16" thickTop="1">
      <c r="A22" s="32">
        <v>42985</v>
      </c>
      <c r="B22" s="10">
        <v>0.25</v>
      </c>
      <c r="C22" s="10">
        <v>0.65277777777777779</v>
      </c>
      <c r="D22" s="33">
        <v>1</v>
      </c>
      <c r="E22" s="12" t="s">
        <v>54</v>
      </c>
      <c r="F22" s="13">
        <v>1199980</v>
      </c>
      <c r="G22" s="11" t="s">
        <v>55</v>
      </c>
      <c r="H22" s="11" t="s">
        <v>56</v>
      </c>
      <c r="I22" s="11" t="s">
        <v>30</v>
      </c>
      <c r="J22" s="11" t="s">
        <v>57</v>
      </c>
      <c r="K22" s="11">
        <v>1709031251</v>
      </c>
      <c r="L22" s="11"/>
      <c r="M22" s="11"/>
      <c r="N22" s="11">
        <v>10.85</v>
      </c>
      <c r="O22" s="52">
        <v>10.85</v>
      </c>
      <c r="P22" s="53">
        <v>1000</v>
      </c>
      <c r="Q22" s="34">
        <v>11</v>
      </c>
      <c r="R22" s="60">
        <f>IF(SUMPRODUCT(--(A$2:A22&amp;D$2:D22=A22&amp;D22))=1,SUMPRODUCT((A$2:A$300=$A22)*($D$2:$D$300=$D22)*(Q$2:Q$300)),"")</f>
        <v>27</v>
      </c>
      <c r="S22" s="61" t="str">
        <f>IF(COUNTIF(A$2:A22,A22)=COUNTIF(A$2:A$300,A22),SUMPRODUCT((A$2:A$300=A22)*(Q$2:Q$300)),"")</f>
        <v/>
      </c>
      <c r="T22" s="31"/>
      <c r="U22" s="31"/>
      <c r="V22" s="31"/>
      <c r="W22" s="31"/>
      <c r="X22" s="31"/>
      <c r="Y22" s="31"/>
      <c r="Z22" s="31"/>
      <c r="AA22" s="31"/>
    </row>
    <row r="23" spans="1:27" s="31" customFormat="1" ht="15.5">
      <c r="A23" s="32">
        <v>42985</v>
      </c>
      <c r="B23" s="10">
        <v>0.65277777777777779</v>
      </c>
      <c r="C23" s="10">
        <v>5.5555555555555552E-2</v>
      </c>
      <c r="D23" s="33">
        <v>1</v>
      </c>
      <c r="E23" s="12" t="s">
        <v>54</v>
      </c>
      <c r="F23" s="13">
        <v>1199980</v>
      </c>
      <c r="G23" s="11" t="s">
        <v>55</v>
      </c>
      <c r="H23" s="11" t="s">
        <v>56</v>
      </c>
      <c r="I23" s="11" t="s">
        <v>30</v>
      </c>
      <c r="J23" s="11" t="s">
        <v>61</v>
      </c>
      <c r="K23" s="11">
        <v>1709061250</v>
      </c>
      <c r="L23" s="11">
        <v>0.24299999999999997</v>
      </c>
      <c r="M23" s="11"/>
      <c r="N23" s="11">
        <v>11</v>
      </c>
      <c r="O23" s="54">
        <v>11.243</v>
      </c>
      <c r="P23" s="55">
        <v>1000</v>
      </c>
      <c r="Q23" s="36">
        <v>12</v>
      </c>
      <c r="R23" s="60" t="str">
        <f>IF(SUMPRODUCT(--(A$2:A23&amp;D$2:D23=A23&amp;D23))=1,SUMPRODUCT((A$2:A$300=$A23)*($D$2:$D$300=$D23)*(Q$2:Q$300)),"")</f>
        <v/>
      </c>
      <c r="S23" s="61" t="str">
        <f>IF(COUNTIF(A$2:A23,A23)=COUNTIF(A$2:A$300,A23),SUMPRODUCT((A$2:A$300=A23)*(Q$2:Q$300)),"")</f>
        <v/>
      </c>
    </row>
    <row r="24" spans="1:27" s="31" customFormat="1" ht="15.5">
      <c r="A24" s="32">
        <v>42985</v>
      </c>
      <c r="B24" s="10">
        <v>5.5555555555555552E-2</v>
      </c>
      <c r="C24" s="10">
        <v>0.25</v>
      </c>
      <c r="D24" s="33">
        <v>1</v>
      </c>
      <c r="E24" s="12" t="s">
        <v>17</v>
      </c>
      <c r="F24" s="13">
        <v>1146968</v>
      </c>
      <c r="G24" s="11" t="s">
        <v>62</v>
      </c>
      <c r="H24" s="11" t="s">
        <v>63</v>
      </c>
      <c r="I24" s="11" t="s">
        <v>30</v>
      </c>
      <c r="J24" s="11" t="s">
        <v>64</v>
      </c>
      <c r="K24" s="11">
        <v>1709061254</v>
      </c>
      <c r="L24" s="11">
        <v>0.43899999999999995</v>
      </c>
      <c r="M24" s="11"/>
      <c r="N24" s="11">
        <v>3.1</v>
      </c>
      <c r="O24" s="54">
        <v>3.5390000000000001</v>
      </c>
      <c r="P24" s="55">
        <v>1000</v>
      </c>
      <c r="Q24" s="36">
        <v>4</v>
      </c>
      <c r="R24" s="60" t="str">
        <f>IF(SUMPRODUCT(--(A$2:A24&amp;D$2:D24=A24&amp;D24))=1,SUMPRODUCT((A$2:A$300=$A24)*($D$2:$D$300=$D24)*(Q$2:Q$300)),"")</f>
        <v/>
      </c>
      <c r="S24" s="61" t="str">
        <f>IF(COUNTIF(A$2:A24,A24)=COUNTIF(A$2:A$300,A24),SUMPRODUCT((A$2:A$300=A24)*(Q$2:Q$300)),"")</f>
        <v/>
      </c>
    </row>
    <row r="25" spans="1:27" s="44" customFormat="1" ht="15.5">
      <c r="A25" s="37">
        <v>42985</v>
      </c>
      <c r="B25" s="38">
        <v>0.25</v>
      </c>
      <c r="C25" s="38">
        <v>0.44444444444444442</v>
      </c>
      <c r="D25" s="39">
        <v>2</v>
      </c>
      <c r="E25" s="40" t="s">
        <v>22</v>
      </c>
      <c r="F25" s="41">
        <v>1218061</v>
      </c>
      <c r="G25" s="42" t="s">
        <v>58</v>
      </c>
      <c r="H25" s="42" t="s">
        <v>59</v>
      </c>
      <c r="I25" s="42" t="s">
        <v>20</v>
      </c>
      <c r="J25" s="42" t="s">
        <v>60</v>
      </c>
      <c r="K25" s="42">
        <v>1709051252</v>
      </c>
      <c r="L25" s="42">
        <v>0.59599999999999997</v>
      </c>
      <c r="M25" s="42"/>
      <c r="N25" s="42">
        <v>5.32</v>
      </c>
      <c r="O25" s="56">
        <v>5.9160000000000004</v>
      </c>
      <c r="P25" s="57">
        <v>1000</v>
      </c>
      <c r="Q25" s="43">
        <v>6</v>
      </c>
      <c r="R25" s="60">
        <f>IF(SUMPRODUCT(--(A$2:A25&amp;D$2:D25=A25&amp;D25))=1,SUMPRODUCT((A$2:A$300=$A25)*($D$2:$D$300=$D25)*(Q$2:Q$300)),"")</f>
        <v>32</v>
      </c>
      <c r="S25" s="61" t="str">
        <f>IF(COUNTIF(A$2:A25,A25)=COUNTIF(A$2:A$300,A25),SUMPRODUCT((A$2:A$300=A25)*(Q$2:Q$300)),"")</f>
        <v/>
      </c>
      <c r="T25" s="31"/>
      <c r="U25" s="31"/>
      <c r="V25" s="31"/>
      <c r="W25" s="31"/>
      <c r="X25" s="31"/>
      <c r="Y25" s="31"/>
      <c r="Z25" s="31"/>
      <c r="AA25" s="31"/>
    </row>
    <row r="26" spans="1:27" s="51" customFormat="1" ht="16" thickBot="1">
      <c r="A26" s="45">
        <v>42985</v>
      </c>
      <c r="B26" s="20">
        <v>0.44444444444444442</v>
      </c>
      <c r="C26" s="20">
        <v>0.25</v>
      </c>
      <c r="D26" s="46">
        <v>2</v>
      </c>
      <c r="E26" s="47" t="s">
        <v>22</v>
      </c>
      <c r="F26" s="48">
        <v>1056444</v>
      </c>
      <c r="G26" s="49" t="s">
        <v>65</v>
      </c>
      <c r="H26" s="49" t="s">
        <v>66</v>
      </c>
      <c r="I26" s="49" t="s">
        <v>37</v>
      </c>
      <c r="J26" s="49" t="s">
        <v>67</v>
      </c>
      <c r="K26" s="49">
        <v>1709061251</v>
      </c>
      <c r="L26" s="49"/>
      <c r="M26" s="49"/>
      <c r="N26" s="49">
        <v>19.5</v>
      </c>
      <c r="O26" s="58">
        <v>19.5</v>
      </c>
      <c r="P26" s="59">
        <v>750</v>
      </c>
      <c r="Q26" s="50">
        <v>26</v>
      </c>
      <c r="R26" s="60" t="str">
        <f>IF(SUMPRODUCT(--(A$2:A26&amp;D$2:D26=A26&amp;D26))=1,SUMPRODUCT((A$2:A$300=$A26)*($D$2:$D$300=$D26)*(Q$2:Q$300)),"")</f>
        <v/>
      </c>
      <c r="S26" s="61">
        <f>IF(COUNTIF(A$2:A26,A26)=COUNTIF(A$2:A$300,A26),SUMPRODUCT((A$2:A$300=A26)*(Q$2:Q$300)),"")</f>
        <v>59</v>
      </c>
      <c r="T26" s="31"/>
      <c r="U26" s="31"/>
      <c r="V26" s="31"/>
      <c r="W26" s="31"/>
      <c r="X26" s="31"/>
      <c r="Y26" s="31"/>
      <c r="Z26" s="31"/>
      <c r="AA26" s="31"/>
    </row>
    <row r="27" spans="1:27" ht="15" thickTop="1"/>
  </sheetData>
  <conditionalFormatting sqref="A1:A26">
    <cfRule type="duplicateValues" dxfId="6" priority="4"/>
  </conditionalFormatting>
  <conditionalFormatting sqref="R2:R26">
    <cfRule type="cellIs" dxfId="5" priority="3" operator="greaterThan">
      <formula>0</formula>
    </cfRule>
  </conditionalFormatting>
  <conditionalFormatting sqref="S2:S26">
    <cfRule type="cellIs" dxfId="2" priority="2" operator="greaterThan">
      <formula>""""""</formula>
    </cfRule>
    <cfRule type="expression" dxfId="1" priority="1">
      <formula>AND(S2&lt;&gt;"")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Caumartin</dc:creator>
  <cp:lastModifiedBy>tulipe</cp:lastModifiedBy>
  <dcterms:created xsi:type="dcterms:W3CDTF">2017-09-08T14:02:56Z</dcterms:created>
  <dcterms:modified xsi:type="dcterms:W3CDTF">2017-09-08T15:24:24Z</dcterms:modified>
</cp:coreProperties>
</file>