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2770" yWindow="32770" windowWidth="19420" windowHeight="11020" activeTab="1"/>
  </bookViews>
  <sheets>
    <sheet name="TABLEAU GENERAL" sheetId="1" r:id="rId1"/>
    <sheet name="RESULTAT" sheetId="3" r:id="rId2"/>
  </sheets>
  <definedNames>
    <definedName name="_xlnm._FilterDatabase" localSheetId="1" hidden="1">RESULTAT!#REF!</definedName>
    <definedName name="_xlnm._FilterDatabase" localSheetId="0" hidden="1">'TABLEAU GENERAL'!$A$1:$AN$26</definedName>
    <definedName name="bdd">OFFSET('TABLEAU GENERAL'!$B$2:$AN$2,,,ROWS(noms))</definedName>
    <definedName name="date1">OFFSET(noms,,4,)</definedName>
    <definedName name="date2">OFFSET(noms,,5,)</definedName>
    <definedName name="noms">OFFSET('TABLEAU GENERAL'!$B$2,,,COUNTIF('TABLEAU GENERAL'!$B:$B,"&gt;&lt;")-1)</definedName>
    <definedName name="Z_953908D2_E0C6_4B99_B219_4BCC0017C2A8_.wvu.FilterData" localSheetId="0" hidden="1">'TABLEAU GENERAL'!$A$1:$E$26</definedName>
  </definedNames>
  <calcPr calcId="124519" fullCalcOnLoad="1"/>
  <customWorkbookViews>
    <customWorkbookView name="jpapillon - Affichage personnalisé" guid="{953908D2-E0C6-4B99-B219-4BCC0017C2A8}" mergeInterval="0" personalView="1" maximized="1" windowWidth="1436" windowHeight="754" activeSheetId="1"/>
  </customWorkbookViews>
</workbook>
</file>

<file path=xl/calcChain.xml><?xml version="1.0" encoding="utf-8"?>
<calcChain xmlns="http://schemas.openxmlformats.org/spreadsheetml/2006/main">
  <c r="L43" i="3" a="1"/>
  <c r="L43" s="1"/>
  <c r="L44" a="1"/>
  <c r="L44" s="1"/>
  <c r="L45" a="1"/>
  <c r="L45" s="1"/>
  <c r="L46" a="1"/>
  <c r="L46" s="1"/>
  <c r="L47" a="1"/>
  <c r="L47" s="1"/>
  <c r="L48" a="1"/>
  <c r="L48" s="1"/>
  <c r="L49" a="1"/>
  <c r="L49" s="1"/>
  <c r="L50" a="1"/>
  <c r="L50" s="1"/>
  <c r="L51" a="1"/>
  <c r="L51" s="1"/>
  <c r="L52" a="1"/>
  <c r="L52" s="1"/>
  <c r="L42" a="1"/>
  <c r="L42" s="1"/>
  <c r="K43" a="1"/>
  <c r="K43" s="1"/>
  <c r="K44" a="1"/>
  <c r="K44" s="1"/>
  <c r="K45" a="1"/>
  <c r="K45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42" a="1"/>
  <c r="K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42" a="1"/>
  <c r="J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42" a="1"/>
  <c r="I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42" a="1"/>
  <c r="H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42" a="1"/>
  <c r="G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 s="1"/>
  <c r="F42" a="1"/>
  <c r="F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42" a="1"/>
  <c r="E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42" a="1"/>
  <c r="D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42" a="1"/>
  <c r="C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42" a="1"/>
  <c r="B42" s="1"/>
  <c r="B24" a="1"/>
  <c r="B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24" a="1"/>
  <c r="L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24" a="1"/>
  <c r="K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24" a="1"/>
  <c r="J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24" a="1"/>
  <c r="I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24" a="1"/>
  <c r="H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24" a="1"/>
  <c r="G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24" a="1"/>
  <c r="F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24" a="1"/>
  <c r="E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24" a="1"/>
  <c r="D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24" a="1"/>
  <c r="C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6" a="1"/>
  <c r="L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6" a="1"/>
  <c r="K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6" a="1"/>
  <c r="J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6" a="1"/>
  <c r="I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6" a="1"/>
  <c r="H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6" a="1"/>
  <c r="G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6" a="1"/>
  <c r="F6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7" a="1"/>
  <c r="E7" s="1"/>
  <c r="E6" a="1"/>
  <c r="E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6" a="1"/>
  <c r="D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6" a="1"/>
  <c r="C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6" a="1"/>
  <c r="B6" s="1"/>
  <c r="C29" i="1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B29"/>
</calcChain>
</file>

<file path=xl/sharedStrings.xml><?xml version="1.0" encoding="utf-8"?>
<sst xmlns="http://schemas.openxmlformats.org/spreadsheetml/2006/main" count="889" uniqueCount="74">
  <si>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</si>
  <si>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</si>
  <si>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</si>
  <si>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</si>
  <si>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</si>
  <si>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</si>
  <si>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</si>
  <si>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</si>
  <si>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</si>
  <si>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</si>
  <si>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</si>
  <si>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</si>
  <si>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</si>
  <si>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</si>
  <si>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</si>
  <si>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</si>
  <si>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</si>
  <si>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</si>
  <si>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</si>
  <si>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</si>
  <si>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</si>
  <si>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</si>
  <si>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</si>
  <si>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</si>
  <si>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</si>
  <si>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TOTAL</t>
  </si>
  <si>
    <t>"07X03J"</t>
  </si>
  <si>
    <t>"07UVIW"</t>
  </si>
  <si>
    <t>"07UVKM"</t>
  </si>
  <si>
    <t>"07V6B8"</t>
  </si>
  <si>
    <t>"07UVK7"</t>
  </si>
  <si>
    <t>"07UVI8"</t>
  </si>
  <si>
    <t>"07UVIV"</t>
  </si>
  <si>
    <t>"07V6B5"</t>
  </si>
  <si>
    <t>"07UVK6"</t>
  </si>
  <si>
    <t>"07V6B4"</t>
  </si>
  <si>
    <t>"07UVKK"</t>
  </si>
  <si>
    <t>"07UVK5"</t>
  </si>
  <si>
    <t>"07UVIU"</t>
  </si>
  <si>
    <t>"07UVI6"</t>
  </si>
  <si>
    <t>"07UVI7"</t>
  </si>
  <si>
    <t>"07UVIS"</t>
  </si>
  <si>
    <t>"07UVK4"</t>
  </si>
  <si>
    <t>"07UVI5"</t>
  </si>
  <si>
    <t>"07V6BA"</t>
  </si>
  <si>
    <t>"07V6B6"</t>
  </si>
  <si>
    <t>"07UVKI"</t>
  </si>
  <si>
    <t>"07UVI4"</t>
  </si>
  <si>
    <t>"07UPQ1"</t>
  </si>
  <si>
    <t>"07UVIR"</t>
  </si>
  <si>
    <t>"07UPQ5"</t>
  </si>
  <si>
    <t>PIERRE</t>
  </si>
  <si>
    <t>PAUL</t>
  </si>
  <si>
    <t>JACQUES</t>
  </si>
  <si>
    <t>PIERRRE</t>
  </si>
  <si>
    <t>Date 1</t>
  </si>
  <si>
    <t>Date 2</t>
  </si>
  <si>
    <t>NOM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</si>
  <si>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</si>
  <si>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</si>
  <si>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</si>
  <si>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</si>
  <si>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</si>
  <si>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</si>
  <si>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</si>
  <si>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</si>
  <si>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</si>
  <si>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</si>
  <si>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</si>
  <si>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MOIS</t>
  </si>
  <si>
    <t>JANVIER</t>
  </si>
  <si>
    <t>AL</t>
  </si>
  <si>
    <t>AM</t>
  </si>
  <si>
    <t>AN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</si>
</sst>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1" fontId="1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1" fillId="2" borderId="0" xfId="0" applyFont="1" applyFill="1" applyBorder="1"/>
    <xf numFmtId="0" fontId="0" fillId="2" borderId="0" xfId="0" applyFill="1"/>
    <xf numFmtId="0" fontId="2" fillId="2" borderId="0" xfId="0" applyFont="1" applyFill="1" applyBorder="1"/>
    <xf numFmtId="14" fontId="3" fillId="2" borderId="1" xfId="0" applyNumberFormat="1" applyFont="1" applyFill="1" applyBorder="1"/>
    <xf numFmtId="0" fontId="2" fillId="2" borderId="0" xfId="0" applyFont="1" applyFill="1"/>
    <xf numFmtId="0" fontId="2" fillId="2" borderId="1" xfId="0" applyFont="1" applyFill="1" applyBorder="1"/>
    <xf numFmtId="1" fontId="2" fillId="2" borderId="1" xfId="0" applyNumberFormat="1" applyFont="1" applyFill="1" applyBorder="1"/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2" fontId="0" fillId="3" borderId="0" xfId="0" applyNumberForma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3" borderId="0" xfId="0" applyFont="1" applyFill="1" applyAlignment="1">
      <alignment horizontal="left"/>
    </xf>
    <xf numFmtId="0" fontId="3" fillId="2" borderId="0" xfId="0" applyFont="1" applyFill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3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/>
    <xf numFmtId="0" fontId="4" fillId="0" borderId="0" xfId="0" applyFont="1" applyAlignment="1">
      <alignment horizontal="center"/>
    </xf>
    <xf numFmtId="0" fontId="0" fillId="4" borderId="1" xfId="0" applyFill="1" applyBorder="1" applyAlignment="1">
      <alignment horizontal="left"/>
    </xf>
    <xf numFmtId="14" fontId="0" fillId="4" borderId="1" xfId="0" applyNumberFormat="1" applyFill="1" applyBorder="1" applyAlignment="1">
      <alignment horizontal="left"/>
    </xf>
    <xf numFmtId="0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31"/>
  <sheetViews>
    <sheetView topLeftCell="V1" zoomScale="80" zoomScaleNormal="80" workbookViewId="0">
      <selection activeCell="J29" sqref="J29"/>
    </sheetView>
  </sheetViews>
  <sheetFormatPr baseColWidth="10" defaultColWidth="11.453125" defaultRowHeight="12.5"/>
  <cols>
    <col min="1" max="1" width="20.6328125" style="1" customWidth="1"/>
    <col min="2" max="2" width="22.6328125" style="1" customWidth="1"/>
    <col min="3" max="3" width="10.1796875" style="6" bestFit="1" customWidth="1"/>
    <col min="4" max="4" width="10.36328125" style="2" bestFit="1" customWidth="1"/>
    <col min="5" max="5" width="31.81640625" style="3" customWidth="1"/>
    <col min="6" max="6" width="13.81640625" style="4" customWidth="1"/>
    <col min="7" max="7" width="16.36328125" style="4" bestFit="1" customWidth="1"/>
    <col min="8" max="8" width="14.36328125" style="3" bestFit="1" customWidth="1"/>
    <col min="9" max="9" width="11" style="5" customWidth="1"/>
    <col min="10" max="10" width="11.81640625" style="5" bestFit="1" customWidth="1"/>
    <col min="11" max="11" width="13" style="5" bestFit="1" customWidth="1"/>
    <col min="12" max="13" width="10.6328125" style="5" bestFit="1" customWidth="1"/>
    <col min="14" max="14" width="13.81640625" style="5" bestFit="1" customWidth="1"/>
    <col min="15" max="15" width="17.453125" style="5" customWidth="1"/>
    <col min="16" max="16" width="12" style="1" bestFit="1" customWidth="1"/>
    <col min="17" max="17" width="15.36328125" style="1" bestFit="1" customWidth="1"/>
    <col min="18" max="16384" width="11.453125" style="1"/>
  </cols>
  <sheetData>
    <row r="1" spans="1:40" s="21" customFormat="1" ht="13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10</v>
      </c>
      <c r="R1" s="15" t="s">
        <v>16</v>
      </c>
      <c r="S1" s="15" t="s">
        <v>17</v>
      </c>
      <c r="T1" s="15" t="s">
        <v>18</v>
      </c>
      <c r="U1" s="15" t="s">
        <v>19</v>
      </c>
      <c r="V1" s="15" t="s">
        <v>20</v>
      </c>
      <c r="W1" s="15" t="s">
        <v>21</v>
      </c>
      <c r="X1" s="15" t="s">
        <v>22</v>
      </c>
      <c r="Y1" s="15" t="s">
        <v>23</v>
      </c>
      <c r="Z1" s="15" t="s">
        <v>24</v>
      </c>
      <c r="AA1" s="15" t="s">
        <v>58</v>
      </c>
      <c r="AB1" s="15" t="s">
        <v>59</v>
      </c>
      <c r="AC1" s="15" t="s">
        <v>60</v>
      </c>
      <c r="AD1" s="15" t="s">
        <v>61</v>
      </c>
      <c r="AE1" s="15" t="s">
        <v>62</v>
      </c>
      <c r="AF1" s="15" t="s">
        <v>63</v>
      </c>
      <c r="AG1" s="15" t="s">
        <v>64</v>
      </c>
      <c r="AH1" s="15" t="s">
        <v>65</v>
      </c>
      <c r="AI1" s="15" t="s">
        <v>66</v>
      </c>
      <c r="AJ1" s="15" t="s">
        <v>67</v>
      </c>
      <c r="AK1" s="15" t="s">
        <v>68</v>
      </c>
      <c r="AL1" s="15" t="s">
        <v>71</v>
      </c>
      <c r="AM1" s="15" t="s">
        <v>72</v>
      </c>
      <c r="AN1" s="15" t="s">
        <v>73</v>
      </c>
    </row>
    <row r="2" spans="1:40" customFormat="1" ht="13">
      <c r="A2" s="17" t="s">
        <v>22</v>
      </c>
      <c r="B2" s="22" t="s">
        <v>51</v>
      </c>
      <c r="C2" s="17" t="s">
        <v>22</v>
      </c>
      <c r="D2" s="17" t="s">
        <v>22</v>
      </c>
      <c r="E2" s="17" t="s">
        <v>22</v>
      </c>
      <c r="F2" s="19">
        <v>43832.625</v>
      </c>
      <c r="G2" s="19">
        <v>43835.416666666664</v>
      </c>
      <c r="H2" s="17" t="s">
        <v>22</v>
      </c>
      <c r="I2" s="17" t="s">
        <v>22</v>
      </c>
      <c r="J2" s="16">
        <v>3</v>
      </c>
      <c r="K2" s="17" t="s">
        <v>22</v>
      </c>
      <c r="L2" s="17" t="s">
        <v>22</v>
      </c>
      <c r="M2" s="14"/>
      <c r="N2" s="17" t="s">
        <v>22</v>
      </c>
      <c r="O2" s="17" t="s">
        <v>22</v>
      </c>
      <c r="P2" s="17" t="s">
        <v>22</v>
      </c>
      <c r="Q2" s="17" t="s">
        <v>22</v>
      </c>
      <c r="R2" s="17" t="s">
        <v>22</v>
      </c>
      <c r="S2" s="17" t="s">
        <v>22</v>
      </c>
      <c r="T2" s="17" t="s">
        <v>22</v>
      </c>
      <c r="U2" s="17" t="s">
        <v>22</v>
      </c>
      <c r="V2" s="16">
        <v>2</v>
      </c>
      <c r="W2" s="16">
        <v>0</v>
      </c>
      <c r="X2" s="28"/>
      <c r="Y2" s="20">
        <v>222</v>
      </c>
      <c r="Z2" s="18" t="s">
        <v>22</v>
      </c>
      <c r="AA2" s="17" t="s">
        <v>22</v>
      </c>
      <c r="AB2" s="20">
        <v>9.25</v>
      </c>
      <c r="AC2" s="17" t="s">
        <v>22</v>
      </c>
      <c r="AD2" s="17" t="s">
        <v>22</v>
      </c>
      <c r="AE2" s="17" t="s">
        <v>22</v>
      </c>
      <c r="AF2" s="17" t="s">
        <v>22</v>
      </c>
      <c r="AG2" s="17" t="s">
        <v>22</v>
      </c>
      <c r="AH2" s="17" t="s">
        <v>22</v>
      </c>
      <c r="AI2" s="17" t="s">
        <v>22</v>
      </c>
      <c r="AJ2" s="17" t="s">
        <v>22</v>
      </c>
      <c r="AK2" s="16" t="s">
        <v>26</v>
      </c>
      <c r="AL2" s="18" t="s">
        <v>0</v>
      </c>
      <c r="AM2" s="17" t="s">
        <v>22</v>
      </c>
      <c r="AN2" s="17" t="s">
        <v>22</v>
      </c>
    </row>
    <row r="3" spans="1:40" customFormat="1">
      <c r="A3" s="17" t="s">
        <v>22</v>
      </c>
      <c r="B3" s="22" t="s">
        <v>51</v>
      </c>
      <c r="C3" s="17" t="s">
        <v>22</v>
      </c>
      <c r="D3" s="17" t="s">
        <v>22</v>
      </c>
      <c r="E3" s="17" t="s">
        <v>22</v>
      </c>
      <c r="F3" s="19">
        <v>43832.666666666664</v>
      </c>
      <c r="G3" s="19">
        <v>43834.416666666664</v>
      </c>
      <c r="H3" s="17" t="s">
        <v>22</v>
      </c>
      <c r="I3" s="17" t="s">
        <v>22</v>
      </c>
      <c r="J3" s="16">
        <v>2</v>
      </c>
      <c r="K3" s="17" t="s">
        <v>22</v>
      </c>
      <c r="L3" s="17" t="s">
        <v>22</v>
      </c>
      <c r="M3" s="14"/>
      <c r="N3" s="17" t="s">
        <v>22</v>
      </c>
      <c r="O3" s="17" t="s">
        <v>22</v>
      </c>
      <c r="P3" s="17" t="s">
        <v>22</v>
      </c>
      <c r="Q3" s="17" t="s">
        <v>22</v>
      </c>
      <c r="R3" s="17" t="s">
        <v>22</v>
      </c>
      <c r="S3" s="17" t="s">
        <v>22</v>
      </c>
      <c r="T3" s="17" t="s">
        <v>22</v>
      </c>
      <c r="U3" s="17" t="s">
        <v>22</v>
      </c>
      <c r="V3" s="16">
        <v>2</v>
      </c>
      <c r="W3" s="16">
        <v>1</v>
      </c>
      <c r="X3" s="17" t="s">
        <v>22</v>
      </c>
      <c r="Y3" s="20">
        <v>158</v>
      </c>
      <c r="Z3" s="18" t="s">
        <v>22</v>
      </c>
      <c r="AA3" s="17" t="s">
        <v>22</v>
      </c>
      <c r="AB3" s="20">
        <v>6.88</v>
      </c>
      <c r="AC3" s="17" t="s">
        <v>22</v>
      </c>
      <c r="AD3" s="17" t="s">
        <v>22</v>
      </c>
      <c r="AE3" s="17" t="s">
        <v>22</v>
      </c>
      <c r="AF3" s="17" t="s">
        <v>22</v>
      </c>
      <c r="AG3" s="17" t="s">
        <v>22</v>
      </c>
      <c r="AH3" s="17" t="s">
        <v>22</v>
      </c>
      <c r="AI3" s="17" t="s">
        <v>22</v>
      </c>
      <c r="AJ3" s="17" t="s">
        <v>22</v>
      </c>
      <c r="AK3" s="16" t="s">
        <v>27</v>
      </c>
      <c r="AL3" s="18" t="s">
        <v>0</v>
      </c>
      <c r="AM3" s="17" t="s">
        <v>22</v>
      </c>
      <c r="AN3" s="17" t="s">
        <v>22</v>
      </c>
    </row>
    <row r="4" spans="1:40" customFormat="1">
      <c r="A4" s="17" t="s">
        <v>22</v>
      </c>
      <c r="B4" s="22" t="s">
        <v>52</v>
      </c>
      <c r="C4" s="17" t="s">
        <v>22</v>
      </c>
      <c r="D4" s="17" t="s">
        <v>22</v>
      </c>
      <c r="E4" s="17" t="s">
        <v>22</v>
      </c>
      <c r="F4" s="19">
        <v>43863.666666666664</v>
      </c>
      <c r="G4" s="19">
        <v>43835.416666666664</v>
      </c>
      <c r="H4" s="17" t="s">
        <v>22</v>
      </c>
      <c r="I4" s="17" t="s">
        <v>22</v>
      </c>
      <c r="J4" s="16">
        <v>3</v>
      </c>
      <c r="K4" s="17" t="s">
        <v>22</v>
      </c>
      <c r="L4" s="17" t="s">
        <v>22</v>
      </c>
      <c r="M4" s="14"/>
      <c r="N4" s="17" t="s">
        <v>22</v>
      </c>
      <c r="O4" s="17" t="s">
        <v>22</v>
      </c>
      <c r="P4" s="17" t="s">
        <v>22</v>
      </c>
      <c r="Q4" s="17" t="s">
        <v>22</v>
      </c>
      <c r="R4" s="17" t="s">
        <v>22</v>
      </c>
      <c r="S4" s="17" t="s">
        <v>22</v>
      </c>
      <c r="T4" s="17" t="s">
        <v>22</v>
      </c>
      <c r="U4" s="17" t="s">
        <v>22</v>
      </c>
      <c r="V4" s="16">
        <v>2</v>
      </c>
      <c r="W4" s="16">
        <v>0</v>
      </c>
      <c r="X4" s="17" t="s">
        <v>22</v>
      </c>
      <c r="Y4" s="20">
        <v>162</v>
      </c>
      <c r="Z4" s="18" t="s">
        <v>22</v>
      </c>
      <c r="AA4" s="17" t="s">
        <v>22</v>
      </c>
      <c r="AB4" s="20">
        <v>6.66</v>
      </c>
      <c r="AC4" s="17" t="s">
        <v>22</v>
      </c>
      <c r="AD4" s="17" t="s">
        <v>22</v>
      </c>
      <c r="AE4" s="17" t="s">
        <v>22</v>
      </c>
      <c r="AF4" s="17" t="s">
        <v>22</v>
      </c>
      <c r="AG4" s="17" t="s">
        <v>22</v>
      </c>
      <c r="AH4" s="17" t="s">
        <v>22</v>
      </c>
      <c r="AI4" s="17" t="s">
        <v>22</v>
      </c>
      <c r="AJ4" s="17" t="s">
        <v>22</v>
      </c>
      <c r="AK4" s="16" t="s">
        <v>28</v>
      </c>
      <c r="AL4" s="18" t="s">
        <v>0</v>
      </c>
      <c r="AM4" s="17" t="s">
        <v>22</v>
      </c>
      <c r="AN4" s="17" t="s">
        <v>22</v>
      </c>
    </row>
    <row r="5" spans="1:40" customFormat="1">
      <c r="A5" s="17" t="s">
        <v>22</v>
      </c>
      <c r="B5" s="22" t="s">
        <v>53</v>
      </c>
      <c r="C5" s="17" t="s">
        <v>22</v>
      </c>
      <c r="D5" s="17" t="s">
        <v>22</v>
      </c>
      <c r="E5" s="17" t="s">
        <v>22</v>
      </c>
      <c r="F5" s="19">
        <v>43833.625</v>
      </c>
      <c r="G5" s="19">
        <v>43837.416666666664</v>
      </c>
      <c r="H5" s="17" t="s">
        <v>22</v>
      </c>
      <c r="I5" s="17" t="s">
        <v>22</v>
      </c>
      <c r="J5" s="16">
        <v>4</v>
      </c>
      <c r="K5" s="17" t="s">
        <v>22</v>
      </c>
      <c r="L5" s="17" t="s">
        <v>22</v>
      </c>
      <c r="M5" s="14"/>
      <c r="N5" s="17" t="s">
        <v>22</v>
      </c>
      <c r="O5" s="17" t="s">
        <v>22</v>
      </c>
      <c r="P5" s="17" t="s">
        <v>22</v>
      </c>
      <c r="Q5" s="17" t="s">
        <v>22</v>
      </c>
      <c r="R5" s="17" t="s">
        <v>22</v>
      </c>
      <c r="S5" s="17" t="s">
        <v>22</v>
      </c>
      <c r="T5" s="17" t="s">
        <v>22</v>
      </c>
      <c r="U5" s="17" t="s">
        <v>22</v>
      </c>
      <c r="V5" s="16">
        <v>2</v>
      </c>
      <c r="W5" s="16">
        <v>0</v>
      </c>
      <c r="X5" s="17" t="s">
        <v>22</v>
      </c>
      <c r="Y5" s="20">
        <v>196</v>
      </c>
      <c r="Z5" s="18" t="s">
        <v>22</v>
      </c>
      <c r="AA5" s="17" t="s">
        <v>22</v>
      </c>
      <c r="AB5" s="20">
        <v>36.79</v>
      </c>
      <c r="AC5" s="17" t="s">
        <v>22</v>
      </c>
      <c r="AD5" s="17" t="s">
        <v>22</v>
      </c>
      <c r="AE5" s="17" t="s">
        <v>22</v>
      </c>
      <c r="AF5" s="17" t="s">
        <v>22</v>
      </c>
      <c r="AG5" s="17" t="s">
        <v>22</v>
      </c>
      <c r="AH5" s="17" t="s">
        <v>22</v>
      </c>
      <c r="AI5" s="17" t="s">
        <v>22</v>
      </c>
      <c r="AJ5" s="17" t="s">
        <v>22</v>
      </c>
      <c r="AK5" s="16" t="s">
        <v>29</v>
      </c>
      <c r="AL5" s="18" t="s">
        <v>0</v>
      </c>
      <c r="AM5" s="17" t="s">
        <v>22</v>
      </c>
      <c r="AN5" s="17" t="s">
        <v>22</v>
      </c>
    </row>
    <row r="6" spans="1:40" customFormat="1">
      <c r="A6" s="17" t="s">
        <v>22</v>
      </c>
      <c r="B6" s="22" t="s">
        <v>51</v>
      </c>
      <c r="C6" s="17" t="s">
        <v>22</v>
      </c>
      <c r="D6" s="17" t="s">
        <v>22</v>
      </c>
      <c r="E6" s="17" t="s">
        <v>22</v>
      </c>
      <c r="F6" s="19">
        <v>43833.666666666664</v>
      </c>
      <c r="G6" s="19">
        <v>43835.416666666664</v>
      </c>
      <c r="H6" s="17" t="s">
        <v>22</v>
      </c>
      <c r="I6" s="17" t="s">
        <v>22</v>
      </c>
      <c r="J6" s="16">
        <v>2</v>
      </c>
      <c r="K6" s="17" t="s">
        <v>22</v>
      </c>
      <c r="L6" s="17" t="s">
        <v>22</v>
      </c>
      <c r="M6" s="14"/>
      <c r="N6" s="17" t="s">
        <v>22</v>
      </c>
      <c r="O6" s="17" t="s">
        <v>22</v>
      </c>
      <c r="P6" s="17" t="s">
        <v>22</v>
      </c>
      <c r="Q6" s="17" t="s">
        <v>22</v>
      </c>
      <c r="R6" s="17" t="s">
        <v>22</v>
      </c>
      <c r="S6" s="17" t="s">
        <v>22</v>
      </c>
      <c r="T6" s="17" t="s">
        <v>22</v>
      </c>
      <c r="U6" s="17" t="s">
        <v>22</v>
      </c>
      <c r="V6" s="16">
        <v>2</v>
      </c>
      <c r="W6" s="16">
        <v>0</v>
      </c>
      <c r="X6" s="17" t="s">
        <v>22</v>
      </c>
      <c r="Y6" s="20">
        <v>112</v>
      </c>
      <c r="Z6" s="18" t="s">
        <v>22</v>
      </c>
      <c r="AA6" s="17" t="s">
        <v>22</v>
      </c>
      <c r="AB6" s="20">
        <v>5.29</v>
      </c>
      <c r="AC6" s="17" t="s">
        <v>22</v>
      </c>
      <c r="AD6" s="17" t="s">
        <v>22</v>
      </c>
      <c r="AE6" s="17" t="s">
        <v>22</v>
      </c>
      <c r="AF6" s="17" t="s">
        <v>22</v>
      </c>
      <c r="AG6" s="17" t="s">
        <v>22</v>
      </c>
      <c r="AH6" s="17" t="s">
        <v>22</v>
      </c>
      <c r="AI6" s="17" t="s">
        <v>22</v>
      </c>
      <c r="AJ6" s="17" t="s">
        <v>22</v>
      </c>
      <c r="AK6" s="16" t="s">
        <v>30</v>
      </c>
      <c r="AL6" s="18" t="s">
        <v>0</v>
      </c>
      <c r="AM6" s="17" t="s">
        <v>22</v>
      </c>
      <c r="AN6" s="17" t="s">
        <v>22</v>
      </c>
    </row>
    <row r="7" spans="1:40" customFormat="1">
      <c r="A7" s="17" t="s">
        <v>22</v>
      </c>
      <c r="B7" s="22" t="s">
        <v>52</v>
      </c>
      <c r="C7" s="17" t="s">
        <v>22</v>
      </c>
      <c r="D7" s="17" t="s">
        <v>22</v>
      </c>
      <c r="E7" s="17" t="s">
        <v>22</v>
      </c>
      <c r="F7" s="19">
        <v>43833.666666666664</v>
      </c>
      <c r="G7" s="19">
        <v>43835.416666666664</v>
      </c>
      <c r="H7" s="17" t="s">
        <v>22</v>
      </c>
      <c r="I7" s="17" t="s">
        <v>22</v>
      </c>
      <c r="J7" s="16">
        <v>2</v>
      </c>
      <c r="K7" s="17" t="s">
        <v>22</v>
      </c>
      <c r="L7" s="17" t="s">
        <v>22</v>
      </c>
      <c r="M7" s="14"/>
      <c r="N7" s="17" t="s">
        <v>22</v>
      </c>
      <c r="O7" s="17" t="s">
        <v>22</v>
      </c>
      <c r="P7" s="17" t="s">
        <v>22</v>
      </c>
      <c r="Q7" s="17" t="s">
        <v>22</v>
      </c>
      <c r="R7" s="17" t="s">
        <v>22</v>
      </c>
      <c r="S7" s="17" t="s">
        <v>22</v>
      </c>
      <c r="T7" s="17" t="s">
        <v>22</v>
      </c>
      <c r="U7" s="17" t="s">
        <v>22</v>
      </c>
      <c r="V7" s="16">
        <v>2</v>
      </c>
      <c r="W7" s="16">
        <v>0</v>
      </c>
      <c r="X7" s="17" t="s">
        <v>22</v>
      </c>
      <c r="Y7" s="20">
        <v>148</v>
      </c>
      <c r="Z7" s="18" t="s">
        <v>22</v>
      </c>
      <c r="AA7" s="17" t="s">
        <v>22</v>
      </c>
      <c r="AB7" s="20">
        <v>6.59</v>
      </c>
      <c r="AC7" s="17" t="s">
        <v>22</v>
      </c>
      <c r="AD7" s="17" t="s">
        <v>22</v>
      </c>
      <c r="AE7" s="17" t="s">
        <v>22</v>
      </c>
      <c r="AF7" s="17" t="s">
        <v>22</v>
      </c>
      <c r="AG7" s="17" t="s">
        <v>22</v>
      </c>
      <c r="AH7" s="17" t="s">
        <v>22</v>
      </c>
      <c r="AI7" s="17" t="s">
        <v>22</v>
      </c>
      <c r="AJ7" s="17" t="s">
        <v>22</v>
      </c>
      <c r="AK7" s="16" t="s">
        <v>31</v>
      </c>
      <c r="AL7" s="18" t="s">
        <v>0</v>
      </c>
      <c r="AM7" s="17" t="s">
        <v>22</v>
      </c>
      <c r="AN7" s="17" t="s">
        <v>22</v>
      </c>
    </row>
    <row r="8" spans="1:40" customFormat="1">
      <c r="A8" s="17" t="s">
        <v>22</v>
      </c>
      <c r="B8" s="22" t="s">
        <v>52</v>
      </c>
      <c r="C8" s="17" t="s">
        <v>22</v>
      </c>
      <c r="D8" s="17" t="s">
        <v>22</v>
      </c>
      <c r="E8" s="17" t="s">
        <v>22</v>
      </c>
      <c r="F8" s="19">
        <v>43835.666666666664</v>
      </c>
      <c r="G8" s="19">
        <v>43840.416666666664</v>
      </c>
      <c r="H8" s="17" t="s">
        <v>22</v>
      </c>
      <c r="I8" s="17" t="s">
        <v>22</v>
      </c>
      <c r="J8" s="16">
        <v>5</v>
      </c>
      <c r="K8" s="17" t="s">
        <v>22</v>
      </c>
      <c r="L8" s="17" t="s">
        <v>22</v>
      </c>
      <c r="M8" s="14"/>
      <c r="N8" s="17" t="s">
        <v>22</v>
      </c>
      <c r="O8" s="17" t="s">
        <v>22</v>
      </c>
      <c r="P8" s="17" t="s">
        <v>22</v>
      </c>
      <c r="Q8" s="17" t="s">
        <v>22</v>
      </c>
      <c r="R8" s="17" t="s">
        <v>22</v>
      </c>
      <c r="S8" s="17" t="s">
        <v>22</v>
      </c>
      <c r="T8" s="17" t="s">
        <v>22</v>
      </c>
      <c r="U8" s="17" t="s">
        <v>22</v>
      </c>
      <c r="V8" s="16">
        <v>2</v>
      </c>
      <c r="W8" s="16">
        <v>0</v>
      </c>
      <c r="X8" s="17" t="s">
        <v>22</v>
      </c>
      <c r="Y8" s="20">
        <v>245</v>
      </c>
      <c r="Z8" s="18" t="s">
        <v>22</v>
      </c>
      <c r="AA8" s="17" t="s">
        <v>22</v>
      </c>
      <c r="AB8" s="20">
        <v>10.01</v>
      </c>
      <c r="AC8" s="17" t="s">
        <v>22</v>
      </c>
      <c r="AD8" s="17" t="s">
        <v>22</v>
      </c>
      <c r="AE8" s="17" t="s">
        <v>22</v>
      </c>
      <c r="AF8" s="17" t="s">
        <v>22</v>
      </c>
      <c r="AG8" s="17" t="s">
        <v>22</v>
      </c>
      <c r="AH8" s="17" t="s">
        <v>22</v>
      </c>
      <c r="AI8" s="17" t="s">
        <v>22</v>
      </c>
      <c r="AJ8" s="17" t="s">
        <v>22</v>
      </c>
      <c r="AK8" s="16" t="s">
        <v>32</v>
      </c>
      <c r="AL8" s="18" t="s">
        <v>0</v>
      </c>
      <c r="AM8" s="17" t="s">
        <v>22</v>
      </c>
      <c r="AN8" s="17" t="s">
        <v>22</v>
      </c>
    </row>
    <row r="9" spans="1:40" customFormat="1">
      <c r="A9" s="17" t="s">
        <v>22</v>
      </c>
      <c r="B9" s="22" t="s">
        <v>52</v>
      </c>
      <c r="C9" s="17" t="s">
        <v>22</v>
      </c>
      <c r="D9" s="17" t="s">
        <v>22</v>
      </c>
      <c r="E9" s="17" t="s">
        <v>22</v>
      </c>
      <c r="F9" s="19">
        <v>43837.625</v>
      </c>
      <c r="G9" s="19">
        <v>43840.416666666664</v>
      </c>
      <c r="H9" s="17" t="s">
        <v>22</v>
      </c>
      <c r="I9" s="17" t="s">
        <v>22</v>
      </c>
      <c r="J9" s="16">
        <v>3</v>
      </c>
      <c r="K9" s="17" t="s">
        <v>22</v>
      </c>
      <c r="L9" s="17" t="s">
        <v>22</v>
      </c>
      <c r="M9" s="14"/>
      <c r="N9" s="17" t="s">
        <v>22</v>
      </c>
      <c r="O9" s="17" t="s">
        <v>22</v>
      </c>
      <c r="P9" s="17" t="s">
        <v>22</v>
      </c>
      <c r="Q9" s="17" t="s">
        <v>22</v>
      </c>
      <c r="R9" s="17" t="s">
        <v>22</v>
      </c>
      <c r="S9" s="17" t="s">
        <v>22</v>
      </c>
      <c r="T9" s="17" t="s">
        <v>22</v>
      </c>
      <c r="U9" s="17" t="s">
        <v>22</v>
      </c>
      <c r="V9" s="16">
        <v>2</v>
      </c>
      <c r="W9" s="16">
        <v>0</v>
      </c>
      <c r="X9" s="17" t="s">
        <v>22</v>
      </c>
      <c r="Y9" s="20">
        <v>147</v>
      </c>
      <c r="Z9" s="18" t="s">
        <v>22</v>
      </c>
      <c r="AA9" s="17" t="s">
        <v>22</v>
      </c>
      <c r="AB9" s="20">
        <v>28.56</v>
      </c>
      <c r="AC9" s="17" t="s">
        <v>22</v>
      </c>
      <c r="AD9" s="17" t="s">
        <v>22</v>
      </c>
      <c r="AE9" s="17" t="s">
        <v>22</v>
      </c>
      <c r="AF9" s="17" t="s">
        <v>22</v>
      </c>
      <c r="AG9" s="17" t="s">
        <v>22</v>
      </c>
      <c r="AH9" s="17" t="s">
        <v>22</v>
      </c>
      <c r="AI9" s="17" t="s">
        <v>22</v>
      </c>
      <c r="AJ9" s="17" t="s">
        <v>22</v>
      </c>
      <c r="AK9" s="16" t="s">
        <v>33</v>
      </c>
      <c r="AL9" s="18" t="s">
        <v>0</v>
      </c>
      <c r="AM9" s="17" t="s">
        <v>22</v>
      </c>
      <c r="AN9" s="17" t="s">
        <v>22</v>
      </c>
    </row>
    <row r="10" spans="1:40" customFormat="1">
      <c r="A10" s="17" t="s">
        <v>22</v>
      </c>
      <c r="B10" s="22" t="s">
        <v>52</v>
      </c>
      <c r="C10" s="17" t="s">
        <v>22</v>
      </c>
      <c r="D10" s="17" t="s">
        <v>22</v>
      </c>
      <c r="E10" s="17" t="s">
        <v>22</v>
      </c>
      <c r="F10" s="19">
        <v>43837.666666666664</v>
      </c>
      <c r="G10" s="19">
        <v>43840.416666666664</v>
      </c>
      <c r="H10" s="17" t="s">
        <v>22</v>
      </c>
      <c r="I10" s="17" t="s">
        <v>22</v>
      </c>
      <c r="J10" s="16">
        <v>3</v>
      </c>
      <c r="K10" s="17" t="s">
        <v>22</v>
      </c>
      <c r="L10" s="17" t="s">
        <v>22</v>
      </c>
      <c r="M10" s="14"/>
      <c r="N10" s="17" t="s">
        <v>22</v>
      </c>
      <c r="O10" s="17" t="s">
        <v>22</v>
      </c>
      <c r="P10" s="17" t="s">
        <v>22</v>
      </c>
      <c r="Q10" s="17" t="s">
        <v>22</v>
      </c>
      <c r="R10" s="17" t="s">
        <v>22</v>
      </c>
      <c r="S10" s="17" t="s">
        <v>22</v>
      </c>
      <c r="T10" s="17" t="s">
        <v>22</v>
      </c>
      <c r="U10" s="17" t="s">
        <v>22</v>
      </c>
      <c r="V10" s="16">
        <v>2</v>
      </c>
      <c r="W10" s="16">
        <v>0</v>
      </c>
      <c r="X10" s="17" t="s">
        <v>22</v>
      </c>
      <c r="Y10" s="20">
        <v>162</v>
      </c>
      <c r="Z10" s="18" t="s">
        <v>22</v>
      </c>
      <c r="AA10" s="17" t="s">
        <v>22</v>
      </c>
      <c r="AB10" s="20">
        <v>7.09</v>
      </c>
      <c r="AC10" s="17" t="s">
        <v>22</v>
      </c>
      <c r="AD10" s="17" t="s">
        <v>22</v>
      </c>
      <c r="AE10" s="17" t="s">
        <v>22</v>
      </c>
      <c r="AF10" s="17" t="s">
        <v>22</v>
      </c>
      <c r="AG10" s="17" t="s">
        <v>22</v>
      </c>
      <c r="AH10" s="17" t="s">
        <v>22</v>
      </c>
      <c r="AI10" s="17" t="s">
        <v>22</v>
      </c>
      <c r="AJ10" s="17" t="s">
        <v>22</v>
      </c>
      <c r="AK10" s="16" t="s">
        <v>34</v>
      </c>
      <c r="AL10" s="18" t="s">
        <v>0</v>
      </c>
      <c r="AM10" s="17" t="s">
        <v>22</v>
      </c>
      <c r="AN10" s="17" t="s">
        <v>22</v>
      </c>
    </row>
    <row r="11" spans="1:40" customFormat="1">
      <c r="A11" s="17" t="s">
        <v>22</v>
      </c>
      <c r="B11" s="22" t="s">
        <v>54</v>
      </c>
      <c r="C11" s="17" t="s">
        <v>22</v>
      </c>
      <c r="D11" s="17" t="s">
        <v>22</v>
      </c>
      <c r="E11" s="17" t="s">
        <v>22</v>
      </c>
      <c r="F11" s="19">
        <v>43871.625</v>
      </c>
      <c r="G11" s="19">
        <v>43842.416666666664</v>
      </c>
      <c r="H11" s="17" t="s">
        <v>22</v>
      </c>
      <c r="I11" s="17" t="s">
        <v>22</v>
      </c>
      <c r="J11" s="16">
        <v>2</v>
      </c>
      <c r="K11" s="17" t="s">
        <v>22</v>
      </c>
      <c r="L11" s="17" t="s">
        <v>22</v>
      </c>
      <c r="M11" s="14"/>
      <c r="N11" s="17" t="s">
        <v>22</v>
      </c>
      <c r="O11" s="17" t="s">
        <v>22</v>
      </c>
      <c r="P11" s="17" t="s">
        <v>22</v>
      </c>
      <c r="Q11" s="17" t="s">
        <v>22</v>
      </c>
      <c r="R11" s="17" t="s">
        <v>22</v>
      </c>
      <c r="S11" s="17" t="s">
        <v>22</v>
      </c>
      <c r="T11" s="17" t="s">
        <v>22</v>
      </c>
      <c r="U11" s="17" t="s">
        <v>22</v>
      </c>
      <c r="V11" s="16">
        <v>2</v>
      </c>
      <c r="W11" s="16">
        <v>0</v>
      </c>
      <c r="X11" s="17" t="s">
        <v>22</v>
      </c>
      <c r="Y11" s="20">
        <v>98</v>
      </c>
      <c r="Z11" s="18" t="s">
        <v>22</v>
      </c>
      <c r="AA11" s="17" t="s">
        <v>22</v>
      </c>
      <c r="AB11" s="20">
        <v>20.329999999999998</v>
      </c>
      <c r="AC11" s="17" t="s">
        <v>22</v>
      </c>
      <c r="AD11" s="17" t="s">
        <v>22</v>
      </c>
      <c r="AE11" s="17" t="s">
        <v>22</v>
      </c>
      <c r="AF11" s="17" t="s">
        <v>22</v>
      </c>
      <c r="AG11" s="17" t="s">
        <v>22</v>
      </c>
      <c r="AH11" s="17" t="s">
        <v>22</v>
      </c>
      <c r="AI11" s="17" t="s">
        <v>22</v>
      </c>
      <c r="AJ11" s="17" t="s">
        <v>22</v>
      </c>
      <c r="AK11" s="16" t="s">
        <v>35</v>
      </c>
      <c r="AL11" s="18" t="s">
        <v>0</v>
      </c>
      <c r="AM11" s="17" t="s">
        <v>22</v>
      </c>
      <c r="AN11" s="17" t="s">
        <v>22</v>
      </c>
    </row>
    <row r="12" spans="1:40" customFormat="1">
      <c r="A12" s="17" t="s">
        <v>22</v>
      </c>
      <c r="B12" s="22" t="s">
        <v>53</v>
      </c>
      <c r="C12" s="17" t="s">
        <v>22</v>
      </c>
      <c r="D12" s="17" t="s">
        <v>22</v>
      </c>
      <c r="E12" s="17" t="s">
        <v>22</v>
      </c>
      <c r="F12" s="19">
        <v>43871.666666666664</v>
      </c>
      <c r="G12" s="19">
        <v>43842.416666666664</v>
      </c>
      <c r="H12" s="17" t="s">
        <v>22</v>
      </c>
      <c r="I12" s="17" t="s">
        <v>22</v>
      </c>
      <c r="J12" s="16">
        <v>2</v>
      </c>
      <c r="K12" s="17" t="s">
        <v>22</v>
      </c>
      <c r="L12" s="17" t="s">
        <v>22</v>
      </c>
      <c r="M12" s="14"/>
      <c r="N12" s="17" t="s">
        <v>22</v>
      </c>
      <c r="O12" s="17" t="s">
        <v>22</v>
      </c>
      <c r="P12" s="17" t="s">
        <v>22</v>
      </c>
      <c r="Q12" s="17" t="s">
        <v>22</v>
      </c>
      <c r="R12" s="17" t="s">
        <v>22</v>
      </c>
      <c r="S12" s="17" t="s">
        <v>22</v>
      </c>
      <c r="T12" s="17" t="s">
        <v>22</v>
      </c>
      <c r="U12" s="17" t="s">
        <v>22</v>
      </c>
      <c r="V12" s="16">
        <v>2</v>
      </c>
      <c r="W12" s="16">
        <v>0</v>
      </c>
      <c r="X12" s="17" t="s">
        <v>22</v>
      </c>
      <c r="Y12" s="20">
        <v>98</v>
      </c>
      <c r="Z12" s="18" t="s">
        <v>22</v>
      </c>
      <c r="AA12" s="17" t="s">
        <v>22</v>
      </c>
      <c r="AB12" s="20">
        <v>20.329999999999998</v>
      </c>
      <c r="AC12" s="17" t="s">
        <v>22</v>
      </c>
      <c r="AD12" s="17" t="s">
        <v>22</v>
      </c>
      <c r="AE12" s="17" t="s">
        <v>22</v>
      </c>
      <c r="AF12" s="17" t="s">
        <v>22</v>
      </c>
      <c r="AG12" s="17" t="s">
        <v>22</v>
      </c>
      <c r="AH12" s="17" t="s">
        <v>22</v>
      </c>
      <c r="AI12" s="17" t="s">
        <v>22</v>
      </c>
      <c r="AJ12" s="17" t="s">
        <v>22</v>
      </c>
      <c r="AK12" s="16" t="s">
        <v>36</v>
      </c>
      <c r="AL12" s="18" t="s">
        <v>0</v>
      </c>
      <c r="AM12" s="17" t="s">
        <v>22</v>
      </c>
      <c r="AN12" s="17" t="s">
        <v>22</v>
      </c>
    </row>
    <row r="13" spans="1:40" customFormat="1">
      <c r="A13" s="17" t="s">
        <v>22</v>
      </c>
      <c r="B13" s="22" t="s">
        <v>53</v>
      </c>
      <c r="C13" s="17" t="s">
        <v>22</v>
      </c>
      <c r="D13" s="17" t="s">
        <v>22</v>
      </c>
      <c r="E13" s="17" t="s">
        <v>22</v>
      </c>
      <c r="F13" s="19">
        <v>43871.666666666664</v>
      </c>
      <c r="G13" s="19">
        <v>43842.416666666664</v>
      </c>
      <c r="H13" s="17" t="s">
        <v>22</v>
      </c>
      <c r="I13" s="17" t="s">
        <v>22</v>
      </c>
      <c r="J13" s="16">
        <v>2</v>
      </c>
      <c r="K13" s="17" t="s">
        <v>22</v>
      </c>
      <c r="L13" s="17" t="s">
        <v>22</v>
      </c>
      <c r="M13" s="14"/>
      <c r="N13" s="17" t="s">
        <v>22</v>
      </c>
      <c r="O13" s="17" t="s">
        <v>22</v>
      </c>
      <c r="P13" s="17" t="s">
        <v>22</v>
      </c>
      <c r="Q13" s="17" t="s">
        <v>22</v>
      </c>
      <c r="R13" s="17" t="s">
        <v>22</v>
      </c>
      <c r="S13" s="17" t="s">
        <v>22</v>
      </c>
      <c r="T13" s="17" t="s">
        <v>22</v>
      </c>
      <c r="U13" s="17" t="s">
        <v>22</v>
      </c>
      <c r="V13" s="16">
        <v>4</v>
      </c>
      <c r="W13" s="16">
        <v>0</v>
      </c>
      <c r="X13" s="17" t="s">
        <v>22</v>
      </c>
      <c r="Y13" s="20">
        <v>148</v>
      </c>
      <c r="Z13" s="18" t="s">
        <v>22</v>
      </c>
      <c r="AA13" s="17" t="s">
        <v>22</v>
      </c>
      <c r="AB13" s="20">
        <v>6.59</v>
      </c>
      <c r="AC13" s="17" t="s">
        <v>22</v>
      </c>
      <c r="AD13" s="17" t="s">
        <v>22</v>
      </c>
      <c r="AE13" s="17" t="s">
        <v>22</v>
      </c>
      <c r="AF13" s="17" t="s">
        <v>22</v>
      </c>
      <c r="AG13" s="17" t="s">
        <v>22</v>
      </c>
      <c r="AH13" s="17" t="s">
        <v>22</v>
      </c>
      <c r="AI13" s="17" t="s">
        <v>22</v>
      </c>
      <c r="AJ13" s="17" t="s">
        <v>22</v>
      </c>
      <c r="AK13" s="16" t="s">
        <v>37</v>
      </c>
      <c r="AL13" s="18" t="s">
        <v>0</v>
      </c>
      <c r="AM13" s="17" t="s">
        <v>22</v>
      </c>
      <c r="AN13" s="17" t="s">
        <v>22</v>
      </c>
    </row>
    <row r="14" spans="1:40" customFormat="1">
      <c r="A14" s="17" t="s">
        <v>22</v>
      </c>
      <c r="B14" s="22" t="s">
        <v>53</v>
      </c>
      <c r="C14" s="17" t="s">
        <v>22</v>
      </c>
      <c r="D14" s="17" t="s">
        <v>22</v>
      </c>
      <c r="E14" s="17" t="s">
        <v>22</v>
      </c>
      <c r="F14" s="19">
        <v>43840.666666666664</v>
      </c>
      <c r="G14" s="19">
        <v>43842.416666666664</v>
      </c>
      <c r="H14" s="17" t="s">
        <v>22</v>
      </c>
      <c r="I14" s="17" t="s">
        <v>22</v>
      </c>
      <c r="J14" s="16">
        <v>2</v>
      </c>
      <c r="K14" s="17" t="s">
        <v>22</v>
      </c>
      <c r="L14" s="17" t="s">
        <v>22</v>
      </c>
      <c r="M14" s="14"/>
      <c r="N14" s="17" t="s">
        <v>22</v>
      </c>
      <c r="O14" s="17" t="s">
        <v>22</v>
      </c>
      <c r="P14" s="17" t="s">
        <v>22</v>
      </c>
      <c r="Q14" s="17" t="s">
        <v>22</v>
      </c>
      <c r="R14" s="17" t="s">
        <v>22</v>
      </c>
      <c r="S14" s="17" t="s">
        <v>22</v>
      </c>
      <c r="T14" s="17" t="s">
        <v>22</v>
      </c>
      <c r="U14" s="17" t="s">
        <v>22</v>
      </c>
      <c r="V14" s="16">
        <v>2</v>
      </c>
      <c r="W14" s="16">
        <v>0</v>
      </c>
      <c r="X14" s="17" t="s">
        <v>22</v>
      </c>
      <c r="Y14" s="20">
        <v>98</v>
      </c>
      <c r="Z14" s="18" t="s">
        <v>22</v>
      </c>
      <c r="AA14" s="17" t="s">
        <v>22</v>
      </c>
      <c r="AB14" s="20">
        <v>4.72</v>
      </c>
      <c r="AC14" s="17" t="s">
        <v>22</v>
      </c>
      <c r="AD14" s="17" t="s">
        <v>22</v>
      </c>
      <c r="AE14" s="17" t="s">
        <v>22</v>
      </c>
      <c r="AF14" s="17" t="s">
        <v>22</v>
      </c>
      <c r="AG14" s="17" t="s">
        <v>22</v>
      </c>
      <c r="AH14" s="17" t="s">
        <v>22</v>
      </c>
      <c r="AI14" s="17" t="s">
        <v>22</v>
      </c>
      <c r="AJ14" s="17" t="s">
        <v>22</v>
      </c>
      <c r="AK14" s="16" t="s">
        <v>38</v>
      </c>
      <c r="AL14" s="18" t="s">
        <v>0</v>
      </c>
      <c r="AM14" s="17" t="s">
        <v>22</v>
      </c>
      <c r="AN14" s="17" t="s">
        <v>22</v>
      </c>
    </row>
    <row r="15" spans="1:40" customFormat="1">
      <c r="A15" s="17" t="s">
        <v>22</v>
      </c>
      <c r="B15" s="22" t="s">
        <v>51</v>
      </c>
      <c r="C15" s="17" t="s">
        <v>22</v>
      </c>
      <c r="D15" s="17" t="s">
        <v>22</v>
      </c>
      <c r="E15" s="17" t="s">
        <v>22</v>
      </c>
      <c r="F15" s="19">
        <v>43840.666666666664</v>
      </c>
      <c r="G15" s="19">
        <v>43842.416666666664</v>
      </c>
      <c r="H15" s="17" t="s">
        <v>22</v>
      </c>
      <c r="I15" s="17" t="s">
        <v>22</v>
      </c>
      <c r="J15" s="16">
        <v>2</v>
      </c>
      <c r="K15" s="17" t="s">
        <v>22</v>
      </c>
      <c r="L15" s="17" t="s">
        <v>22</v>
      </c>
      <c r="M15" s="14"/>
      <c r="N15" s="17" t="s">
        <v>22</v>
      </c>
      <c r="O15" s="17" t="s">
        <v>22</v>
      </c>
      <c r="P15" s="17" t="s">
        <v>22</v>
      </c>
      <c r="Q15" s="17" t="s">
        <v>22</v>
      </c>
      <c r="R15" s="17" t="s">
        <v>22</v>
      </c>
      <c r="S15" s="17" t="s">
        <v>22</v>
      </c>
      <c r="T15" s="17" t="s">
        <v>22</v>
      </c>
      <c r="U15" s="17" t="s">
        <v>22</v>
      </c>
      <c r="V15" s="16">
        <v>2</v>
      </c>
      <c r="W15" s="16">
        <v>0</v>
      </c>
      <c r="X15" s="17" t="s">
        <v>22</v>
      </c>
      <c r="Y15" s="20">
        <v>118</v>
      </c>
      <c r="Z15" s="18" t="s">
        <v>22</v>
      </c>
      <c r="AA15" s="17" t="s">
        <v>22</v>
      </c>
      <c r="AB15" s="20">
        <v>5.51</v>
      </c>
      <c r="AC15" s="17" t="s">
        <v>22</v>
      </c>
      <c r="AD15" s="17" t="s">
        <v>22</v>
      </c>
      <c r="AE15" s="17" t="s">
        <v>22</v>
      </c>
      <c r="AF15" s="17" t="s">
        <v>22</v>
      </c>
      <c r="AG15" s="17" t="s">
        <v>22</v>
      </c>
      <c r="AH15" s="17" t="s">
        <v>22</v>
      </c>
      <c r="AI15" s="17" t="s">
        <v>22</v>
      </c>
      <c r="AJ15" s="17" t="s">
        <v>22</v>
      </c>
      <c r="AK15" s="16" t="s">
        <v>39</v>
      </c>
      <c r="AL15" s="18" t="s">
        <v>0</v>
      </c>
      <c r="AM15" s="17" t="s">
        <v>22</v>
      </c>
      <c r="AN15" s="17" t="s">
        <v>22</v>
      </c>
    </row>
    <row r="16" spans="1:40" customFormat="1">
      <c r="A16" s="17" t="s">
        <v>22</v>
      </c>
      <c r="B16" s="22" t="s">
        <v>51</v>
      </c>
      <c r="C16" s="17" t="s">
        <v>22</v>
      </c>
      <c r="D16" s="17" t="s">
        <v>22</v>
      </c>
      <c r="E16" s="17" t="s">
        <v>22</v>
      </c>
      <c r="F16" s="19">
        <v>43840.666666666664</v>
      </c>
      <c r="G16" s="19">
        <v>43842.416666666664</v>
      </c>
      <c r="H16" s="17" t="s">
        <v>22</v>
      </c>
      <c r="I16" s="17" t="s">
        <v>22</v>
      </c>
      <c r="J16" s="16">
        <v>2</v>
      </c>
      <c r="K16" s="17" t="s">
        <v>22</v>
      </c>
      <c r="L16" s="17" t="s">
        <v>22</v>
      </c>
      <c r="M16" s="14"/>
      <c r="N16" s="17" t="s">
        <v>22</v>
      </c>
      <c r="O16" s="17" t="s">
        <v>22</v>
      </c>
      <c r="P16" s="17" t="s">
        <v>22</v>
      </c>
      <c r="Q16" s="17" t="s">
        <v>22</v>
      </c>
      <c r="R16" s="17" t="s">
        <v>22</v>
      </c>
      <c r="S16" s="17" t="s">
        <v>22</v>
      </c>
      <c r="T16" s="17" t="s">
        <v>22</v>
      </c>
      <c r="U16" s="17" t="s">
        <v>22</v>
      </c>
      <c r="V16" s="16">
        <v>2</v>
      </c>
      <c r="W16" s="16">
        <v>0</v>
      </c>
      <c r="X16" s="17" t="s">
        <v>22</v>
      </c>
      <c r="Y16" s="20">
        <v>108</v>
      </c>
      <c r="Z16" s="18" t="s">
        <v>22</v>
      </c>
      <c r="AA16" s="17" t="s">
        <v>22</v>
      </c>
      <c r="AB16" s="20">
        <v>5.15</v>
      </c>
      <c r="AC16" s="17" t="s">
        <v>22</v>
      </c>
      <c r="AD16" s="17" t="s">
        <v>22</v>
      </c>
      <c r="AE16" s="17" t="s">
        <v>22</v>
      </c>
      <c r="AF16" s="17" t="s">
        <v>22</v>
      </c>
      <c r="AG16" s="17" t="s">
        <v>22</v>
      </c>
      <c r="AH16" s="17" t="s">
        <v>22</v>
      </c>
      <c r="AI16" s="17" t="s">
        <v>22</v>
      </c>
      <c r="AJ16" s="17" t="s">
        <v>22</v>
      </c>
      <c r="AK16" s="16" t="s">
        <v>40</v>
      </c>
      <c r="AL16" s="18" t="s">
        <v>0</v>
      </c>
      <c r="AM16" s="17" t="s">
        <v>22</v>
      </c>
      <c r="AN16" s="17" t="s">
        <v>22</v>
      </c>
    </row>
    <row r="17" spans="1:40" customFormat="1">
      <c r="A17" s="17" t="s">
        <v>22</v>
      </c>
      <c r="B17" s="22" t="s">
        <v>51</v>
      </c>
      <c r="C17" s="17" t="s">
        <v>22</v>
      </c>
      <c r="D17" s="17" t="s">
        <v>22</v>
      </c>
      <c r="E17" s="17" t="s">
        <v>22</v>
      </c>
      <c r="F17" s="19">
        <v>43874.666666666664</v>
      </c>
      <c r="G17" s="19">
        <v>43847.416666666664</v>
      </c>
      <c r="H17" s="17" t="s">
        <v>22</v>
      </c>
      <c r="I17" s="17" t="s">
        <v>22</v>
      </c>
      <c r="J17" s="16">
        <v>4</v>
      </c>
      <c r="K17" s="17" t="s">
        <v>22</v>
      </c>
      <c r="L17" s="17" t="s">
        <v>22</v>
      </c>
      <c r="M17" s="14"/>
      <c r="N17" s="17" t="s">
        <v>22</v>
      </c>
      <c r="O17" s="17" t="s">
        <v>22</v>
      </c>
      <c r="P17" s="17" t="s">
        <v>22</v>
      </c>
      <c r="Q17" s="17" t="s">
        <v>22</v>
      </c>
      <c r="R17" s="17" t="s">
        <v>22</v>
      </c>
      <c r="S17" s="17" t="s">
        <v>22</v>
      </c>
      <c r="T17" s="17" t="s">
        <v>22</v>
      </c>
      <c r="U17" s="17" t="s">
        <v>22</v>
      </c>
      <c r="V17" s="16">
        <v>2</v>
      </c>
      <c r="W17" s="16">
        <v>0</v>
      </c>
      <c r="X17" s="17" t="s">
        <v>22</v>
      </c>
      <c r="Y17" s="20">
        <v>196</v>
      </c>
      <c r="Z17" s="18" t="s">
        <v>22</v>
      </c>
      <c r="AA17" s="17" t="s">
        <v>22</v>
      </c>
      <c r="AB17" s="20">
        <v>8.24</v>
      </c>
      <c r="AC17" s="17" t="s">
        <v>22</v>
      </c>
      <c r="AD17" s="17" t="s">
        <v>22</v>
      </c>
      <c r="AE17" s="17" t="s">
        <v>22</v>
      </c>
      <c r="AF17" s="17" t="s">
        <v>22</v>
      </c>
      <c r="AG17" s="17" t="s">
        <v>22</v>
      </c>
      <c r="AH17" s="17" t="s">
        <v>22</v>
      </c>
      <c r="AI17" s="17" t="s">
        <v>22</v>
      </c>
      <c r="AJ17" s="17" t="s">
        <v>22</v>
      </c>
      <c r="AK17" s="16" t="s">
        <v>41</v>
      </c>
      <c r="AL17" s="18" t="s">
        <v>0</v>
      </c>
      <c r="AM17" s="17" t="s">
        <v>22</v>
      </c>
      <c r="AN17" s="17" t="s">
        <v>22</v>
      </c>
    </row>
    <row r="18" spans="1:40" customFormat="1">
      <c r="A18" s="17" t="s">
        <v>22</v>
      </c>
      <c r="B18" s="22" t="s">
        <v>52</v>
      </c>
      <c r="C18" s="17" t="s">
        <v>22</v>
      </c>
      <c r="D18" s="17" t="s">
        <v>22</v>
      </c>
      <c r="E18" s="17" t="s">
        <v>22</v>
      </c>
      <c r="F18" s="19">
        <v>43846.666666666664</v>
      </c>
      <c r="G18" s="19">
        <v>43849.416666666664</v>
      </c>
      <c r="H18" s="17" t="s">
        <v>22</v>
      </c>
      <c r="I18" s="17" t="s">
        <v>22</v>
      </c>
      <c r="J18" s="16">
        <v>3</v>
      </c>
      <c r="K18" s="17" t="s">
        <v>22</v>
      </c>
      <c r="L18" s="17" t="s">
        <v>22</v>
      </c>
      <c r="M18" s="14"/>
      <c r="N18" s="17" t="s">
        <v>22</v>
      </c>
      <c r="O18" s="17" t="s">
        <v>22</v>
      </c>
      <c r="P18" s="17" t="s">
        <v>22</v>
      </c>
      <c r="Q18" s="17" t="s">
        <v>22</v>
      </c>
      <c r="R18" s="17" t="s">
        <v>22</v>
      </c>
      <c r="S18" s="17" t="s">
        <v>22</v>
      </c>
      <c r="T18" s="17" t="s">
        <v>22</v>
      </c>
      <c r="U18" s="17" t="s">
        <v>22</v>
      </c>
      <c r="V18" s="16">
        <v>2</v>
      </c>
      <c r="W18" s="16">
        <v>0</v>
      </c>
      <c r="X18" s="17" t="s">
        <v>22</v>
      </c>
      <c r="Y18" s="20">
        <v>147</v>
      </c>
      <c r="Z18" s="18" t="s">
        <v>22</v>
      </c>
      <c r="AA18" s="17" t="s">
        <v>22</v>
      </c>
      <c r="AB18" s="20">
        <v>6.55</v>
      </c>
      <c r="AC18" s="17" t="s">
        <v>22</v>
      </c>
      <c r="AD18" s="17" t="s">
        <v>22</v>
      </c>
      <c r="AE18" s="17" t="s">
        <v>22</v>
      </c>
      <c r="AF18" s="17" t="s">
        <v>22</v>
      </c>
      <c r="AG18" s="17" t="s">
        <v>22</v>
      </c>
      <c r="AH18" s="17" t="s">
        <v>22</v>
      </c>
      <c r="AI18" s="17" t="s">
        <v>22</v>
      </c>
      <c r="AJ18" s="17" t="s">
        <v>22</v>
      </c>
      <c r="AK18" s="16" t="s">
        <v>42</v>
      </c>
      <c r="AL18" s="18" t="s">
        <v>0</v>
      </c>
      <c r="AM18" s="17" t="s">
        <v>22</v>
      </c>
      <c r="AN18" s="17" t="s">
        <v>22</v>
      </c>
    </row>
    <row r="19" spans="1:40" customFormat="1">
      <c r="A19" s="17" t="s">
        <v>22</v>
      </c>
      <c r="B19" s="22" t="s">
        <v>52</v>
      </c>
      <c r="C19" s="17" t="s">
        <v>22</v>
      </c>
      <c r="D19" s="17" t="s">
        <v>22</v>
      </c>
      <c r="E19" s="17" t="s">
        <v>22</v>
      </c>
      <c r="F19" s="19">
        <v>43846.666666666664</v>
      </c>
      <c r="G19" s="19">
        <v>43849.416666666664</v>
      </c>
      <c r="H19" s="17" t="s">
        <v>22</v>
      </c>
      <c r="I19" s="17" t="s">
        <v>22</v>
      </c>
      <c r="J19" s="16">
        <v>3</v>
      </c>
      <c r="K19" s="17" t="s">
        <v>22</v>
      </c>
      <c r="L19" s="17" t="s">
        <v>22</v>
      </c>
      <c r="M19" s="14"/>
      <c r="N19" s="17" t="s">
        <v>22</v>
      </c>
      <c r="O19" s="17" t="s">
        <v>22</v>
      </c>
      <c r="P19" s="17" t="s">
        <v>22</v>
      </c>
      <c r="Q19" s="17" t="s">
        <v>22</v>
      </c>
      <c r="R19" s="17" t="s">
        <v>22</v>
      </c>
      <c r="S19" s="17" t="s">
        <v>22</v>
      </c>
      <c r="T19" s="17" t="s">
        <v>22</v>
      </c>
      <c r="U19" s="17" t="s">
        <v>22</v>
      </c>
      <c r="V19" s="16">
        <v>1</v>
      </c>
      <c r="W19" s="16">
        <v>0</v>
      </c>
      <c r="X19" s="17" t="s">
        <v>22</v>
      </c>
      <c r="Y19" s="20">
        <v>162</v>
      </c>
      <c r="Z19" s="18" t="s">
        <v>22</v>
      </c>
      <c r="AA19" s="17" t="s">
        <v>22</v>
      </c>
      <c r="AB19" s="20">
        <v>7.09</v>
      </c>
      <c r="AC19" s="17" t="s">
        <v>22</v>
      </c>
      <c r="AD19" s="17" t="s">
        <v>22</v>
      </c>
      <c r="AE19" s="17" t="s">
        <v>22</v>
      </c>
      <c r="AF19" s="17" t="s">
        <v>22</v>
      </c>
      <c r="AG19" s="17" t="s">
        <v>22</v>
      </c>
      <c r="AH19" s="17" t="s">
        <v>22</v>
      </c>
      <c r="AI19" s="17" t="s">
        <v>22</v>
      </c>
      <c r="AJ19" s="17" t="s">
        <v>22</v>
      </c>
      <c r="AK19" s="16" t="s">
        <v>43</v>
      </c>
      <c r="AL19" s="18" t="s">
        <v>0</v>
      </c>
      <c r="AM19" s="17" t="s">
        <v>22</v>
      </c>
      <c r="AN19" s="17" t="s">
        <v>22</v>
      </c>
    </row>
    <row r="20" spans="1:40" customFormat="1">
      <c r="A20" s="17" t="s">
        <v>22</v>
      </c>
      <c r="B20" s="22" t="s">
        <v>52</v>
      </c>
      <c r="C20" s="17" t="s">
        <v>22</v>
      </c>
      <c r="D20" s="17" t="s">
        <v>22</v>
      </c>
      <c r="E20" s="17" t="s">
        <v>22</v>
      </c>
      <c r="F20" s="19">
        <v>43847.625</v>
      </c>
      <c r="G20" s="19">
        <v>43849.416666666664</v>
      </c>
      <c r="H20" s="17" t="s">
        <v>22</v>
      </c>
      <c r="I20" s="17" t="s">
        <v>22</v>
      </c>
      <c r="J20" s="16">
        <v>2</v>
      </c>
      <c r="K20" s="17" t="s">
        <v>22</v>
      </c>
      <c r="L20" s="17" t="s">
        <v>22</v>
      </c>
      <c r="M20" s="14"/>
      <c r="N20" s="17" t="s">
        <v>22</v>
      </c>
      <c r="O20" s="17" t="s">
        <v>22</v>
      </c>
      <c r="P20" s="17" t="s">
        <v>22</v>
      </c>
      <c r="Q20" s="17" t="s">
        <v>22</v>
      </c>
      <c r="R20" s="17" t="s">
        <v>22</v>
      </c>
      <c r="S20" s="17" t="s">
        <v>22</v>
      </c>
      <c r="T20" s="17" t="s">
        <v>22</v>
      </c>
      <c r="U20" s="17" t="s">
        <v>22</v>
      </c>
      <c r="V20" s="16">
        <v>1</v>
      </c>
      <c r="W20" s="16">
        <v>0</v>
      </c>
      <c r="X20" s="17" t="s">
        <v>22</v>
      </c>
      <c r="Y20" s="20">
        <v>108</v>
      </c>
      <c r="Z20" s="18" t="s">
        <v>22</v>
      </c>
      <c r="AA20" s="17" t="s">
        <v>22</v>
      </c>
      <c r="AB20" s="20">
        <v>4.72</v>
      </c>
      <c r="AC20" s="17" t="s">
        <v>22</v>
      </c>
      <c r="AD20" s="17" t="s">
        <v>22</v>
      </c>
      <c r="AE20" s="17" t="s">
        <v>22</v>
      </c>
      <c r="AF20" s="17" t="s">
        <v>22</v>
      </c>
      <c r="AG20" s="17" t="s">
        <v>22</v>
      </c>
      <c r="AH20" s="17" t="s">
        <v>22</v>
      </c>
      <c r="AI20" s="17" t="s">
        <v>22</v>
      </c>
      <c r="AJ20" s="17" t="s">
        <v>22</v>
      </c>
      <c r="AK20" s="16" t="s">
        <v>44</v>
      </c>
      <c r="AL20" s="18" t="s">
        <v>0</v>
      </c>
      <c r="AM20" s="17" t="s">
        <v>22</v>
      </c>
      <c r="AN20" s="17" t="s">
        <v>22</v>
      </c>
    </row>
    <row r="21" spans="1:40" customFormat="1">
      <c r="A21" s="17" t="s">
        <v>22</v>
      </c>
      <c r="B21" s="22" t="s">
        <v>52</v>
      </c>
      <c r="C21" s="17" t="s">
        <v>22</v>
      </c>
      <c r="D21" s="17" t="s">
        <v>22</v>
      </c>
      <c r="E21" s="17" t="s">
        <v>22</v>
      </c>
      <c r="F21" s="19">
        <v>43907.625</v>
      </c>
      <c r="G21" s="19">
        <v>43849.416666666664</v>
      </c>
      <c r="H21" s="17" t="s">
        <v>22</v>
      </c>
      <c r="I21" s="17" t="s">
        <v>22</v>
      </c>
      <c r="J21" s="16">
        <v>2</v>
      </c>
      <c r="K21" s="17" t="s">
        <v>22</v>
      </c>
      <c r="L21" s="17" t="s">
        <v>22</v>
      </c>
      <c r="M21" s="14"/>
      <c r="N21" s="17" t="s">
        <v>22</v>
      </c>
      <c r="O21" s="17" t="s">
        <v>22</v>
      </c>
      <c r="P21" s="17" t="s">
        <v>22</v>
      </c>
      <c r="Q21" s="17" t="s">
        <v>22</v>
      </c>
      <c r="R21" s="17" t="s">
        <v>22</v>
      </c>
      <c r="S21" s="17" t="s">
        <v>22</v>
      </c>
      <c r="T21" s="17" t="s">
        <v>22</v>
      </c>
      <c r="U21" s="17" t="s">
        <v>22</v>
      </c>
      <c r="V21" s="16">
        <v>2</v>
      </c>
      <c r="W21" s="16">
        <v>0</v>
      </c>
      <c r="X21" s="17" t="s">
        <v>22</v>
      </c>
      <c r="Y21" s="20">
        <v>98</v>
      </c>
      <c r="Z21" s="18" t="s">
        <v>22</v>
      </c>
      <c r="AA21" s="17" t="s">
        <v>22</v>
      </c>
      <c r="AB21" s="20">
        <v>20.329999999999998</v>
      </c>
      <c r="AC21" s="17" t="s">
        <v>22</v>
      </c>
      <c r="AD21" s="17" t="s">
        <v>22</v>
      </c>
      <c r="AE21" s="17" t="s">
        <v>22</v>
      </c>
      <c r="AF21" s="17" t="s">
        <v>22</v>
      </c>
      <c r="AG21" s="17" t="s">
        <v>22</v>
      </c>
      <c r="AH21" s="17" t="s">
        <v>22</v>
      </c>
      <c r="AI21" s="17" t="s">
        <v>22</v>
      </c>
      <c r="AJ21" s="17" t="s">
        <v>22</v>
      </c>
      <c r="AK21" s="16" t="s">
        <v>45</v>
      </c>
      <c r="AL21" s="18" t="s">
        <v>0</v>
      </c>
      <c r="AM21" s="17" t="s">
        <v>22</v>
      </c>
      <c r="AN21" s="17" t="s">
        <v>22</v>
      </c>
    </row>
    <row r="22" spans="1:40" customFormat="1">
      <c r="A22" s="17" t="s">
        <v>22</v>
      </c>
      <c r="B22" s="22" t="s">
        <v>54</v>
      </c>
      <c r="C22" s="17" t="s">
        <v>22</v>
      </c>
      <c r="D22" s="17" t="s">
        <v>22</v>
      </c>
      <c r="E22" s="17" t="s">
        <v>22</v>
      </c>
      <c r="F22" s="19">
        <v>43907.666666666664</v>
      </c>
      <c r="G22" s="19">
        <v>43849.416666666664</v>
      </c>
      <c r="H22" s="17" t="s">
        <v>22</v>
      </c>
      <c r="I22" s="17" t="s">
        <v>22</v>
      </c>
      <c r="J22" s="16">
        <v>2</v>
      </c>
      <c r="K22" s="17" t="s">
        <v>22</v>
      </c>
      <c r="L22" s="17" t="s">
        <v>22</v>
      </c>
      <c r="M22" s="14"/>
      <c r="N22" s="17" t="s">
        <v>22</v>
      </c>
      <c r="O22" s="17" t="s">
        <v>22</v>
      </c>
      <c r="P22" s="17" t="s">
        <v>22</v>
      </c>
      <c r="Q22" s="17" t="s">
        <v>22</v>
      </c>
      <c r="R22" s="17" t="s">
        <v>22</v>
      </c>
      <c r="S22" s="17" t="s">
        <v>22</v>
      </c>
      <c r="T22" s="17" t="s">
        <v>22</v>
      </c>
      <c r="U22" s="17" t="s">
        <v>22</v>
      </c>
      <c r="V22" s="16">
        <v>2</v>
      </c>
      <c r="W22" s="16">
        <v>0</v>
      </c>
      <c r="X22" s="17" t="s">
        <v>22</v>
      </c>
      <c r="Y22" s="20">
        <v>98</v>
      </c>
      <c r="Z22" s="18" t="s">
        <v>22</v>
      </c>
      <c r="AA22" s="17" t="s">
        <v>22</v>
      </c>
      <c r="AB22" s="20">
        <v>20.329999999999998</v>
      </c>
      <c r="AC22" s="17" t="s">
        <v>22</v>
      </c>
      <c r="AD22" s="17" t="s">
        <v>22</v>
      </c>
      <c r="AE22" s="17" t="s">
        <v>22</v>
      </c>
      <c r="AF22" s="17" t="s">
        <v>22</v>
      </c>
      <c r="AG22" s="17" t="s">
        <v>22</v>
      </c>
      <c r="AH22" s="17" t="s">
        <v>22</v>
      </c>
      <c r="AI22" s="17" t="s">
        <v>22</v>
      </c>
      <c r="AJ22" s="17" t="s">
        <v>22</v>
      </c>
      <c r="AK22" s="16" t="s">
        <v>46</v>
      </c>
      <c r="AL22" s="18" t="s">
        <v>0</v>
      </c>
      <c r="AM22" s="17" t="s">
        <v>22</v>
      </c>
      <c r="AN22" s="17" t="s">
        <v>22</v>
      </c>
    </row>
    <row r="23" spans="1:40" customFormat="1">
      <c r="A23" s="17" t="s">
        <v>22</v>
      </c>
      <c r="B23" s="22" t="s">
        <v>53</v>
      </c>
      <c r="C23" s="17" t="s">
        <v>22</v>
      </c>
      <c r="D23" s="17" t="s">
        <v>22</v>
      </c>
      <c r="E23" s="17" t="s">
        <v>22</v>
      </c>
      <c r="F23" s="19">
        <v>43907.666666666664</v>
      </c>
      <c r="G23" s="19">
        <v>43849.416666666664</v>
      </c>
      <c r="H23" s="17" t="s">
        <v>22</v>
      </c>
      <c r="I23" s="17" t="s">
        <v>22</v>
      </c>
      <c r="J23" s="16">
        <v>2</v>
      </c>
      <c r="K23" s="17" t="s">
        <v>22</v>
      </c>
      <c r="L23" s="17" t="s">
        <v>22</v>
      </c>
      <c r="M23" s="14"/>
      <c r="N23" s="17" t="s">
        <v>22</v>
      </c>
      <c r="O23" s="17" t="s">
        <v>22</v>
      </c>
      <c r="P23" s="17" t="s">
        <v>22</v>
      </c>
      <c r="Q23" s="17" t="s">
        <v>22</v>
      </c>
      <c r="R23" s="17" t="s">
        <v>22</v>
      </c>
      <c r="S23" s="17" t="s">
        <v>22</v>
      </c>
      <c r="T23" s="17" t="s">
        <v>22</v>
      </c>
      <c r="U23" s="17" t="s">
        <v>22</v>
      </c>
      <c r="V23" s="16">
        <v>2</v>
      </c>
      <c r="W23" s="16">
        <v>0</v>
      </c>
      <c r="X23" s="17" t="s">
        <v>22</v>
      </c>
      <c r="Y23" s="20">
        <v>118</v>
      </c>
      <c r="Z23" s="18" t="s">
        <v>22</v>
      </c>
      <c r="AA23" s="17" t="s">
        <v>22</v>
      </c>
      <c r="AB23" s="20">
        <v>5.51</v>
      </c>
      <c r="AC23" s="17" t="s">
        <v>22</v>
      </c>
      <c r="AD23" s="17" t="s">
        <v>22</v>
      </c>
      <c r="AE23" s="17" t="s">
        <v>22</v>
      </c>
      <c r="AF23" s="17" t="s">
        <v>22</v>
      </c>
      <c r="AG23" s="17" t="s">
        <v>22</v>
      </c>
      <c r="AH23" s="17" t="s">
        <v>22</v>
      </c>
      <c r="AI23" s="17" t="s">
        <v>22</v>
      </c>
      <c r="AJ23" s="17" t="s">
        <v>22</v>
      </c>
      <c r="AK23" s="16" t="s">
        <v>47</v>
      </c>
      <c r="AL23" s="18" t="s">
        <v>0</v>
      </c>
      <c r="AM23" s="17" t="s">
        <v>22</v>
      </c>
      <c r="AN23" s="17" t="s">
        <v>22</v>
      </c>
    </row>
    <row r="24" spans="1:40" customFormat="1">
      <c r="A24" s="17" t="s">
        <v>22</v>
      </c>
      <c r="B24" s="22" t="s">
        <v>53</v>
      </c>
      <c r="C24" s="17" t="s">
        <v>22</v>
      </c>
      <c r="D24" s="17" t="s">
        <v>22</v>
      </c>
      <c r="E24" s="17" t="s">
        <v>22</v>
      </c>
      <c r="F24" s="19">
        <v>43847.666666666664</v>
      </c>
      <c r="G24" s="19">
        <v>43853.416666666664</v>
      </c>
      <c r="H24" s="17" t="s">
        <v>22</v>
      </c>
      <c r="I24" s="17" t="s">
        <v>22</v>
      </c>
      <c r="J24" s="16">
        <v>6</v>
      </c>
      <c r="K24" s="17" t="s">
        <v>22</v>
      </c>
      <c r="L24" s="17" t="s">
        <v>22</v>
      </c>
      <c r="M24" s="14"/>
      <c r="N24" s="17" t="s">
        <v>22</v>
      </c>
      <c r="O24" s="17" t="s">
        <v>22</v>
      </c>
      <c r="P24" s="17" t="s">
        <v>22</v>
      </c>
      <c r="Q24" s="17" t="s">
        <v>22</v>
      </c>
      <c r="R24" s="17" t="s">
        <v>22</v>
      </c>
      <c r="S24" s="17" t="s">
        <v>22</v>
      </c>
      <c r="T24" s="17" t="s">
        <v>22</v>
      </c>
      <c r="U24" s="17" t="s">
        <v>22</v>
      </c>
      <c r="V24" s="16">
        <v>1</v>
      </c>
      <c r="W24" s="16">
        <v>0</v>
      </c>
      <c r="X24" s="17" t="s">
        <v>22</v>
      </c>
      <c r="Y24" s="20">
        <v>414</v>
      </c>
      <c r="Z24" s="18" t="s">
        <v>22</v>
      </c>
      <c r="AA24" s="17" t="s">
        <v>22</v>
      </c>
      <c r="AB24" s="20">
        <v>16.170000000000002</v>
      </c>
      <c r="AC24" s="17" t="s">
        <v>22</v>
      </c>
      <c r="AD24" s="17" t="s">
        <v>22</v>
      </c>
      <c r="AE24" s="17" t="s">
        <v>22</v>
      </c>
      <c r="AF24" s="17" t="s">
        <v>22</v>
      </c>
      <c r="AG24" s="17" t="s">
        <v>22</v>
      </c>
      <c r="AH24" s="17" t="s">
        <v>22</v>
      </c>
      <c r="AI24" s="17" t="s">
        <v>22</v>
      </c>
      <c r="AJ24" s="17" t="s">
        <v>22</v>
      </c>
      <c r="AK24" s="16" t="s">
        <v>48</v>
      </c>
      <c r="AL24" s="18" t="s">
        <v>0</v>
      </c>
      <c r="AM24" s="17" t="s">
        <v>22</v>
      </c>
      <c r="AN24" s="17" t="s">
        <v>22</v>
      </c>
    </row>
    <row r="25" spans="1:40" customFormat="1">
      <c r="A25" s="17" t="s">
        <v>22</v>
      </c>
      <c r="B25" s="22" t="s">
        <v>53</v>
      </c>
      <c r="C25" s="17" t="s">
        <v>22</v>
      </c>
      <c r="D25" s="17" t="s">
        <v>22</v>
      </c>
      <c r="E25" s="17" t="s">
        <v>22</v>
      </c>
      <c r="F25" s="19">
        <v>43848.666666666664</v>
      </c>
      <c r="G25" s="19">
        <v>43850.416666666664</v>
      </c>
      <c r="H25" s="17" t="s">
        <v>22</v>
      </c>
      <c r="I25" s="17" t="s">
        <v>22</v>
      </c>
      <c r="J25" s="16">
        <v>2</v>
      </c>
      <c r="K25" s="17" t="s">
        <v>22</v>
      </c>
      <c r="L25" s="17" t="s">
        <v>22</v>
      </c>
      <c r="M25" s="14"/>
      <c r="N25" s="17" t="s">
        <v>22</v>
      </c>
      <c r="O25" s="17" t="s">
        <v>22</v>
      </c>
      <c r="P25" s="17" t="s">
        <v>22</v>
      </c>
      <c r="Q25" s="17" t="s">
        <v>22</v>
      </c>
      <c r="R25" s="17" t="s">
        <v>22</v>
      </c>
      <c r="S25" s="17" t="s">
        <v>22</v>
      </c>
      <c r="T25" s="17" t="s">
        <v>22</v>
      </c>
      <c r="U25" s="17" t="s">
        <v>22</v>
      </c>
      <c r="V25" s="16">
        <v>2</v>
      </c>
      <c r="W25" s="16">
        <v>0</v>
      </c>
      <c r="X25" s="17" t="s">
        <v>22</v>
      </c>
      <c r="Y25" s="20">
        <v>98</v>
      </c>
      <c r="Z25" s="18" t="s">
        <v>22</v>
      </c>
      <c r="AA25" s="17" t="s">
        <v>22</v>
      </c>
      <c r="AB25" s="20">
        <v>4.72</v>
      </c>
      <c r="AC25" s="17" t="s">
        <v>22</v>
      </c>
      <c r="AD25" s="17" t="s">
        <v>22</v>
      </c>
      <c r="AE25" s="17" t="s">
        <v>22</v>
      </c>
      <c r="AF25" s="17" t="s">
        <v>22</v>
      </c>
      <c r="AG25" s="17" t="s">
        <v>22</v>
      </c>
      <c r="AH25" s="17" t="s">
        <v>22</v>
      </c>
      <c r="AI25" s="17" t="s">
        <v>22</v>
      </c>
      <c r="AJ25" s="17" t="s">
        <v>22</v>
      </c>
      <c r="AK25" s="16" t="s">
        <v>49</v>
      </c>
      <c r="AL25" s="18" t="s">
        <v>0</v>
      </c>
      <c r="AM25" s="17" t="s">
        <v>22</v>
      </c>
      <c r="AN25" s="17" t="s">
        <v>22</v>
      </c>
    </row>
    <row r="26" spans="1:40" customFormat="1">
      <c r="A26" s="17" t="s">
        <v>22</v>
      </c>
      <c r="B26" s="22" t="s">
        <v>51</v>
      </c>
      <c r="C26" s="17" t="s">
        <v>22</v>
      </c>
      <c r="D26" s="17" t="s">
        <v>22</v>
      </c>
      <c r="E26" s="17" t="s">
        <v>22</v>
      </c>
      <c r="F26" s="19">
        <v>43849.666666666664</v>
      </c>
      <c r="G26" s="19">
        <v>43853.416666666664</v>
      </c>
      <c r="H26" s="17" t="s">
        <v>22</v>
      </c>
      <c r="I26" s="17" t="s">
        <v>22</v>
      </c>
      <c r="J26" s="16">
        <v>4</v>
      </c>
      <c r="K26" s="17" t="s">
        <v>22</v>
      </c>
      <c r="L26" s="17" t="s">
        <v>22</v>
      </c>
      <c r="M26" s="14"/>
      <c r="N26" s="17" t="s">
        <v>22</v>
      </c>
      <c r="O26" s="17" t="s">
        <v>22</v>
      </c>
      <c r="P26" s="17" t="s">
        <v>22</v>
      </c>
      <c r="Q26" s="17" t="s">
        <v>22</v>
      </c>
      <c r="R26" s="17" t="s">
        <v>22</v>
      </c>
      <c r="S26" s="17" t="s">
        <v>22</v>
      </c>
      <c r="T26" s="17" t="s">
        <v>22</v>
      </c>
      <c r="U26" s="17" t="s">
        <v>22</v>
      </c>
      <c r="V26" s="16">
        <v>1</v>
      </c>
      <c r="W26" s="16">
        <v>0</v>
      </c>
      <c r="X26" s="17" t="s">
        <v>22</v>
      </c>
      <c r="Y26" s="20">
        <v>211</v>
      </c>
      <c r="Z26" s="18" t="s">
        <v>22</v>
      </c>
      <c r="AA26" s="17" t="s">
        <v>22</v>
      </c>
      <c r="AB26" s="20">
        <v>8.86</v>
      </c>
      <c r="AC26" s="17" t="s">
        <v>22</v>
      </c>
      <c r="AD26" s="17" t="s">
        <v>22</v>
      </c>
      <c r="AE26" s="17" t="s">
        <v>22</v>
      </c>
      <c r="AF26" s="17" t="s">
        <v>22</v>
      </c>
      <c r="AG26" s="17" t="s">
        <v>22</v>
      </c>
      <c r="AH26" s="17" t="s">
        <v>22</v>
      </c>
      <c r="AI26" s="17" t="s">
        <v>22</v>
      </c>
      <c r="AJ26" s="17" t="s">
        <v>22</v>
      </c>
      <c r="AK26" s="16" t="s">
        <v>50</v>
      </c>
      <c r="AL26" s="18" t="s">
        <v>0</v>
      </c>
      <c r="AM26" s="17" t="s">
        <v>22</v>
      </c>
      <c r="AN26" s="17" t="s">
        <v>22</v>
      </c>
    </row>
    <row r="27" spans="1:40" customFormat="1"/>
    <row r="28" spans="1:40" customFormat="1"/>
    <row r="29" spans="1:40" customFormat="1">
      <c r="B29" s="22">
        <f>COLUMN(A:A)</f>
        <v>1</v>
      </c>
      <c r="C29" s="22">
        <f t="shared" ref="C29:AN29" si="0">COLUMN(B:B)</f>
        <v>2</v>
      </c>
      <c r="D29" s="22">
        <f t="shared" si="0"/>
        <v>3</v>
      </c>
      <c r="E29" s="22">
        <f t="shared" si="0"/>
        <v>4</v>
      </c>
      <c r="F29" s="22">
        <f t="shared" si="0"/>
        <v>5</v>
      </c>
      <c r="G29" s="22">
        <f t="shared" si="0"/>
        <v>6</v>
      </c>
      <c r="H29" s="22">
        <f t="shared" si="0"/>
        <v>7</v>
      </c>
      <c r="I29" s="22">
        <f t="shared" si="0"/>
        <v>8</v>
      </c>
      <c r="J29" s="22">
        <f t="shared" si="0"/>
        <v>9</v>
      </c>
      <c r="K29" s="22">
        <f t="shared" si="0"/>
        <v>10</v>
      </c>
      <c r="L29" s="22">
        <f t="shared" si="0"/>
        <v>11</v>
      </c>
      <c r="M29" s="22">
        <f t="shared" si="0"/>
        <v>12</v>
      </c>
      <c r="N29" s="22">
        <f t="shared" si="0"/>
        <v>13</v>
      </c>
      <c r="O29" s="22">
        <f t="shared" si="0"/>
        <v>14</v>
      </c>
      <c r="P29" s="22">
        <f t="shared" si="0"/>
        <v>15</v>
      </c>
      <c r="Q29" s="22">
        <f t="shared" si="0"/>
        <v>16</v>
      </c>
      <c r="R29" s="22">
        <f t="shared" si="0"/>
        <v>17</v>
      </c>
      <c r="S29" s="22">
        <f t="shared" si="0"/>
        <v>18</v>
      </c>
      <c r="T29" s="22">
        <f t="shared" si="0"/>
        <v>19</v>
      </c>
      <c r="U29" s="22">
        <f t="shared" si="0"/>
        <v>20</v>
      </c>
      <c r="V29" s="22">
        <f t="shared" si="0"/>
        <v>21</v>
      </c>
      <c r="W29" s="22">
        <f t="shared" si="0"/>
        <v>22</v>
      </c>
      <c r="X29" s="22">
        <f t="shared" si="0"/>
        <v>23</v>
      </c>
      <c r="Y29" s="22">
        <f t="shared" si="0"/>
        <v>24</v>
      </c>
      <c r="Z29" s="22">
        <f t="shared" si="0"/>
        <v>25</v>
      </c>
      <c r="AA29" s="22">
        <f t="shared" si="0"/>
        <v>26</v>
      </c>
      <c r="AB29" s="22">
        <f t="shared" si="0"/>
        <v>27</v>
      </c>
      <c r="AC29" s="22">
        <f t="shared" si="0"/>
        <v>28</v>
      </c>
      <c r="AD29" s="22">
        <f t="shared" si="0"/>
        <v>29</v>
      </c>
      <c r="AE29" s="22">
        <f t="shared" si="0"/>
        <v>30</v>
      </c>
      <c r="AF29" s="22">
        <f t="shared" si="0"/>
        <v>31</v>
      </c>
      <c r="AG29" s="22">
        <f t="shared" si="0"/>
        <v>32</v>
      </c>
      <c r="AH29" s="22">
        <f t="shared" si="0"/>
        <v>33</v>
      </c>
      <c r="AI29" s="22">
        <f t="shared" si="0"/>
        <v>34</v>
      </c>
      <c r="AJ29" s="22">
        <f t="shared" si="0"/>
        <v>35</v>
      </c>
      <c r="AK29" s="22">
        <f t="shared" si="0"/>
        <v>36</v>
      </c>
      <c r="AL29" s="22">
        <f t="shared" si="0"/>
        <v>37</v>
      </c>
      <c r="AM29" s="22">
        <f t="shared" si="0"/>
        <v>38</v>
      </c>
      <c r="AN29" s="22">
        <f t="shared" si="0"/>
        <v>39</v>
      </c>
    </row>
    <row r="30" spans="1:40" customFormat="1"/>
    <row r="31" spans="1:40" customFormat="1"/>
    <row r="32" spans="1:40" customFormat="1"/>
    <row r="33" customFormat="1"/>
    <row r="34" customFormat="1"/>
    <row r="35" customFormat="1"/>
    <row r="36" customFormat="1"/>
    <row r="37" customFormat="1"/>
    <row r="38" customFormat="1"/>
    <row r="39" customFormat="1"/>
    <row r="40" customFormat="1"/>
    <row r="41" customFormat="1"/>
    <row r="42" customFormat="1"/>
    <row r="43" customFormat="1"/>
    <row r="44" customFormat="1"/>
    <row r="45" customFormat="1"/>
    <row r="46" customFormat="1"/>
    <row r="47" customFormat="1"/>
    <row r="48" customFormat="1"/>
    <row r="49" customFormat="1"/>
    <row r="50" customFormat="1"/>
    <row r="51" customFormat="1"/>
    <row r="52" customFormat="1"/>
    <row r="53" customFormat="1"/>
    <row r="54" customFormat="1"/>
    <row r="55" customFormat="1"/>
    <row r="56" customFormat="1"/>
    <row r="57" customFormat="1"/>
    <row r="58" customFormat="1"/>
    <row r="59" customFormat="1"/>
    <row r="60" customFormat="1"/>
    <row r="61" customFormat="1"/>
    <row r="62" customFormat="1"/>
    <row r="63" customFormat="1"/>
    <row r="64" customFormat="1"/>
    <row r="65" customFormat="1"/>
    <row r="66" customFormat="1"/>
    <row r="67" customFormat="1"/>
    <row r="68" customFormat="1"/>
    <row r="69" customFormat="1"/>
    <row r="70" customFormat="1"/>
    <row r="71" customFormat="1"/>
    <row r="72" customFormat="1"/>
    <row r="73" customFormat="1"/>
    <row r="74" customFormat="1"/>
    <row r="75" customFormat="1"/>
    <row r="76" customFormat="1"/>
    <row r="77" customFormat="1"/>
    <row r="78" customFormat="1"/>
    <row r="79" customFormat="1"/>
    <row r="80" customFormat="1"/>
    <row r="81" customFormat="1"/>
    <row r="82" customFormat="1"/>
    <row r="83" customFormat="1"/>
    <row r="84" customFormat="1"/>
    <row r="85" customFormat="1"/>
    <row r="86" customFormat="1"/>
    <row r="87" customFormat="1"/>
    <row r="88" customFormat="1"/>
    <row r="89" customFormat="1"/>
    <row r="90" customFormat="1"/>
    <row r="91" customFormat="1"/>
    <row r="92" customFormat="1"/>
    <row r="93" customFormat="1"/>
    <row r="94" customFormat="1"/>
    <row r="95" customFormat="1"/>
    <row r="96" customFormat="1"/>
    <row r="97" customFormat="1"/>
    <row r="98" customFormat="1"/>
    <row r="99" customFormat="1"/>
    <row r="100" customFormat="1"/>
    <row r="101" customFormat="1"/>
    <row r="102" customFormat="1"/>
    <row r="103" customFormat="1"/>
    <row r="104" customFormat="1"/>
    <row r="105" customFormat="1"/>
    <row r="106" customFormat="1"/>
    <row r="107" customFormat="1"/>
    <row r="108" customFormat="1"/>
    <row r="109" customFormat="1"/>
    <row r="110" customFormat="1"/>
    <row r="111" customFormat="1"/>
    <row r="112" customFormat="1"/>
    <row r="113" customFormat="1"/>
    <row r="114" customFormat="1"/>
    <row r="115" customFormat="1"/>
    <row r="116" customFormat="1"/>
    <row r="117" customFormat="1"/>
    <row r="118" customFormat="1"/>
    <row r="119" customFormat="1"/>
    <row r="120" customFormat="1"/>
    <row r="121" customFormat="1"/>
    <row r="122" customFormat="1"/>
    <row r="123" customFormat="1"/>
    <row r="124" customFormat="1"/>
    <row r="125" customFormat="1"/>
    <row r="126" customFormat="1"/>
    <row r="127" customFormat="1"/>
    <row r="128" customFormat="1"/>
    <row r="129" customFormat="1"/>
    <row r="130" customFormat="1"/>
    <row r="131" customFormat="1"/>
  </sheetData>
  <sheetCalcPr fullCalcOnLoad="1"/>
  <protectedRanges>
    <protectedRange sqref="B132:I65536" name="Plage1"/>
    <protectedRange sqref="B1:AB1" name="Plage1_1"/>
    <protectedRange sqref="Y2:Y10 B27:AA28 A2:X26 Y12:Y26 Z2:AA26 AC2:AJ26 AM2:AN26 B30:AA131 B29:AN29" name="Plage1_2"/>
  </protectedRanges>
  <autoFilter ref="A1:AN26"/>
  <customSheetViews>
    <customSheetView guid="{953908D2-E0C6-4B99-B219-4BCC0017C2A8}" showPageBreaks="1" showAutoFilter="1" showRuler="0">
      <pane ySplit="2" topLeftCell="A681" activePane="bottomLeft"/>
      <selection pane="bottomLeft" activeCell="E700" sqref="E700"/>
      <pageMargins left="0.78740157499999996" right="0.78740157499999996" top="0.984251969" bottom="0.984251969" header="0.4921259845" footer="0.4921259845"/>
      <pageSetup paperSize="9" orientation="portrait"/>
      <headerFooter alignWithMargins="0"/>
      <autoFilter ref="B1:S1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2:L53"/>
  <sheetViews>
    <sheetView tabSelected="1" workbookViewId="0">
      <selection activeCell="N48" sqref="N48"/>
    </sheetView>
  </sheetViews>
  <sheetFormatPr baseColWidth="10" defaultColWidth="10.81640625" defaultRowHeight="12.5"/>
  <cols>
    <col min="1" max="1" width="6.1796875" style="8" customWidth="1"/>
    <col min="2" max="2" width="11.1796875" style="8" customWidth="1"/>
    <col min="3" max="3" width="10.453125" style="8" bestFit="1" customWidth="1"/>
    <col min="4" max="4" width="10.1796875" style="8" bestFit="1" customWidth="1"/>
    <col min="5" max="5" width="10.81640625" style="8"/>
    <col min="6" max="6" width="10.1796875" style="8" bestFit="1" customWidth="1"/>
    <col min="7" max="7" width="14" style="8" bestFit="1" customWidth="1"/>
    <col min="8" max="8" width="12.453125" style="8" bestFit="1" customWidth="1"/>
    <col min="9" max="16384" width="10.81640625" style="8"/>
  </cols>
  <sheetData>
    <row r="2" spans="1:12" ht="13">
      <c r="A2" s="23" t="s">
        <v>57</v>
      </c>
      <c r="B2" s="12" t="s">
        <v>52</v>
      </c>
    </row>
    <row r="3" spans="1:12" ht="13">
      <c r="A3" s="23" t="s">
        <v>69</v>
      </c>
      <c r="B3" s="27" t="s">
        <v>70</v>
      </c>
    </row>
    <row r="4" spans="1:12">
      <c r="D4" s="8">
        <v>1</v>
      </c>
    </row>
    <row r="5" spans="1:12" s="9" customFormat="1" ht="13">
      <c r="A5" s="24"/>
      <c r="B5" s="25" t="s">
        <v>57</v>
      </c>
      <c r="C5" s="25" t="s">
        <v>55</v>
      </c>
      <c r="D5" s="25" t="s">
        <v>56</v>
      </c>
      <c r="E5" s="24" t="s">
        <v>6</v>
      </c>
      <c r="F5" s="24" t="s">
        <v>17</v>
      </c>
      <c r="G5" s="24" t="s">
        <v>18</v>
      </c>
      <c r="H5" s="24" t="s">
        <v>20</v>
      </c>
      <c r="I5" s="24" t="s">
        <v>21</v>
      </c>
      <c r="J5" s="24" t="s">
        <v>23</v>
      </c>
      <c r="K5" s="24" t="s">
        <v>65</v>
      </c>
      <c r="L5" s="24" t="s">
        <v>66</v>
      </c>
    </row>
    <row r="6" spans="1:12" s="7" customFormat="1">
      <c r="A6" s="26">
        <v>1</v>
      </c>
      <c r="B6" s="29" t="str">
        <f t="array" aca="1" ref="B6" ca="1">IFERROR(INDEX(noms,SMALL(IF((MONTH(date1)=MONTH(1&amp;$B$3))*(MONTH(date2)=MONTH(1&amp;$B$3))*(noms=$B$2),ROW(noms)-1,""),ROW(A1))),"")</f>
        <v>PAUL</v>
      </c>
      <c r="C6" s="30">
        <f t="array" aca="1" ref="C6" ca="1">IFERROR(INDEX(date1,SMALL(IF((MONTH(date1)=MONTH(1&amp;$B$3))*(MONTH(date2)=MONTH(1&amp;$B$3))*(noms=$B$2),ROW(noms)-1,""),ROW(B1))),"")</f>
        <v>43833.666666666664</v>
      </c>
      <c r="D6" s="30">
        <f t="array" aca="1" ref="D6" ca="1">IFERROR(INDEX(date2,SMALL(IF((MONTH(date1)=MONTH(1&amp;$B$3))*(MONTH(date2)=MONTH(1&amp;$B$3))*(noms=$B$2),ROW(noms)-1,""),ROW(C1))),"")</f>
        <v>43835.416666666664</v>
      </c>
      <c r="E6" s="31">
        <f t="array" aca="1" ref="E6" ca="1">IFERROR(INDEX(bdd,SMALL(IF((MONTH(date1)=MONTH(1&amp;$B$3))*(MONTH(date2)=MONTH(1&amp;$B$3))*(noms=$B$2),ROW(noms)-1,""),ROW(D1)),9),"")</f>
        <v>2</v>
      </c>
      <c r="F6" s="31">
        <f t="array" aca="1" ref="F6" ca="1">IFERROR(INDEX(bdd,SMALL(IF((MONTH(date1)=MONTH(1&amp;$B$3))*(MONTH(date2)=MONTH(1&amp;$B$3))*(noms=$B$2),ROW(noms)-1,""),ROW(E1)),21),"")</f>
        <v>2</v>
      </c>
      <c r="G6" s="31">
        <f t="array" aca="1" ref="G6" ca="1">IFERROR(INDEX(bdd,SMALL(IF((MONTH(date1)=MONTH(1&amp;$B$3))*(MONTH(date2)=MONTH(1&amp;$B$3))*(noms=$B$2),ROW(noms)-1,""),ROW(F1)),22),"")</f>
        <v>0</v>
      </c>
      <c r="H6" s="31">
        <f t="array" aca="1" ref="H6" ca="1">IFERROR(INDEX(bdd,SMALL(IF((MONTH(date1)=MONTH(1&amp;$B$3))*(MONTH(date2)=MONTH(1&amp;$B$3))*(noms=$B$2),ROW(noms)-1,""),ROW(G1)),24),"")</f>
        <v>148</v>
      </c>
      <c r="I6" s="31" t="str">
        <f t="array" aca="1" ref="I6" ca="1">IFERROR(INDEX(bdd,SMALL(IF((MONTH(date1)=MONTH(1&amp;$B$3))*(MONTH(date2)=MONTH(1&amp;$B$3))*(noms=$B$2),ROW(noms)-1,""),ROW(H1)),25),"")</f>
        <v>X</v>
      </c>
      <c r="J6" s="31">
        <f t="array" aca="1" ref="J6" ca="1">IFERROR(INDEX(bdd,SMALL(IF((MONTH(date1)=MONTH(1&amp;$B$3))*(MONTH(date2)=MONTH(1&amp;$B$3))*(noms=$B$2),ROW(noms)-1,""),ROW(I1)),27),"")</f>
        <v>6.59</v>
      </c>
      <c r="K6" s="31" t="str">
        <f t="array" aca="1" ref="K6" ca="1">IFERROR(INDEX(bdd,SMALL(IF((MONTH(date1)=MONTH(1&amp;$B$3))*(MONTH(date2)=MONTH(1&amp;$B$3))*(noms=$B$2),ROW(noms)-1,""),ROW(J1)),36),"")</f>
        <v>"07UVI8"</v>
      </c>
      <c r="L6" s="31" t="str">
        <f t="array" aca="1" ref="L6" ca="1">IFERROR(INDEX(bdd,SMALL(IF((MONTH(date1)=MONTH(1&amp;$B$3))*(MONTH(date2)=MONTH(1&amp;$B$3))*(noms=$B$2),ROW(noms)-1,""),ROW(K1)),37),"")</f>
        <v>A</v>
      </c>
    </row>
    <row r="7" spans="1:12" s="7" customFormat="1">
      <c r="A7" s="26">
        <v>2</v>
      </c>
      <c r="B7" s="29" t="str">
        <f t="array" aca="1" ref="B7" ca="1">IFERROR(INDEX(noms,SMALL(IF((MONTH(date1)=MONTH(1&amp;$B$3))*(MONTH(date2)=MONTH(1&amp;$B$3))*(noms=$B$2),ROW(noms)-1,""),ROW(A2))),"")</f>
        <v>PAUL</v>
      </c>
      <c r="C7" s="30">
        <f t="array" aca="1" ref="C7" ca="1">IFERROR(INDEX(date1,SMALL(IF((MONTH(date1)=MONTH(1&amp;$B$3))*(MONTH(date2)=MONTH(1&amp;$B$3))*(noms=$B$2),ROW(noms)-1,""),ROW(B2))),"")</f>
        <v>43835.666666666664</v>
      </c>
      <c r="D7" s="30">
        <f t="array" aca="1" ref="D7" ca="1">IFERROR(INDEX(date2,SMALL(IF((MONTH(date1)=MONTH(1&amp;$B$3))*(MONTH(date2)=MONTH(1&amp;$B$3))*(noms=$B$2),ROW(noms)-1,""),ROW(C2))),"")</f>
        <v>43840.416666666664</v>
      </c>
      <c r="E7" s="31">
        <f t="array" aca="1" ref="E7" ca="1">IFERROR(INDEX(bdd,SMALL(IF((MONTH(date1)=MONTH(1&amp;$B$3))*(MONTH(date2)=MONTH(1&amp;$B$3))*(noms=$B$2),ROW(noms)-1,""),ROW(D2)),9),"")</f>
        <v>5</v>
      </c>
      <c r="F7" s="31">
        <f t="array" aca="1" ref="F7" ca="1">IFERROR(INDEX(bdd,SMALL(IF((MONTH(date1)=MONTH(1&amp;$B$3))*(MONTH(date2)=MONTH(1&amp;$B$3))*(noms=$B$2),ROW(noms)-1,""),ROW(E2)),21),"")</f>
        <v>2</v>
      </c>
      <c r="G7" s="31">
        <f t="array" aca="1" ref="G7" ca="1">IFERROR(INDEX(bdd,SMALL(IF((MONTH(date1)=MONTH(1&amp;$B$3))*(MONTH(date2)=MONTH(1&amp;$B$3))*(noms=$B$2),ROW(noms)-1,""),ROW(F2)),22),"")</f>
        <v>0</v>
      </c>
      <c r="H7" s="31">
        <f t="array" aca="1" ref="H7" ca="1">IFERROR(INDEX(bdd,SMALL(IF((MONTH(date1)=MONTH(1&amp;$B$3))*(MONTH(date2)=MONTH(1&amp;$B$3))*(noms=$B$2),ROW(noms)-1,""),ROW(G2)),24),"")</f>
        <v>245</v>
      </c>
      <c r="I7" s="31" t="str">
        <f t="array" aca="1" ref="I7" ca="1">IFERROR(INDEX(bdd,SMALL(IF((MONTH(date1)=MONTH(1&amp;$B$3))*(MONTH(date2)=MONTH(1&amp;$B$3))*(noms=$B$2),ROW(noms)-1,""),ROW(H2)),25),"")</f>
        <v>X</v>
      </c>
      <c r="J7" s="31">
        <f t="array" aca="1" ref="J7" ca="1">IFERROR(INDEX(bdd,SMALL(IF((MONTH(date1)=MONTH(1&amp;$B$3))*(MONTH(date2)=MONTH(1&amp;$B$3))*(noms=$B$2),ROW(noms)-1,""),ROW(I2)),27),"")</f>
        <v>10.01</v>
      </c>
      <c r="K7" s="31" t="str">
        <f t="array" aca="1" ref="K7" ca="1">IFERROR(INDEX(bdd,SMALL(IF((MONTH(date1)=MONTH(1&amp;$B$3))*(MONTH(date2)=MONTH(1&amp;$B$3))*(noms=$B$2),ROW(noms)-1,""),ROW(J2)),36),"")</f>
        <v>"07UVIV"</v>
      </c>
      <c r="L7" s="31" t="str">
        <f t="array" aca="1" ref="L7" ca="1">IFERROR(INDEX(bdd,SMALL(IF((MONTH(date1)=MONTH(1&amp;$B$3))*(MONTH(date2)=MONTH(1&amp;$B$3))*(noms=$B$2),ROW(noms)-1,""),ROW(K2)),37),"")</f>
        <v>A</v>
      </c>
    </row>
    <row r="8" spans="1:12">
      <c r="A8" s="26">
        <v>5</v>
      </c>
      <c r="B8" s="29" t="str">
        <f t="array" aca="1" ref="B8" ca="1">IFERROR(INDEX(noms,SMALL(IF((MONTH(date1)=MONTH(1&amp;$B$3))*(MONTH(date2)=MONTH(1&amp;$B$3))*(noms=$B$2),ROW(noms)-1,""),ROW(A3))),"")</f>
        <v>PAUL</v>
      </c>
      <c r="C8" s="30">
        <f t="array" aca="1" ref="C8" ca="1">IFERROR(INDEX(date1,SMALL(IF((MONTH(date1)=MONTH(1&amp;$B$3))*(MONTH(date2)=MONTH(1&amp;$B$3))*(noms=$B$2),ROW(noms)-1,""),ROW(B3))),"")</f>
        <v>43837.625</v>
      </c>
      <c r="D8" s="30">
        <f t="array" aca="1" ref="D8" ca="1">IFERROR(INDEX(date2,SMALL(IF((MONTH(date1)=MONTH(1&amp;$B$3))*(MONTH(date2)=MONTH(1&amp;$B$3))*(noms=$B$2),ROW(noms)-1,""),ROW(C3))),"")</f>
        <v>43840.416666666664</v>
      </c>
      <c r="E8" s="31">
        <f t="array" aca="1" ref="E8" ca="1">IFERROR(INDEX(bdd,SMALL(IF((MONTH(date1)=MONTH(1&amp;$B$3))*(MONTH(date2)=MONTH(1&amp;$B$3))*(noms=$B$2),ROW(noms)-1,""),ROW(D3)),9),"")</f>
        <v>3</v>
      </c>
      <c r="F8" s="31">
        <f t="array" aca="1" ref="F8" ca="1">IFERROR(INDEX(bdd,SMALL(IF((MONTH(date1)=MONTH(1&amp;$B$3))*(MONTH(date2)=MONTH(1&amp;$B$3))*(noms=$B$2),ROW(noms)-1,""),ROW(E3)),21),"")</f>
        <v>2</v>
      </c>
      <c r="G8" s="31">
        <f t="array" aca="1" ref="G8" ca="1">IFERROR(INDEX(bdd,SMALL(IF((MONTH(date1)=MONTH(1&amp;$B$3))*(MONTH(date2)=MONTH(1&amp;$B$3))*(noms=$B$2),ROW(noms)-1,""),ROW(F3)),22),"")</f>
        <v>0</v>
      </c>
      <c r="H8" s="31">
        <f t="array" aca="1" ref="H8" ca="1">IFERROR(INDEX(bdd,SMALL(IF((MONTH(date1)=MONTH(1&amp;$B$3))*(MONTH(date2)=MONTH(1&amp;$B$3))*(noms=$B$2),ROW(noms)-1,""),ROW(G3)),24),"")</f>
        <v>147</v>
      </c>
      <c r="I8" s="31" t="str">
        <f t="array" aca="1" ref="I8" ca="1">IFERROR(INDEX(bdd,SMALL(IF((MONTH(date1)=MONTH(1&amp;$B$3))*(MONTH(date2)=MONTH(1&amp;$B$3))*(noms=$B$2),ROW(noms)-1,""),ROW(H3)),25),"")</f>
        <v>X</v>
      </c>
      <c r="J8" s="31">
        <f t="array" aca="1" ref="J8" ca="1">IFERROR(INDEX(bdd,SMALL(IF((MONTH(date1)=MONTH(1&amp;$B$3))*(MONTH(date2)=MONTH(1&amp;$B$3))*(noms=$B$2),ROW(noms)-1,""),ROW(I3)),27),"")</f>
        <v>28.56</v>
      </c>
      <c r="K8" s="31" t="str">
        <f t="array" aca="1" ref="K8" ca="1">IFERROR(INDEX(bdd,SMALL(IF((MONTH(date1)=MONTH(1&amp;$B$3))*(MONTH(date2)=MONTH(1&amp;$B$3))*(noms=$B$2),ROW(noms)-1,""),ROW(J3)),36),"")</f>
        <v>"07V6B5"</v>
      </c>
      <c r="L8" s="31" t="str">
        <f t="array" aca="1" ref="L8" ca="1">IFERROR(INDEX(bdd,SMALL(IF((MONTH(date1)=MONTH(1&amp;$B$3))*(MONTH(date2)=MONTH(1&amp;$B$3))*(noms=$B$2),ROW(noms)-1,""),ROW(K3)),37),"")</f>
        <v>A</v>
      </c>
    </row>
    <row r="9" spans="1:12">
      <c r="A9" s="26">
        <v>6</v>
      </c>
      <c r="B9" s="29" t="str">
        <f t="array" aca="1" ref="B9" ca="1">IFERROR(INDEX(noms,SMALL(IF((MONTH(date1)=MONTH(1&amp;$B$3))*(MONTH(date2)=MONTH(1&amp;$B$3))*(noms=$B$2),ROW(noms)-1,""),ROW(A4))),"")</f>
        <v>PAUL</v>
      </c>
      <c r="C9" s="30">
        <f t="array" aca="1" ref="C9" ca="1">IFERROR(INDEX(date1,SMALL(IF((MONTH(date1)=MONTH(1&amp;$B$3))*(MONTH(date2)=MONTH(1&amp;$B$3))*(noms=$B$2),ROW(noms)-1,""),ROW(B4))),"")</f>
        <v>43837.666666666664</v>
      </c>
      <c r="D9" s="30">
        <f t="array" aca="1" ref="D9" ca="1">IFERROR(INDEX(date2,SMALL(IF((MONTH(date1)=MONTH(1&amp;$B$3))*(MONTH(date2)=MONTH(1&amp;$B$3))*(noms=$B$2),ROW(noms)-1,""),ROW(C4))),"")</f>
        <v>43840.416666666664</v>
      </c>
      <c r="E9" s="31">
        <f t="array" aca="1" ref="E9" ca="1">IFERROR(INDEX(bdd,SMALL(IF((MONTH(date1)=MONTH(1&amp;$B$3))*(MONTH(date2)=MONTH(1&amp;$B$3))*(noms=$B$2),ROW(noms)-1,""),ROW(D4)),9),"")</f>
        <v>3</v>
      </c>
      <c r="F9" s="31">
        <f t="array" aca="1" ref="F9" ca="1">IFERROR(INDEX(bdd,SMALL(IF((MONTH(date1)=MONTH(1&amp;$B$3))*(MONTH(date2)=MONTH(1&amp;$B$3))*(noms=$B$2),ROW(noms)-1,""),ROW(E4)),21),"")</f>
        <v>2</v>
      </c>
      <c r="G9" s="31">
        <f t="array" aca="1" ref="G9" ca="1">IFERROR(INDEX(bdd,SMALL(IF((MONTH(date1)=MONTH(1&amp;$B$3))*(MONTH(date2)=MONTH(1&amp;$B$3))*(noms=$B$2),ROW(noms)-1,""),ROW(F4)),22),"")</f>
        <v>0</v>
      </c>
      <c r="H9" s="31">
        <f t="array" aca="1" ref="H9" ca="1">IFERROR(INDEX(bdd,SMALL(IF((MONTH(date1)=MONTH(1&amp;$B$3))*(MONTH(date2)=MONTH(1&amp;$B$3))*(noms=$B$2),ROW(noms)-1,""),ROW(G4)),24),"")</f>
        <v>162</v>
      </c>
      <c r="I9" s="31" t="str">
        <f t="array" aca="1" ref="I9" ca="1">IFERROR(INDEX(bdd,SMALL(IF((MONTH(date1)=MONTH(1&amp;$B$3))*(MONTH(date2)=MONTH(1&amp;$B$3))*(noms=$B$2),ROW(noms)-1,""),ROW(H4)),25),"")</f>
        <v>X</v>
      </c>
      <c r="J9" s="31">
        <f t="array" aca="1" ref="J9" ca="1">IFERROR(INDEX(bdd,SMALL(IF((MONTH(date1)=MONTH(1&amp;$B$3))*(MONTH(date2)=MONTH(1&amp;$B$3))*(noms=$B$2),ROW(noms)-1,""),ROW(I4)),27),"")</f>
        <v>7.09</v>
      </c>
      <c r="K9" s="31" t="str">
        <f t="array" aca="1" ref="K9" ca="1">IFERROR(INDEX(bdd,SMALL(IF((MONTH(date1)=MONTH(1&amp;$B$3))*(MONTH(date2)=MONTH(1&amp;$B$3))*(noms=$B$2),ROW(noms)-1,""),ROW(J4)),36),"")</f>
        <v>"07UVK6"</v>
      </c>
      <c r="L9" s="31" t="str">
        <f t="array" aca="1" ref="L9" ca="1">IFERROR(INDEX(bdd,SMALL(IF((MONTH(date1)=MONTH(1&amp;$B$3))*(MONTH(date2)=MONTH(1&amp;$B$3))*(noms=$B$2),ROW(noms)-1,""),ROW(K4)),37),"")</f>
        <v>A</v>
      </c>
    </row>
    <row r="10" spans="1:12">
      <c r="A10" s="26">
        <v>7</v>
      </c>
      <c r="B10" s="29" t="str">
        <f t="array" aca="1" ref="B10" ca="1">IFERROR(INDEX(noms,SMALL(IF((MONTH(date1)=MONTH(1&amp;$B$3))*(MONTH(date2)=MONTH(1&amp;$B$3))*(noms=$B$2),ROW(noms)-1,""),ROW(A5))),"")</f>
        <v>PAUL</v>
      </c>
      <c r="C10" s="30">
        <f t="array" aca="1" ref="C10" ca="1">IFERROR(INDEX(date1,SMALL(IF((MONTH(date1)=MONTH(1&amp;$B$3))*(MONTH(date2)=MONTH(1&amp;$B$3))*(noms=$B$2),ROW(noms)-1,""),ROW(B5))),"")</f>
        <v>43846.666666666664</v>
      </c>
      <c r="D10" s="30">
        <f t="array" aca="1" ref="D10" ca="1">IFERROR(INDEX(date2,SMALL(IF((MONTH(date1)=MONTH(1&amp;$B$3))*(MONTH(date2)=MONTH(1&amp;$B$3))*(noms=$B$2),ROW(noms)-1,""),ROW(C5))),"")</f>
        <v>43849.416666666664</v>
      </c>
      <c r="E10" s="31">
        <f t="array" aca="1" ref="E10" ca="1">IFERROR(INDEX(bdd,SMALL(IF((MONTH(date1)=MONTH(1&amp;$B$3))*(MONTH(date2)=MONTH(1&amp;$B$3))*(noms=$B$2),ROW(noms)-1,""),ROW(D5)),9),"")</f>
        <v>3</v>
      </c>
      <c r="F10" s="31">
        <f t="array" aca="1" ref="F10" ca="1">IFERROR(INDEX(bdd,SMALL(IF((MONTH(date1)=MONTH(1&amp;$B$3))*(MONTH(date2)=MONTH(1&amp;$B$3))*(noms=$B$2),ROW(noms)-1,""),ROW(E5)),21),"")</f>
        <v>2</v>
      </c>
      <c r="G10" s="31">
        <f t="array" aca="1" ref="G10" ca="1">IFERROR(INDEX(bdd,SMALL(IF((MONTH(date1)=MONTH(1&amp;$B$3))*(MONTH(date2)=MONTH(1&amp;$B$3))*(noms=$B$2),ROW(noms)-1,""),ROW(F5)),22),"")</f>
        <v>0</v>
      </c>
      <c r="H10" s="31">
        <f t="array" aca="1" ref="H10" ca="1">IFERROR(INDEX(bdd,SMALL(IF((MONTH(date1)=MONTH(1&amp;$B$3))*(MONTH(date2)=MONTH(1&amp;$B$3))*(noms=$B$2),ROW(noms)-1,""),ROW(G5)),24),"")</f>
        <v>147</v>
      </c>
      <c r="I10" s="31" t="str">
        <f t="array" aca="1" ref="I10" ca="1">IFERROR(INDEX(bdd,SMALL(IF((MONTH(date1)=MONTH(1&amp;$B$3))*(MONTH(date2)=MONTH(1&amp;$B$3))*(noms=$B$2),ROW(noms)-1,""),ROW(H5)),25),"")</f>
        <v>X</v>
      </c>
      <c r="J10" s="31">
        <f t="array" aca="1" ref="J10" ca="1">IFERROR(INDEX(bdd,SMALL(IF((MONTH(date1)=MONTH(1&amp;$B$3))*(MONTH(date2)=MONTH(1&amp;$B$3))*(noms=$B$2),ROW(noms)-1,""),ROW(I5)),27),"")</f>
        <v>6.55</v>
      </c>
      <c r="K10" s="31" t="str">
        <f t="array" aca="1" ref="K10" ca="1">IFERROR(INDEX(bdd,SMALL(IF((MONTH(date1)=MONTH(1&amp;$B$3))*(MONTH(date2)=MONTH(1&amp;$B$3))*(noms=$B$2),ROW(noms)-1,""),ROW(J5)),36),"")</f>
        <v>"07UVK4"</v>
      </c>
      <c r="L10" s="31" t="str">
        <f t="array" aca="1" ref="L10" ca="1">IFERROR(INDEX(bdd,SMALL(IF((MONTH(date1)=MONTH(1&amp;$B$3))*(MONTH(date2)=MONTH(1&amp;$B$3))*(noms=$B$2),ROW(noms)-1,""),ROW(K5)),37),"")</f>
        <v>A</v>
      </c>
    </row>
    <row r="11" spans="1:12">
      <c r="A11" s="26">
        <v>8</v>
      </c>
      <c r="B11" s="29" t="str">
        <f t="array" aca="1" ref="B11" ca="1">IFERROR(INDEX(noms,SMALL(IF((MONTH(date1)=MONTH(1&amp;$B$3))*(MONTH(date2)=MONTH(1&amp;$B$3))*(noms=$B$2),ROW(noms)-1,""),ROW(A6))),"")</f>
        <v>PAUL</v>
      </c>
      <c r="C11" s="30">
        <f t="array" aca="1" ref="C11" ca="1">IFERROR(INDEX(date1,SMALL(IF((MONTH(date1)=MONTH(1&amp;$B$3))*(MONTH(date2)=MONTH(1&amp;$B$3))*(noms=$B$2),ROW(noms)-1,""),ROW(B6))),"")</f>
        <v>43846.666666666664</v>
      </c>
      <c r="D11" s="30">
        <f t="array" aca="1" ref="D11" ca="1">IFERROR(INDEX(date2,SMALL(IF((MONTH(date1)=MONTH(1&amp;$B$3))*(MONTH(date2)=MONTH(1&amp;$B$3))*(noms=$B$2),ROW(noms)-1,""),ROW(C6))),"")</f>
        <v>43849.416666666664</v>
      </c>
      <c r="E11" s="31">
        <f t="array" aca="1" ref="E11" ca="1">IFERROR(INDEX(bdd,SMALL(IF((MONTH(date1)=MONTH(1&amp;$B$3))*(MONTH(date2)=MONTH(1&amp;$B$3))*(noms=$B$2),ROW(noms)-1,""),ROW(D6)),9),"")</f>
        <v>3</v>
      </c>
      <c r="F11" s="31">
        <f t="array" aca="1" ref="F11" ca="1">IFERROR(INDEX(bdd,SMALL(IF((MONTH(date1)=MONTH(1&amp;$B$3))*(MONTH(date2)=MONTH(1&amp;$B$3))*(noms=$B$2),ROW(noms)-1,""),ROW(E6)),21),"")</f>
        <v>1</v>
      </c>
      <c r="G11" s="31">
        <f t="array" aca="1" ref="G11" ca="1">IFERROR(INDEX(bdd,SMALL(IF((MONTH(date1)=MONTH(1&amp;$B$3))*(MONTH(date2)=MONTH(1&amp;$B$3))*(noms=$B$2),ROW(noms)-1,""),ROW(F6)),22),"")</f>
        <v>0</v>
      </c>
      <c r="H11" s="31">
        <f t="array" aca="1" ref="H11" ca="1">IFERROR(INDEX(bdd,SMALL(IF((MONTH(date1)=MONTH(1&amp;$B$3))*(MONTH(date2)=MONTH(1&amp;$B$3))*(noms=$B$2),ROW(noms)-1,""),ROW(G6)),24),"")</f>
        <v>162</v>
      </c>
      <c r="I11" s="31" t="str">
        <f t="array" aca="1" ref="I11" ca="1">IFERROR(INDEX(bdd,SMALL(IF((MONTH(date1)=MONTH(1&amp;$B$3))*(MONTH(date2)=MONTH(1&amp;$B$3))*(noms=$B$2),ROW(noms)-1,""),ROW(H6)),25),"")</f>
        <v>X</v>
      </c>
      <c r="J11" s="31">
        <f t="array" aca="1" ref="J11" ca="1">IFERROR(INDEX(bdd,SMALL(IF((MONTH(date1)=MONTH(1&amp;$B$3))*(MONTH(date2)=MONTH(1&amp;$B$3))*(noms=$B$2),ROW(noms)-1,""),ROW(I6)),27),"")</f>
        <v>7.09</v>
      </c>
      <c r="K11" s="31" t="str">
        <f t="array" aca="1" ref="K11" ca="1">IFERROR(INDEX(bdd,SMALL(IF((MONTH(date1)=MONTH(1&amp;$B$3))*(MONTH(date2)=MONTH(1&amp;$B$3))*(noms=$B$2),ROW(noms)-1,""),ROW(J6)),36),"")</f>
        <v>"07UVI5"</v>
      </c>
      <c r="L11" s="31" t="str">
        <f t="array" aca="1" ref="L11" ca="1">IFERROR(INDEX(bdd,SMALL(IF((MONTH(date1)=MONTH(1&amp;$B$3))*(MONTH(date2)=MONTH(1&amp;$B$3))*(noms=$B$2),ROW(noms)-1,""),ROW(K6)),37),"")</f>
        <v>A</v>
      </c>
    </row>
    <row r="12" spans="1:12">
      <c r="A12" s="26">
        <v>9</v>
      </c>
      <c r="B12" s="29" t="str">
        <f t="array" aca="1" ref="B12" ca="1">IFERROR(INDEX(noms,SMALL(IF((MONTH(date1)=MONTH(1&amp;$B$3))*(MONTH(date2)=MONTH(1&amp;$B$3))*(noms=$B$2),ROW(noms)-1,""),ROW(A7))),"")</f>
        <v>PAUL</v>
      </c>
      <c r="C12" s="30">
        <f t="array" aca="1" ref="C12" ca="1">IFERROR(INDEX(date1,SMALL(IF((MONTH(date1)=MONTH(1&amp;$B$3))*(MONTH(date2)=MONTH(1&amp;$B$3))*(noms=$B$2),ROW(noms)-1,""),ROW(B7))),"")</f>
        <v>43847.625</v>
      </c>
      <c r="D12" s="30">
        <f t="array" aca="1" ref="D12" ca="1">IFERROR(INDEX(date2,SMALL(IF((MONTH(date1)=MONTH(1&amp;$B$3))*(MONTH(date2)=MONTH(1&amp;$B$3))*(noms=$B$2),ROW(noms)-1,""),ROW(C7))),"")</f>
        <v>43849.416666666664</v>
      </c>
      <c r="E12" s="31">
        <f t="array" aca="1" ref="E12" ca="1">IFERROR(INDEX(bdd,SMALL(IF((MONTH(date1)=MONTH(1&amp;$B$3))*(MONTH(date2)=MONTH(1&amp;$B$3))*(noms=$B$2),ROW(noms)-1,""),ROW(D7)),9),"")</f>
        <v>2</v>
      </c>
      <c r="F12" s="31">
        <f t="array" aca="1" ref="F12" ca="1">IFERROR(INDEX(bdd,SMALL(IF((MONTH(date1)=MONTH(1&amp;$B$3))*(MONTH(date2)=MONTH(1&amp;$B$3))*(noms=$B$2),ROW(noms)-1,""),ROW(E7)),21),"")</f>
        <v>1</v>
      </c>
      <c r="G12" s="31">
        <f t="array" aca="1" ref="G12" ca="1">IFERROR(INDEX(bdd,SMALL(IF((MONTH(date1)=MONTH(1&amp;$B$3))*(MONTH(date2)=MONTH(1&amp;$B$3))*(noms=$B$2),ROW(noms)-1,""),ROW(F7)),22),"")</f>
        <v>0</v>
      </c>
      <c r="H12" s="31">
        <f t="array" aca="1" ref="H12" ca="1">IFERROR(INDEX(bdd,SMALL(IF((MONTH(date1)=MONTH(1&amp;$B$3))*(MONTH(date2)=MONTH(1&amp;$B$3))*(noms=$B$2),ROW(noms)-1,""),ROW(G7)),24),"")</f>
        <v>108</v>
      </c>
      <c r="I12" s="31" t="str">
        <f t="array" aca="1" ref="I12" ca="1">IFERROR(INDEX(bdd,SMALL(IF((MONTH(date1)=MONTH(1&amp;$B$3))*(MONTH(date2)=MONTH(1&amp;$B$3))*(noms=$B$2),ROW(noms)-1,""),ROW(H7)),25),"")</f>
        <v>X</v>
      </c>
      <c r="J12" s="31">
        <f t="array" aca="1" ref="J12" ca="1">IFERROR(INDEX(bdd,SMALL(IF((MONTH(date1)=MONTH(1&amp;$B$3))*(MONTH(date2)=MONTH(1&amp;$B$3))*(noms=$B$2),ROW(noms)-1,""),ROW(I7)),27),"")</f>
        <v>4.72</v>
      </c>
      <c r="K12" s="31" t="str">
        <f t="array" aca="1" ref="K12" ca="1">IFERROR(INDEX(bdd,SMALL(IF((MONTH(date1)=MONTH(1&amp;$B$3))*(MONTH(date2)=MONTH(1&amp;$B$3))*(noms=$B$2),ROW(noms)-1,""),ROW(J7)),36),"")</f>
        <v>"07V6BA"</v>
      </c>
      <c r="L12" s="31" t="str">
        <f t="array" aca="1" ref="L12" ca="1">IFERROR(INDEX(bdd,SMALL(IF((MONTH(date1)=MONTH(1&amp;$B$3))*(MONTH(date2)=MONTH(1&amp;$B$3))*(noms=$B$2),ROW(noms)-1,""),ROW(K7)),37),"")</f>
        <v>A</v>
      </c>
    </row>
    <row r="13" spans="1:12">
      <c r="A13" s="26">
        <v>10</v>
      </c>
      <c r="B13" s="29" t="str">
        <f t="array" aca="1" ref="B13" ca="1">IFERROR(INDEX(noms,SMALL(IF((MONTH(date1)=MONTH(1&amp;$B$3))*(MONTH(date2)=MONTH(1&amp;$B$3))*(noms=$B$2),ROW(noms)-1,""),ROW(A8))),"")</f>
        <v/>
      </c>
      <c r="C13" s="30" t="str">
        <f t="array" aca="1" ref="C13" ca="1">IFERROR(INDEX(date1,SMALL(IF((MONTH(date1)=MONTH(1&amp;$B$3))*(MONTH(date2)=MONTH(1&amp;$B$3))*(noms=$B$2),ROW(noms)-1,""),ROW(B8))),"")</f>
        <v/>
      </c>
      <c r="D13" s="30" t="str">
        <f t="array" aca="1" ref="D13" ca="1">IFERROR(INDEX(date2,SMALL(IF((MONTH(date1)=MONTH(1&amp;$B$3))*(MONTH(date2)=MONTH(1&amp;$B$3))*(noms=$B$2),ROW(noms)-1,""),ROW(C8))),"")</f>
        <v/>
      </c>
      <c r="E13" s="31" t="str">
        <f t="array" aca="1" ref="E13" ca="1">IFERROR(INDEX(bdd,SMALL(IF((MONTH(date1)=MONTH(1&amp;$B$3))*(MONTH(date2)=MONTH(1&amp;$B$3))*(noms=$B$2),ROW(noms)-1,""),ROW(D8)),9),"")</f>
        <v/>
      </c>
      <c r="F13" s="31" t="str">
        <f t="array" aca="1" ref="F13" ca="1">IFERROR(INDEX(bdd,SMALL(IF((MONTH(date1)=MONTH(1&amp;$B$3))*(MONTH(date2)=MONTH(1&amp;$B$3))*(noms=$B$2),ROW(noms)-1,""),ROW(E8)),21),"")</f>
        <v/>
      </c>
      <c r="G13" s="31" t="str">
        <f t="array" aca="1" ref="G13" ca="1">IFERROR(INDEX(bdd,SMALL(IF((MONTH(date1)=MONTH(1&amp;$B$3))*(MONTH(date2)=MONTH(1&amp;$B$3))*(noms=$B$2),ROW(noms)-1,""),ROW(F8)),22),"")</f>
        <v/>
      </c>
      <c r="H13" s="31" t="str">
        <f t="array" aca="1" ref="H13" ca="1">IFERROR(INDEX(bdd,SMALL(IF((MONTH(date1)=MONTH(1&amp;$B$3))*(MONTH(date2)=MONTH(1&amp;$B$3))*(noms=$B$2),ROW(noms)-1,""),ROW(G8)),24),"")</f>
        <v/>
      </c>
      <c r="I13" s="31" t="str">
        <f t="array" aca="1" ref="I13" ca="1">IFERROR(INDEX(bdd,SMALL(IF((MONTH(date1)=MONTH(1&amp;$B$3))*(MONTH(date2)=MONTH(1&amp;$B$3))*(noms=$B$2),ROW(noms)-1,""),ROW(H8)),25),"")</f>
        <v/>
      </c>
      <c r="J13" s="31" t="str">
        <f t="array" aca="1" ref="J13" ca="1">IFERROR(INDEX(bdd,SMALL(IF((MONTH(date1)=MONTH(1&amp;$B$3))*(MONTH(date2)=MONTH(1&amp;$B$3))*(noms=$B$2),ROW(noms)-1,""),ROW(I8)),27),"")</f>
        <v/>
      </c>
      <c r="K13" s="31" t="str">
        <f t="array" aca="1" ref="K13" ca="1">IFERROR(INDEX(bdd,SMALL(IF((MONTH(date1)=MONTH(1&amp;$B$3))*(MONTH(date2)=MONTH(1&amp;$B$3))*(noms=$B$2),ROW(noms)-1,""),ROW(J8)),36),"")</f>
        <v/>
      </c>
      <c r="L13" s="31" t="str">
        <f t="array" aca="1" ref="L13" ca="1">IFERROR(INDEX(bdd,SMALL(IF((MONTH(date1)=MONTH(1&amp;$B$3))*(MONTH(date2)=MONTH(1&amp;$B$3))*(noms=$B$2),ROW(noms)-1,""),ROW(K8)),37),"")</f>
        <v/>
      </c>
    </row>
    <row r="14" spans="1:12">
      <c r="A14" s="26">
        <v>11</v>
      </c>
      <c r="B14" s="29" t="str">
        <f t="array" aca="1" ref="B14" ca="1">IFERROR(INDEX(noms,SMALL(IF((MONTH(date1)=MONTH(1&amp;$B$3))*(MONTH(date2)=MONTH(1&amp;$B$3))*(noms=$B$2),ROW(noms)-1,""),ROW(A9))),"")</f>
        <v/>
      </c>
      <c r="C14" s="30" t="str">
        <f t="array" aca="1" ref="C14" ca="1">IFERROR(INDEX(date1,SMALL(IF((MONTH(date1)=MONTH(1&amp;$B$3))*(MONTH(date2)=MONTH(1&amp;$B$3))*(noms=$B$2),ROW(noms)-1,""),ROW(B9))),"")</f>
        <v/>
      </c>
      <c r="D14" s="30" t="str">
        <f t="array" aca="1" ref="D14" ca="1">IFERROR(INDEX(date2,SMALL(IF((MONTH(date1)=MONTH(1&amp;$B$3))*(MONTH(date2)=MONTH(1&amp;$B$3))*(noms=$B$2),ROW(noms)-1,""),ROW(C9))),"")</f>
        <v/>
      </c>
      <c r="E14" s="31" t="str">
        <f t="array" aca="1" ref="E14" ca="1">IFERROR(INDEX(bdd,SMALL(IF((MONTH(date1)=MONTH(1&amp;$B$3))*(MONTH(date2)=MONTH(1&amp;$B$3))*(noms=$B$2),ROW(noms)-1,""),ROW(D9)),9),"")</f>
        <v/>
      </c>
      <c r="F14" s="31" t="str">
        <f t="array" aca="1" ref="F14" ca="1">IFERROR(INDEX(bdd,SMALL(IF((MONTH(date1)=MONTH(1&amp;$B$3))*(MONTH(date2)=MONTH(1&amp;$B$3))*(noms=$B$2),ROW(noms)-1,""),ROW(E9)),21),"")</f>
        <v/>
      </c>
      <c r="G14" s="31" t="str">
        <f t="array" aca="1" ref="G14" ca="1">IFERROR(INDEX(bdd,SMALL(IF((MONTH(date1)=MONTH(1&amp;$B$3))*(MONTH(date2)=MONTH(1&amp;$B$3))*(noms=$B$2),ROW(noms)-1,""),ROW(F9)),22),"")</f>
        <v/>
      </c>
      <c r="H14" s="31" t="str">
        <f t="array" aca="1" ref="H14" ca="1">IFERROR(INDEX(bdd,SMALL(IF((MONTH(date1)=MONTH(1&amp;$B$3))*(MONTH(date2)=MONTH(1&amp;$B$3))*(noms=$B$2),ROW(noms)-1,""),ROW(G9)),24),"")</f>
        <v/>
      </c>
      <c r="I14" s="31" t="str">
        <f t="array" aca="1" ref="I14" ca="1">IFERROR(INDEX(bdd,SMALL(IF((MONTH(date1)=MONTH(1&amp;$B$3))*(MONTH(date2)=MONTH(1&amp;$B$3))*(noms=$B$2),ROW(noms)-1,""),ROW(H9)),25),"")</f>
        <v/>
      </c>
      <c r="J14" s="31" t="str">
        <f t="array" aca="1" ref="J14" ca="1">IFERROR(INDEX(bdd,SMALL(IF((MONTH(date1)=MONTH(1&amp;$B$3))*(MONTH(date2)=MONTH(1&amp;$B$3))*(noms=$B$2),ROW(noms)-1,""),ROW(I9)),27),"")</f>
        <v/>
      </c>
      <c r="K14" s="31" t="str">
        <f t="array" aca="1" ref="K14" ca="1">IFERROR(INDEX(bdd,SMALL(IF((MONTH(date1)=MONTH(1&amp;$B$3))*(MONTH(date2)=MONTH(1&amp;$B$3))*(noms=$B$2),ROW(noms)-1,""),ROW(J9)),36),"")</f>
        <v/>
      </c>
      <c r="L14" s="31" t="str">
        <f t="array" aca="1" ref="L14" ca="1">IFERROR(INDEX(bdd,SMALL(IF((MONTH(date1)=MONTH(1&amp;$B$3))*(MONTH(date2)=MONTH(1&amp;$B$3))*(noms=$B$2),ROW(noms)-1,""),ROW(K9)),37),"")</f>
        <v/>
      </c>
    </row>
    <row r="15" spans="1:12">
      <c r="A15" s="26">
        <v>12</v>
      </c>
      <c r="B15" s="29" t="str">
        <f t="array" aca="1" ref="B15" ca="1">IFERROR(INDEX(noms,SMALL(IF((MONTH(date1)=MONTH(1&amp;$B$3))*(MONTH(date2)=MONTH(1&amp;$B$3))*(noms=$B$2),ROW(noms)-1,""),ROW(A10))),"")</f>
        <v/>
      </c>
      <c r="C15" s="30" t="str">
        <f t="array" aca="1" ref="C15" ca="1">IFERROR(INDEX(date1,SMALL(IF((MONTH(date1)=MONTH(1&amp;$B$3))*(MONTH(date2)=MONTH(1&amp;$B$3))*(noms=$B$2),ROW(noms)-1,""),ROW(B10))),"")</f>
        <v/>
      </c>
      <c r="D15" s="30" t="str">
        <f t="array" aca="1" ref="D15" ca="1">IFERROR(INDEX(date2,SMALL(IF((MONTH(date1)=MONTH(1&amp;$B$3))*(MONTH(date2)=MONTH(1&amp;$B$3))*(noms=$B$2),ROW(noms)-1,""),ROW(C10))),"")</f>
        <v/>
      </c>
      <c r="E15" s="31" t="str">
        <f t="array" aca="1" ref="E15" ca="1">IFERROR(INDEX(bdd,SMALL(IF((MONTH(date1)=MONTH(1&amp;$B$3))*(MONTH(date2)=MONTH(1&amp;$B$3))*(noms=$B$2),ROW(noms)-1,""),ROW(D10)),9),"")</f>
        <v/>
      </c>
      <c r="F15" s="31" t="str">
        <f t="array" aca="1" ref="F15" ca="1">IFERROR(INDEX(bdd,SMALL(IF((MONTH(date1)=MONTH(1&amp;$B$3))*(MONTH(date2)=MONTH(1&amp;$B$3))*(noms=$B$2),ROW(noms)-1,""),ROW(E10)),21),"")</f>
        <v/>
      </c>
      <c r="G15" s="31" t="str">
        <f t="array" aca="1" ref="G15" ca="1">IFERROR(INDEX(bdd,SMALL(IF((MONTH(date1)=MONTH(1&amp;$B$3))*(MONTH(date2)=MONTH(1&amp;$B$3))*(noms=$B$2),ROW(noms)-1,""),ROW(F10)),22),"")</f>
        <v/>
      </c>
      <c r="H15" s="31" t="str">
        <f t="array" aca="1" ref="H15" ca="1">IFERROR(INDEX(bdd,SMALL(IF((MONTH(date1)=MONTH(1&amp;$B$3))*(MONTH(date2)=MONTH(1&amp;$B$3))*(noms=$B$2),ROW(noms)-1,""),ROW(G10)),24),"")</f>
        <v/>
      </c>
      <c r="I15" s="31" t="str">
        <f t="array" aca="1" ref="I15" ca="1">IFERROR(INDEX(bdd,SMALL(IF((MONTH(date1)=MONTH(1&amp;$B$3))*(MONTH(date2)=MONTH(1&amp;$B$3))*(noms=$B$2),ROW(noms)-1,""),ROW(H10)),25),"")</f>
        <v/>
      </c>
      <c r="J15" s="31" t="str">
        <f t="array" aca="1" ref="J15" ca="1">IFERROR(INDEX(bdd,SMALL(IF((MONTH(date1)=MONTH(1&amp;$B$3))*(MONTH(date2)=MONTH(1&amp;$B$3))*(noms=$B$2),ROW(noms)-1,""),ROW(I10)),27),"")</f>
        <v/>
      </c>
      <c r="K15" s="31" t="str">
        <f t="array" aca="1" ref="K15" ca="1">IFERROR(INDEX(bdd,SMALL(IF((MONTH(date1)=MONTH(1&amp;$B$3))*(MONTH(date2)=MONTH(1&amp;$B$3))*(noms=$B$2),ROW(noms)-1,""),ROW(J10)),36),"")</f>
        <v/>
      </c>
      <c r="L15" s="31" t="str">
        <f t="array" aca="1" ref="L15" ca="1">IFERROR(INDEX(bdd,SMALL(IF((MONTH(date1)=MONTH(1&amp;$B$3))*(MONTH(date2)=MONTH(1&amp;$B$3))*(noms=$B$2),ROW(noms)-1,""),ROW(K10)),37),"")</f>
        <v/>
      </c>
    </row>
    <row r="16" spans="1:12">
      <c r="A16" s="26">
        <v>13</v>
      </c>
      <c r="B16" s="29" t="str">
        <f t="array" aca="1" ref="B16" ca="1">IFERROR(INDEX(noms,SMALL(IF((MONTH(date1)=MONTH(1&amp;$B$3))*(MONTH(date2)=MONTH(1&amp;$B$3))*(noms=$B$2),ROW(noms)-1,""),ROW(A11))),"")</f>
        <v/>
      </c>
      <c r="C16" s="30" t="str">
        <f t="array" aca="1" ref="C16" ca="1">IFERROR(INDEX(date1,SMALL(IF((MONTH(date1)=MONTH(1&amp;$B$3))*(MONTH(date2)=MONTH(1&amp;$B$3))*(noms=$B$2),ROW(noms)-1,""),ROW(B11))),"")</f>
        <v/>
      </c>
      <c r="D16" s="30" t="str">
        <f t="array" aca="1" ref="D16" ca="1">IFERROR(INDEX(date2,SMALL(IF((MONTH(date1)=MONTH(1&amp;$B$3))*(MONTH(date2)=MONTH(1&amp;$B$3))*(noms=$B$2),ROW(noms)-1,""),ROW(C11))),"")</f>
        <v/>
      </c>
      <c r="E16" s="31" t="str">
        <f t="array" aca="1" ref="E16" ca="1">IFERROR(INDEX(bdd,SMALL(IF((MONTH(date1)=MONTH(1&amp;$B$3))*(MONTH(date2)=MONTH(1&amp;$B$3))*(noms=$B$2),ROW(noms)-1,""),ROW(D11)),9),"")</f>
        <v/>
      </c>
      <c r="F16" s="31" t="str">
        <f t="array" aca="1" ref="F16" ca="1">IFERROR(INDEX(bdd,SMALL(IF((MONTH(date1)=MONTH(1&amp;$B$3))*(MONTH(date2)=MONTH(1&amp;$B$3))*(noms=$B$2),ROW(noms)-1,""),ROW(E11)),21),"")</f>
        <v/>
      </c>
      <c r="G16" s="31" t="str">
        <f t="array" aca="1" ref="G16" ca="1">IFERROR(INDEX(bdd,SMALL(IF((MONTH(date1)=MONTH(1&amp;$B$3))*(MONTH(date2)=MONTH(1&amp;$B$3))*(noms=$B$2),ROW(noms)-1,""),ROW(F11)),22),"")</f>
        <v/>
      </c>
      <c r="H16" s="31" t="str">
        <f t="array" aca="1" ref="H16" ca="1">IFERROR(INDEX(bdd,SMALL(IF((MONTH(date1)=MONTH(1&amp;$B$3))*(MONTH(date2)=MONTH(1&amp;$B$3))*(noms=$B$2),ROW(noms)-1,""),ROW(G11)),24),"")</f>
        <v/>
      </c>
      <c r="I16" s="31" t="str">
        <f t="array" aca="1" ref="I16" ca="1">IFERROR(INDEX(bdd,SMALL(IF((MONTH(date1)=MONTH(1&amp;$B$3))*(MONTH(date2)=MONTH(1&amp;$B$3))*(noms=$B$2),ROW(noms)-1,""),ROW(H11)),25),"")</f>
        <v/>
      </c>
      <c r="J16" s="31" t="str">
        <f t="array" aca="1" ref="J16" ca="1">IFERROR(INDEX(bdd,SMALL(IF((MONTH(date1)=MONTH(1&amp;$B$3))*(MONTH(date2)=MONTH(1&amp;$B$3))*(noms=$B$2),ROW(noms)-1,""),ROW(I11)),27),"")</f>
        <v/>
      </c>
      <c r="K16" s="31" t="str">
        <f t="array" aca="1" ref="K16" ca="1">IFERROR(INDEX(bdd,SMALL(IF((MONTH(date1)=MONTH(1&amp;$B$3))*(MONTH(date2)=MONTH(1&amp;$B$3))*(noms=$B$2),ROW(noms)-1,""),ROW(J11)),36),"")</f>
        <v/>
      </c>
      <c r="L16" s="31" t="str">
        <f t="array" aca="1" ref="L16" ca="1">IFERROR(INDEX(bdd,SMALL(IF((MONTH(date1)=MONTH(1&amp;$B$3))*(MONTH(date2)=MONTH(1&amp;$B$3))*(noms=$B$2),ROW(noms)-1,""),ROW(K11)),37),"")</f>
        <v/>
      </c>
    </row>
    <row r="17" spans="1:12" s="11" customFormat="1" ht="13">
      <c r="A17" s="12" t="s">
        <v>25</v>
      </c>
      <c r="B17" s="29" t="str">
        <f t="array" aca="1" ref="B17" ca="1">IFERROR(INDEX(noms,SMALL(IF((MONTH(date1)=MONTH(1&amp;$B$3))*(MONTH(date2)=MONTH(1&amp;$B$3))*(noms=$B$2),ROW(noms)-1,""),ROW(A12))),"")</f>
        <v/>
      </c>
      <c r="C17" s="30" t="str">
        <f t="array" aca="1" ref="C17" ca="1">IFERROR(INDEX(date1,SMALL(IF((MONTH(date1)=MONTH(1&amp;$B$3))*(MONTH(date2)=MONTH(1&amp;$B$3))*(noms=$B$2),ROW(noms)-1,""),ROW(B12))),"")</f>
        <v/>
      </c>
      <c r="D17" s="30" t="str">
        <f t="array" aca="1" ref="D17" ca="1">IFERROR(INDEX(date2,SMALL(IF((MONTH(date1)=MONTH(1&amp;$B$3))*(MONTH(date2)=MONTH(1&amp;$B$3))*(noms=$B$2),ROW(noms)-1,""),ROW(C12))),"")</f>
        <v/>
      </c>
      <c r="E17" s="31" t="str">
        <f t="array" aca="1" ref="E17" ca="1">IFERROR(INDEX(bdd,SMALL(IF((MONTH(date1)=MONTH(1&amp;$B$3))*(MONTH(date2)=MONTH(1&amp;$B$3))*(noms=$B$2),ROW(noms)-1,""),ROW(D12)),9),"")</f>
        <v/>
      </c>
      <c r="F17" s="31" t="str">
        <f t="array" aca="1" ref="F17" ca="1">IFERROR(INDEX(bdd,SMALL(IF((MONTH(date1)=MONTH(1&amp;$B$3))*(MONTH(date2)=MONTH(1&amp;$B$3))*(noms=$B$2),ROW(noms)-1,""),ROW(E12)),21),"")</f>
        <v/>
      </c>
      <c r="G17" s="31" t="str">
        <f t="array" aca="1" ref="G17" ca="1">IFERROR(INDEX(bdd,SMALL(IF((MONTH(date1)=MONTH(1&amp;$B$3))*(MONTH(date2)=MONTH(1&amp;$B$3))*(noms=$B$2),ROW(noms)-1,""),ROW(F12)),22),"")</f>
        <v/>
      </c>
      <c r="H17" s="31" t="str">
        <f t="array" aca="1" ref="H17" ca="1">IFERROR(INDEX(bdd,SMALL(IF((MONTH(date1)=MONTH(1&amp;$B$3))*(MONTH(date2)=MONTH(1&amp;$B$3))*(noms=$B$2),ROW(noms)-1,""),ROW(G12)),24),"")</f>
        <v/>
      </c>
      <c r="I17" s="31" t="str">
        <f t="array" aca="1" ref="I17" ca="1">IFERROR(INDEX(bdd,SMALL(IF((MONTH(date1)=MONTH(1&amp;$B$3))*(MONTH(date2)=MONTH(1&amp;$B$3))*(noms=$B$2),ROW(noms)-1,""),ROW(H12)),25),"")</f>
        <v/>
      </c>
      <c r="J17" s="31" t="str">
        <f t="array" aca="1" ref="J17" ca="1">IFERROR(INDEX(bdd,SMALL(IF((MONTH(date1)=MONTH(1&amp;$B$3))*(MONTH(date2)=MONTH(1&amp;$B$3))*(noms=$B$2),ROW(noms)-1,""),ROW(I12)),27),"")</f>
        <v/>
      </c>
      <c r="K17" s="31" t="str">
        <f t="array" aca="1" ref="K17" ca="1">IFERROR(INDEX(bdd,SMALL(IF((MONTH(date1)=MONTH(1&amp;$B$3))*(MONTH(date2)=MONTH(1&amp;$B$3))*(noms=$B$2),ROW(noms)-1,""),ROW(J12)),36),"")</f>
        <v/>
      </c>
      <c r="L17" s="31" t="str">
        <f t="array" aca="1" ref="L17" ca="1">IFERROR(INDEX(bdd,SMALL(IF((MONTH(date1)=MONTH(1&amp;$B$3))*(MONTH(date2)=MONTH(1&amp;$B$3))*(noms=$B$2),ROW(noms)-1,""),ROW(K12)),37),"")</f>
        <v/>
      </c>
    </row>
    <row r="20" spans="1:12" ht="13">
      <c r="A20" s="23" t="s">
        <v>57</v>
      </c>
      <c r="B20" s="12" t="s">
        <v>51</v>
      </c>
    </row>
    <row r="21" spans="1:12" ht="13">
      <c r="A21" s="23" t="s">
        <v>69</v>
      </c>
      <c r="B21" s="27" t="s">
        <v>70</v>
      </c>
    </row>
    <row r="23" spans="1:12" ht="13">
      <c r="A23" s="25" t="s">
        <v>57</v>
      </c>
      <c r="B23" s="25" t="s">
        <v>55</v>
      </c>
      <c r="C23" s="25" t="s">
        <v>55</v>
      </c>
      <c r="D23" s="25" t="s">
        <v>56</v>
      </c>
      <c r="E23" s="24" t="s">
        <v>6</v>
      </c>
      <c r="F23" s="24" t="s">
        <v>17</v>
      </c>
      <c r="G23" s="24" t="s">
        <v>18</v>
      </c>
      <c r="H23" s="24" t="s">
        <v>20</v>
      </c>
      <c r="I23" s="24" t="s">
        <v>21</v>
      </c>
      <c r="J23" s="24" t="s">
        <v>23</v>
      </c>
      <c r="K23" s="24" t="s">
        <v>65</v>
      </c>
      <c r="L23" s="24" t="s">
        <v>66</v>
      </c>
    </row>
    <row r="24" spans="1:12">
      <c r="A24" s="26">
        <v>1</v>
      </c>
      <c r="B24" s="29" t="str">
        <f t="array" aca="1" ref="B24" ca="1">IFERROR(INDEX(noms,SMALL(IF((MONTH(date1)=MONTH(1&amp;$B21))*(MONTH(date2)=MONTH(1&amp;$B21))*(noms=$B20),ROW(noms)-1,""),ROW(A$1))),"")</f>
        <v>PIERRE</v>
      </c>
      <c r="C24" s="30">
        <f t="array" aca="1" ref="C24" ca="1">IFERROR(INDEX(date1,SMALL(IF((MONTH(date1)=MONTH(1&amp;$B$21))*(MONTH(date2)=MONTH(1&amp;$B$21))*(noms=$B$20),ROW(noms)-1,""),ROW(A1))),"")</f>
        <v>43832.625</v>
      </c>
      <c r="D24" s="30">
        <f t="array" aca="1" ref="D24" ca="1">IFERROR(INDEX(date2,SMALL(IF((MONTH(date1)=MONTH(1&amp;$B$21))*(MONTH(date2)=MONTH(1&amp;$B$21))*(noms=$B$20),ROW(noms)-1,""),ROW(A1))),"")</f>
        <v>43835.416666666664</v>
      </c>
      <c r="E24" s="31">
        <f t="array" aca="1" ref="E24" ca="1">IFERROR(INDEX(bdd,SMALL(IF((MONTH(date1)=MONTH(1&amp;$B$21))*(MONTH(date2)=MONTH(1&amp;$B$21))*(noms=$B$20),ROW(noms)-1,""),ROW(D1)),9),"")</f>
        <v>3</v>
      </c>
      <c r="F24" s="31">
        <f t="array" aca="1" ref="F24" ca="1">IFERROR(INDEX(bdd,SMALL(IF((MONTH(date1)=MONTH(1&amp;$B$21))*(MONTH(date2)=MONTH(1&amp;$B$21))*(noms=$B$20),ROW(noms)-1,""),ROW(E1)),21),"")</f>
        <v>2</v>
      </c>
      <c r="G24" s="31">
        <f t="array" aca="1" ref="G24" ca="1">IFERROR(INDEX(bdd,SMALL(IF((MONTH(date1)=MONTH(1&amp;$B$21))*(MONTH(date2)=MONTH(1&amp;$B$21))*(noms=$B$20),ROW(noms)-1,""),ROW(F1)),22),"")</f>
        <v>0</v>
      </c>
      <c r="H24" s="31">
        <f t="array" aca="1" ref="H24" ca="1">IFERROR(INDEX(bdd,SMALL(IF((MONTH(date1)=MONTH(1&amp;$B$21))*(MONTH(date2)=MONTH(1&amp;$B$21))*(noms=$B$20),ROW(noms)-1,""),ROW(G1)),24),"")</f>
        <v>222</v>
      </c>
      <c r="I24" s="31" t="str">
        <f t="array" aca="1" ref="I24" ca="1">IFERROR(INDEX(bdd,SMALL(IF((MONTH(date1)=MONTH(1&amp;$B$21))*(MONTH(date2)=MONTH(1&amp;$B$21))*(noms=$B$20),ROW(noms)-1,""),ROW(H1)),25),"")</f>
        <v>X</v>
      </c>
      <c r="J24" s="31">
        <f t="array" aca="1" ref="J24" ca="1">IFERROR(INDEX(bdd,SMALL(IF((MONTH(date1)=MONTH(1&amp;$B$21))*(MONTH(date2)=MONTH(1&amp;$B$21))*(noms=$B$20),ROW(noms)-1,""),ROW(I1)),27),"")</f>
        <v>9.25</v>
      </c>
      <c r="K24" s="31" t="str">
        <f t="array" aca="1" ref="K24" ca="1">IFERROR(INDEX(bdd,SMALL(IF((MONTH(date1)=MONTH(1&amp;$B$21))*(MONTH(date2)=MONTH(1&amp;$B$21))*(noms=$B$20),ROW(noms)-1,""),ROW(J1)),36),"")</f>
        <v>"07X03J"</v>
      </c>
      <c r="L24" s="31" t="str">
        <f t="array" aca="1" ref="L24" ca="1">IFERROR(INDEX(bdd,SMALL(IF((MONTH(date1)=MONTH(1&amp;$B$21))*(MONTH(date2)=MONTH(1&amp;$B$21))*(noms=$B$20),ROW(noms)-1,""),ROW(K1)),37),"")</f>
        <v>A</v>
      </c>
    </row>
    <row r="25" spans="1:12">
      <c r="A25" s="26">
        <v>2</v>
      </c>
      <c r="B25" s="29" t="str">
        <f t="array" aca="1" ref="B25" ca="1">IFERROR(INDEX(noms,SMALL(IF((MONTH(date1)=MONTH(1&amp;$B$21))*(MONTH(date2)=MONTH(1&amp;$B$21))*(noms=$B$20),ROW(noms)-1,""),ROW(A2))),"")</f>
        <v>PIERRE</v>
      </c>
      <c r="C25" s="30">
        <f t="array" aca="1" ref="C25" ca="1">IFERROR(INDEX(date1,SMALL(IF((MONTH(date1)=MONTH(1&amp;$B$21))*(MONTH(date2)=MONTH(1&amp;$B$21))*(noms=$B$20),ROW(noms)-1,""),ROW(A2))),"")</f>
        <v>43832.666666666664</v>
      </c>
      <c r="D25" s="30">
        <f t="array" aca="1" ref="D25" ca="1">IFERROR(INDEX(date2,SMALL(IF((MONTH(date1)=MONTH(1&amp;$B$21))*(MONTH(date2)=MONTH(1&amp;$B$21))*(noms=$B$20),ROW(noms)-1,""),ROW(A2))),"")</f>
        <v>43834.416666666664</v>
      </c>
      <c r="E25" s="31">
        <f t="array" aca="1" ref="E25" ca="1">IFERROR(INDEX(bdd,SMALL(IF((MONTH(date1)=MONTH(1&amp;$B$21))*(MONTH(date2)=MONTH(1&amp;$B$21))*(noms=$B$20),ROW(noms)-1,""),ROW(D2)),9),"")</f>
        <v>2</v>
      </c>
      <c r="F25" s="31">
        <f t="array" aca="1" ref="F25" ca="1">IFERROR(INDEX(bdd,SMALL(IF((MONTH(date1)=MONTH(1&amp;$B$21))*(MONTH(date2)=MONTH(1&amp;$B$21))*(noms=$B$20),ROW(noms)-1,""),ROW(E2)),21),"")</f>
        <v>2</v>
      </c>
      <c r="G25" s="31">
        <f t="array" aca="1" ref="G25" ca="1">IFERROR(INDEX(bdd,SMALL(IF((MONTH(date1)=MONTH(1&amp;$B$21))*(MONTH(date2)=MONTH(1&amp;$B$21))*(noms=$B$20),ROW(noms)-1,""),ROW(F2)),22),"")</f>
        <v>1</v>
      </c>
      <c r="H25" s="31">
        <f t="array" aca="1" ref="H25" ca="1">IFERROR(INDEX(bdd,SMALL(IF((MONTH(date1)=MONTH(1&amp;$B$21))*(MONTH(date2)=MONTH(1&amp;$B$21))*(noms=$B$20),ROW(noms)-1,""),ROW(G2)),24),"")</f>
        <v>158</v>
      </c>
      <c r="I25" s="31" t="str">
        <f t="array" aca="1" ref="I25" ca="1">IFERROR(INDEX(bdd,SMALL(IF((MONTH(date1)=MONTH(1&amp;$B$21))*(MONTH(date2)=MONTH(1&amp;$B$21))*(noms=$B$20),ROW(noms)-1,""),ROW(H2)),25),"")</f>
        <v>X</v>
      </c>
      <c r="J25" s="31">
        <f t="array" aca="1" ref="J25" ca="1">IFERROR(INDEX(bdd,SMALL(IF((MONTH(date1)=MONTH(1&amp;$B$21))*(MONTH(date2)=MONTH(1&amp;$B$21))*(noms=$B$20),ROW(noms)-1,""),ROW(I2)),27),"")</f>
        <v>6.88</v>
      </c>
      <c r="K25" s="31" t="str">
        <f t="array" aca="1" ref="K25" ca="1">IFERROR(INDEX(bdd,SMALL(IF((MONTH(date1)=MONTH(1&amp;$B$21))*(MONTH(date2)=MONTH(1&amp;$B$21))*(noms=$B$20),ROW(noms)-1,""),ROW(J2)),36),"")</f>
        <v>"07UVIW"</v>
      </c>
      <c r="L25" s="31" t="str">
        <f t="array" aca="1" ref="L25" ca="1">IFERROR(INDEX(bdd,SMALL(IF((MONTH(date1)=MONTH(1&amp;$B$21))*(MONTH(date2)=MONTH(1&amp;$B$21))*(noms=$B$20),ROW(noms)-1,""),ROW(K2)),37),"")</f>
        <v>A</v>
      </c>
    </row>
    <row r="26" spans="1:12">
      <c r="A26" s="26">
        <v>5</v>
      </c>
      <c r="B26" s="29" t="str">
        <f t="array" aca="1" ref="B26" ca="1">IFERROR(INDEX(noms,SMALL(IF((MONTH(date1)=MONTH(1&amp;$B$21))*(MONTH(date2)=MONTH(1&amp;$B$21))*(noms=$B$20),ROW(noms)-1,""),ROW(A3))),"")</f>
        <v>PIERRE</v>
      </c>
      <c r="C26" s="30">
        <f t="array" aca="1" ref="C26" ca="1">IFERROR(INDEX(date1,SMALL(IF((MONTH(date1)=MONTH(1&amp;$B$21))*(MONTH(date2)=MONTH(1&amp;$B$21))*(noms=$B$20),ROW(noms)-1,""),ROW(A3))),"")</f>
        <v>43833.666666666664</v>
      </c>
      <c r="D26" s="30">
        <f t="array" aca="1" ref="D26" ca="1">IFERROR(INDEX(date2,SMALL(IF((MONTH(date1)=MONTH(1&amp;$B$21))*(MONTH(date2)=MONTH(1&amp;$B$21))*(noms=$B$20),ROW(noms)-1,""),ROW(A3))),"")</f>
        <v>43835.416666666664</v>
      </c>
      <c r="E26" s="31">
        <f t="array" aca="1" ref="E26" ca="1">IFERROR(INDEX(bdd,SMALL(IF((MONTH(date1)=MONTH(1&amp;$B$21))*(MONTH(date2)=MONTH(1&amp;$B$21))*(noms=$B$20),ROW(noms)-1,""),ROW(D3)),9),"")</f>
        <v>2</v>
      </c>
      <c r="F26" s="31">
        <f t="array" aca="1" ref="F26" ca="1">IFERROR(INDEX(bdd,SMALL(IF((MONTH(date1)=MONTH(1&amp;$B$21))*(MONTH(date2)=MONTH(1&amp;$B$21))*(noms=$B$20),ROW(noms)-1,""),ROW(E3)),21),"")</f>
        <v>2</v>
      </c>
      <c r="G26" s="31">
        <f t="array" aca="1" ref="G26" ca="1">IFERROR(INDEX(bdd,SMALL(IF((MONTH(date1)=MONTH(1&amp;$B$21))*(MONTH(date2)=MONTH(1&amp;$B$21))*(noms=$B$20),ROW(noms)-1,""),ROW(F3)),22),"")</f>
        <v>0</v>
      </c>
      <c r="H26" s="31">
        <f t="array" aca="1" ref="H26" ca="1">IFERROR(INDEX(bdd,SMALL(IF((MONTH(date1)=MONTH(1&amp;$B$21))*(MONTH(date2)=MONTH(1&amp;$B$21))*(noms=$B$20),ROW(noms)-1,""),ROW(G3)),24),"")</f>
        <v>112</v>
      </c>
      <c r="I26" s="31" t="str">
        <f t="array" aca="1" ref="I26" ca="1">IFERROR(INDEX(bdd,SMALL(IF((MONTH(date1)=MONTH(1&amp;$B$21))*(MONTH(date2)=MONTH(1&amp;$B$21))*(noms=$B$20),ROW(noms)-1,""),ROW(H3)),25),"")</f>
        <v>X</v>
      </c>
      <c r="J26" s="31">
        <f t="array" aca="1" ref="J26" ca="1">IFERROR(INDEX(bdd,SMALL(IF((MONTH(date1)=MONTH(1&amp;$B$21))*(MONTH(date2)=MONTH(1&amp;$B$21))*(noms=$B$20),ROW(noms)-1,""),ROW(I3)),27),"")</f>
        <v>5.29</v>
      </c>
      <c r="K26" s="31" t="str">
        <f t="array" aca="1" ref="K26" ca="1">IFERROR(INDEX(bdd,SMALL(IF((MONTH(date1)=MONTH(1&amp;$B$21))*(MONTH(date2)=MONTH(1&amp;$B$21))*(noms=$B$20),ROW(noms)-1,""),ROW(J3)),36),"")</f>
        <v>"07UVK7"</v>
      </c>
      <c r="L26" s="31" t="str">
        <f t="array" aca="1" ref="L26" ca="1">IFERROR(INDEX(bdd,SMALL(IF((MONTH(date1)=MONTH(1&amp;$B$21))*(MONTH(date2)=MONTH(1&amp;$B$21))*(noms=$B$20),ROW(noms)-1,""),ROW(K3)),37),"")</f>
        <v>A</v>
      </c>
    </row>
    <row r="27" spans="1:12">
      <c r="A27" s="26">
        <v>6</v>
      </c>
      <c r="B27" s="29" t="str">
        <f t="array" aca="1" ref="B27" ca="1">IFERROR(INDEX(noms,SMALL(IF((MONTH(date1)=MONTH(1&amp;$B$21))*(MONTH(date2)=MONTH(1&amp;$B$21))*(noms=$B$20),ROW(noms)-1,""),ROW(A4))),"")</f>
        <v>PIERRE</v>
      </c>
      <c r="C27" s="30">
        <f t="array" aca="1" ref="C27" ca="1">IFERROR(INDEX(date1,SMALL(IF((MONTH(date1)=MONTH(1&amp;$B$21))*(MONTH(date2)=MONTH(1&amp;$B$21))*(noms=$B$20),ROW(noms)-1,""),ROW(A4))),"")</f>
        <v>43840.666666666664</v>
      </c>
      <c r="D27" s="30">
        <f t="array" aca="1" ref="D27" ca="1">IFERROR(INDEX(date2,SMALL(IF((MONTH(date1)=MONTH(1&amp;$B$21))*(MONTH(date2)=MONTH(1&amp;$B$21))*(noms=$B$20),ROW(noms)-1,""),ROW(A4))),"")</f>
        <v>43842.416666666664</v>
      </c>
      <c r="E27" s="31">
        <f t="array" aca="1" ref="E27" ca="1">IFERROR(INDEX(bdd,SMALL(IF((MONTH(date1)=MONTH(1&amp;$B$21))*(MONTH(date2)=MONTH(1&amp;$B$21))*(noms=$B$20),ROW(noms)-1,""),ROW(D4)),9),"")</f>
        <v>2</v>
      </c>
      <c r="F27" s="31">
        <f t="array" aca="1" ref="F27" ca="1">IFERROR(INDEX(bdd,SMALL(IF((MONTH(date1)=MONTH(1&amp;$B$21))*(MONTH(date2)=MONTH(1&amp;$B$21))*(noms=$B$20),ROW(noms)-1,""),ROW(E4)),21),"")</f>
        <v>2</v>
      </c>
      <c r="G27" s="31">
        <f t="array" aca="1" ref="G27" ca="1">IFERROR(INDEX(bdd,SMALL(IF((MONTH(date1)=MONTH(1&amp;$B$21))*(MONTH(date2)=MONTH(1&amp;$B$21))*(noms=$B$20),ROW(noms)-1,""),ROW(F4)),22),"")</f>
        <v>0</v>
      </c>
      <c r="H27" s="31">
        <f t="array" aca="1" ref="H27" ca="1">IFERROR(INDEX(bdd,SMALL(IF((MONTH(date1)=MONTH(1&amp;$B$21))*(MONTH(date2)=MONTH(1&amp;$B$21))*(noms=$B$20),ROW(noms)-1,""),ROW(G4)),24),"")</f>
        <v>118</v>
      </c>
      <c r="I27" s="31" t="str">
        <f t="array" aca="1" ref="I27" ca="1">IFERROR(INDEX(bdd,SMALL(IF((MONTH(date1)=MONTH(1&amp;$B$21))*(MONTH(date2)=MONTH(1&amp;$B$21))*(noms=$B$20),ROW(noms)-1,""),ROW(H4)),25),"")</f>
        <v>X</v>
      </c>
      <c r="J27" s="31">
        <f t="array" aca="1" ref="J27" ca="1">IFERROR(INDEX(bdd,SMALL(IF((MONTH(date1)=MONTH(1&amp;$B$21))*(MONTH(date2)=MONTH(1&amp;$B$21))*(noms=$B$20),ROW(noms)-1,""),ROW(I4)),27),"")</f>
        <v>5.51</v>
      </c>
      <c r="K27" s="31" t="str">
        <f t="array" aca="1" ref="K27" ca="1">IFERROR(INDEX(bdd,SMALL(IF((MONTH(date1)=MONTH(1&amp;$B$21))*(MONTH(date2)=MONTH(1&amp;$B$21))*(noms=$B$20),ROW(noms)-1,""),ROW(J4)),36),"")</f>
        <v>"07UVI6"</v>
      </c>
      <c r="L27" s="31" t="str">
        <f t="array" aca="1" ref="L27" ca="1">IFERROR(INDEX(bdd,SMALL(IF((MONTH(date1)=MONTH(1&amp;$B$21))*(MONTH(date2)=MONTH(1&amp;$B$21))*(noms=$B$20),ROW(noms)-1,""),ROW(K4)),37),"")</f>
        <v>A</v>
      </c>
    </row>
    <row r="28" spans="1:12">
      <c r="A28" s="26">
        <v>7</v>
      </c>
      <c r="B28" s="29" t="str">
        <f t="array" aca="1" ref="B28" ca="1">IFERROR(INDEX(noms,SMALL(IF((MONTH(date1)=MONTH(1&amp;$B$21))*(MONTH(date2)=MONTH(1&amp;$B$21))*(noms=$B$20),ROW(noms)-1,""),ROW(A5))),"")</f>
        <v>PIERRE</v>
      </c>
      <c r="C28" s="30">
        <f t="array" aca="1" ref="C28" ca="1">IFERROR(INDEX(date1,SMALL(IF((MONTH(date1)=MONTH(1&amp;$B$21))*(MONTH(date2)=MONTH(1&amp;$B$21))*(noms=$B$20),ROW(noms)-1,""),ROW(A5))),"")</f>
        <v>43840.666666666664</v>
      </c>
      <c r="D28" s="30">
        <f t="array" aca="1" ref="D28" ca="1">IFERROR(INDEX(date2,SMALL(IF((MONTH(date1)=MONTH(1&amp;$B$21))*(MONTH(date2)=MONTH(1&amp;$B$21))*(noms=$B$20),ROW(noms)-1,""),ROW(A5))),"")</f>
        <v>43842.416666666664</v>
      </c>
      <c r="E28" s="31">
        <f t="array" aca="1" ref="E28" ca="1">IFERROR(INDEX(bdd,SMALL(IF((MONTH(date1)=MONTH(1&amp;$B$21))*(MONTH(date2)=MONTH(1&amp;$B$21))*(noms=$B$20),ROW(noms)-1,""),ROW(D5)),9),"")</f>
        <v>2</v>
      </c>
      <c r="F28" s="31">
        <f t="array" aca="1" ref="F28" ca="1">IFERROR(INDEX(bdd,SMALL(IF((MONTH(date1)=MONTH(1&amp;$B$21))*(MONTH(date2)=MONTH(1&amp;$B$21))*(noms=$B$20),ROW(noms)-1,""),ROW(E5)),21),"")</f>
        <v>2</v>
      </c>
      <c r="G28" s="31">
        <f t="array" aca="1" ref="G28" ca="1">IFERROR(INDEX(bdd,SMALL(IF((MONTH(date1)=MONTH(1&amp;$B$21))*(MONTH(date2)=MONTH(1&amp;$B$21))*(noms=$B$20),ROW(noms)-1,""),ROW(F5)),22),"")</f>
        <v>0</v>
      </c>
      <c r="H28" s="31">
        <f t="array" aca="1" ref="H28" ca="1">IFERROR(INDEX(bdd,SMALL(IF((MONTH(date1)=MONTH(1&amp;$B$21))*(MONTH(date2)=MONTH(1&amp;$B$21))*(noms=$B$20),ROW(noms)-1,""),ROW(G5)),24),"")</f>
        <v>108</v>
      </c>
      <c r="I28" s="31" t="str">
        <f t="array" aca="1" ref="I28" ca="1">IFERROR(INDEX(bdd,SMALL(IF((MONTH(date1)=MONTH(1&amp;$B$21))*(MONTH(date2)=MONTH(1&amp;$B$21))*(noms=$B$20),ROW(noms)-1,""),ROW(H5)),25),"")</f>
        <v>X</v>
      </c>
      <c r="J28" s="31">
        <f t="array" aca="1" ref="J28" ca="1">IFERROR(INDEX(bdd,SMALL(IF((MONTH(date1)=MONTH(1&amp;$B$21))*(MONTH(date2)=MONTH(1&amp;$B$21))*(noms=$B$20),ROW(noms)-1,""),ROW(I5)),27),"")</f>
        <v>5.15</v>
      </c>
      <c r="K28" s="31" t="str">
        <f t="array" aca="1" ref="K28" ca="1">IFERROR(INDEX(bdd,SMALL(IF((MONTH(date1)=MONTH(1&amp;$B$21))*(MONTH(date2)=MONTH(1&amp;$B$21))*(noms=$B$20),ROW(noms)-1,""),ROW(J5)),36),"")</f>
        <v>"07UVI7"</v>
      </c>
      <c r="L28" s="31" t="str">
        <f t="array" aca="1" ref="L28" ca="1">IFERROR(INDEX(bdd,SMALL(IF((MONTH(date1)=MONTH(1&amp;$B$21))*(MONTH(date2)=MONTH(1&amp;$B$21))*(noms=$B$20),ROW(noms)-1,""),ROW(K5)),37),"")</f>
        <v>A</v>
      </c>
    </row>
    <row r="29" spans="1:12">
      <c r="A29" s="26">
        <v>8</v>
      </c>
      <c r="B29" s="29" t="str">
        <f t="array" aca="1" ref="B29" ca="1">IFERROR(INDEX(noms,SMALL(IF((MONTH(date1)=MONTH(1&amp;$B$21))*(MONTH(date2)=MONTH(1&amp;$B$21))*(noms=$B$20),ROW(noms)-1,""),ROW(A6))),"")</f>
        <v>PIERRE</v>
      </c>
      <c r="C29" s="30">
        <f t="array" aca="1" ref="C29" ca="1">IFERROR(INDEX(date1,SMALL(IF((MONTH(date1)=MONTH(1&amp;$B$21))*(MONTH(date2)=MONTH(1&amp;$B$21))*(noms=$B$20),ROW(noms)-1,""),ROW(A6))),"")</f>
        <v>43849.666666666664</v>
      </c>
      <c r="D29" s="30">
        <f t="array" aca="1" ref="D29" ca="1">IFERROR(INDEX(date2,SMALL(IF((MONTH(date1)=MONTH(1&amp;$B$21))*(MONTH(date2)=MONTH(1&amp;$B$21))*(noms=$B$20),ROW(noms)-1,""),ROW(A6))),"")</f>
        <v>43853.416666666664</v>
      </c>
      <c r="E29" s="31">
        <f t="array" aca="1" ref="E29" ca="1">IFERROR(INDEX(bdd,SMALL(IF((MONTH(date1)=MONTH(1&amp;$B$21))*(MONTH(date2)=MONTH(1&amp;$B$21))*(noms=$B$20),ROW(noms)-1,""),ROW(D6)),9),"")</f>
        <v>4</v>
      </c>
      <c r="F29" s="31">
        <f t="array" aca="1" ref="F29" ca="1">IFERROR(INDEX(bdd,SMALL(IF((MONTH(date1)=MONTH(1&amp;$B$21))*(MONTH(date2)=MONTH(1&amp;$B$21))*(noms=$B$20),ROW(noms)-1,""),ROW(E6)),21),"")</f>
        <v>1</v>
      </c>
      <c r="G29" s="31">
        <f t="array" aca="1" ref="G29" ca="1">IFERROR(INDEX(bdd,SMALL(IF((MONTH(date1)=MONTH(1&amp;$B$21))*(MONTH(date2)=MONTH(1&amp;$B$21))*(noms=$B$20),ROW(noms)-1,""),ROW(F6)),22),"")</f>
        <v>0</v>
      </c>
      <c r="H29" s="31">
        <f t="array" aca="1" ref="H29" ca="1">IFERROR(INDEX(bdd,SMALL(IF((MONTH(date1)=MONTH(1&amp;$B$21))*(MONTH(date2)=MONTH(1&amp;$B$21))*(noms=$B$20),ROW(noms)-1,""),ROW(G6)),24),"")</f>
        <v>211</v>
      </c>
      <c r="I29" s="31" t="str">
        <f t="array" aca="1" ref="I29" ca="1">IFERROR(INDEX(bdd,SMALL(IF((MONTH(date1)=MONTH(1&amp;$B$21))*(MONTH(date2)=MONTH(1&amp;$B$21))*(noms=$B$20),ROW(noms)-1,""),ROW(H6)),25),"")</f>
        <v>X</v>
      </c>
      <c r="J29" s="31">
        <f t="array" aca="1" ref="J29" ca="1">IFERROR(INDEX(bdd,SMALL(IF((MONTH(date1)=MONTH(1&amp;$B$21))*(MONTH(date2)=MONTH(1&amp;$B$21))*(noms=$B$20),ROW(noms)-1,""),ROW(I6)),27),"")</f>
        <v>8.86</v>
      </c>
      <c r="K29" s="31" t="str">
        <f t="array" aca="1" ref="K29" ca="1">IFERROR(INDEX(bdd,SMALL(IF((MONTH(date1)=MONTH(1&amp;$B$21))*(MONTH(date2)=MONTH(1&amp;$B$21))*(noms=$B$20),ROW(noms)-1,""),ROW(J6)),36),"")</f>
        <v>"07UPQ5"</v>
      </c>
      <c r="L29" s="31" t="str">
        <f t="array" aca="1" ref="L29" ca="1">IFERROR(INDEX(bdd,SMALL(IF((MONTH(date1)=MONTH(1&amp;$B$21))*(MONTH(date2)=MONTH(1&amp;$B$21))*(noms=$B$20),ROW(noms)-1,""),ROW(K6)),37),"")</f>
        <v>A</v>
      </c>
    </row>
    <row r="30" spans="1:12">
      <c r="A30" s="26">
        <v>9</v>
      </c>
      <c r="B30" s="29" t="str">
        <f t="array" aca="1" ref="B30" ca="1">IFERROR(INDEX(noms,SMALL(IF((MONTH(date1)=MONTH(1&amp;$B$21))*(MONTH(date2)=MONTH(1&amp;$B$21))*(noms=$B$20),ROW(noms)-1,""),ROW(A7))),"")</f>
        <v/>
      </c>
      <c r="C30" s="30" t="str">
        <f t="array" aca="1" ref="C30" ca="1">IFERROR(INDEX(date1,SMALL(IF((MONTH(date1)=MONTH(1&amp;$B$21))*(MONTH(date2)=MONTH(1&amp;$B$21))*(noms=$B$20),ROW(noms)-1,""),ROW(A7))),"")</f>
        <v/>
      </c>
      <c r="D30" s="30" t="str">
        <f t="array" aca="1" ref="D30" ca="1">IFERROR(INDEX(date2,SMALL(IF((MONTH(date1)=MONTH(1&amp;$B$21))*(MONTH(date2)=MONTH(1&amp;$B$21))*(noms=$B$20),ROW(noms)-1,""),ROW(A7))),"")</f>
        <v/>
      </c>
      <c r="E30" s="31" t="str">
        <f t="array" aca="1" ref="E30" ca="1">IFERROR(INDEX(bdd,SMALL(IF((MONTH(date1)=MONTH(1&amp;$B$21))*(MONTH(date2)=MONTH(1&amp;$B$21))*(noms=$B$20),ROW(noms)-1,""),ROW(D7)),9),"")</f>
        <v/>
      </c>
      <c r="F30" s="31" t="str">
        <f t="array" aca="1" ref="F30" ca="1">IFERROR(INDEX(bdd,SMALL(IF((MONTH(date1)=MONTH(1&amp;$B$21))*(MONTH(date2)=MONTH(1&amp;$B$21))*(noms=$B$20),ROW(noms)-1,""),ROW(E7)),21),"")</f>
        <v/>
      </c>
      <c r="G30" s="31" t="str">
        <f t="array" aca="1" ref="G30" ca="1">IFERROR(INDEX(bdd,SMALL(IF((MONTH(date1)=MONTH(1&amp;$B$21))*(MONTH(date2)=MONTH(1&amp;$B$21))*(noms=$B$20),ROW(noms)-1,""),ROW(F7)),22),"")</f>
        <v/>
      </c>
      <c r="H30" s="31" t="str">
        <f t="array" aca="1" ref="H30" ca="1">IFERROR(INDEX(bdd,SMALL(IF((MONTH(date1)=MONTH(1&amp;$B$21))*(MONTH(date2)=MONTH(1&amp;$B$21))*(noms=$B$20),ROW(noms)-1,""),ROW(G7)),24),"")</f>
        <v/>
      </c>
      <c r="I30" s="31" t="str">
        <f t="array" aca="1" ref="I30" ca="1">IFERROR(INDEX(bdd,SMALL(IF((MONTH(date1)=MONTH(1&amp;$B$21))*(MONTH(date2)=MONTH(1&amp;$B$21))*(noms=$B$20),ROW(noms)-1,""),ROW(H7)),25),"")</f>
        <v/>
      </c>
      <c r="J30" s="31" t="str">
        <f t="array" aca="1" ref="J30" ca="1">IFERROR(INDEX(bdd,SMALL(IF((MONTH(date1)=MONTH(1&amp;$B$21))*(MONTH(date2)=MONTH(1&amp;$B$21))*(noms=$B$20),ROW(noms)-1,""),ROW(I7)),27),"")</f>
        <v/>
      </c>
      <c r="K30" s="31" t="str">
        <f t="array" aca="1" ref="K30" ca="1">IFERROR(INDEX(bdd,SMALL(IF((MONTH(date1)=MONTH(1&amp;$B$21))*(MONTH(date2)=MONTH(1&amp;$B$21))*(noms=$B$20),ROW(noms)-1,""),ROW(J7)),36),"")</f>
        <v/>
      </c>
      <c r="L30" s="31" t="str">
        <f t="array" aca="1" ref="L30" ca="1">IFERROR(INDEX(bdd,SMALL(IF((MONTH(date1)=MONTH(1&amp;$B$21))*(MONTH(date2)=MONTH(1&amp;$B$21))*(noms=$B$20),ROW(noms)-1,""),ROW(K7)),37),"")</f>
        <v/>
      </c>
    </row>
    <row r="31" spans="1:12">
      <c r="A31" s="26">
        <v>10</v>
      </c>
      <c r="B31" s="29" t="str">
        <f t="array" aca="1" ref="B31" ca="1">IFERROR(INDEX(noms,SMALL(IF((MONTH(date1)=MONTH(1&amp;$B$21))*(MONTH(date2)=MONTH(1&amp;$B$21))*(noms=$B$20),ROW(noms)-1,""),ROW(A8))),"")</f>
        <v/>
      </c>
      <c r="C31" s="30" t="str">
        <f t="array" aca="1" ref="C31" ca="1">IFERROR(INDEX(date1,SMALL(IF((MONTH(date1)=MONTH(1&amp;$B$21))*(MONTH(date2)=MONTH(1&amp;$B$21))*(noms=$B$20),ROW(noms)-1,""),ROW(A8))),"")</f>
        <v/>
      </c>
      <c r="D31" s="30" t="str">
        <f t="array" aca="1" ref="D31" ca="1">IFERROR(INDEX(date2,SMALL(IF((MONTH(date1)=MONTH(1&amp;$B$21))*(MONTH(date2)=MONTH(1&amp;$B$21))*(noms=$B$20),ROW(noms)-1,""),ROW(A8))),"")</f>
        <v/>
      </c>
      <c r="E31" s="31" t="str">
        <f t="array" aca="1" ref="E31" ca="1">IFERROR(INDEX(bdd,SMALL(IF((MONTH(date1)=MONTH(1&amp;$B$21))*(MONTH(date2)=MONTH(1&amp;$B$21))*(noms=$B$20),ROW(noms)-1,""),ROW(D8)),9),"")</f>
        <v/>
      </c>
      <c r="F31" s="31" t="str">
        <f t="array" aca="1" ref="F31" ca="1">IFERROR(INDEX(bdd,SMALL(IF((MONTH(date1)=MONTH(1&amp;$B$21))*(MONTH(date2)=MONTH(1&amp;$B$21))*(noms=$B$20),ROW(noms)-1,""),ROW(E8)),21),"")</f>
        <v/>
      </c>
      <c r="G31" s="31" t="str">
        <f t="array" aca="1" ref="G31" ca="1">IFERROR(INDEX(bdd,SMALL(IF((MONTH(date1)=MONTH(1&amp;$B$21))*(MONTH(date2)=MONTH(1&amp;$B$21))*(noms=$B$20),ROW(noms)-1,""),ROW(F8)),22),"")</f>
        <v/>
      </c>
      <c r="H31" s="31" t="str">
        <f t="array" aca="1" ref="H31" ca="1">IFERROR(INDEX(bdd,SMALL(IF((MONTH(date1)=MONTH(1&amp;$B$21))*(MONTH(date2)=MONTH(1&amp;$B$21))*(noms=$B$20),ROW(noms)-1,""),ROW(G8)),24),"")</f>
        <v/>
      </c>
      <c r="I31" s="31" t="str">
        <f t="array" aca="1" ref="I31" ca="1">IFERROR(INDEX(bdd,SMALL(IF((MONTH(date1)=MONTH(1&amp;$B$21))*(MONTH(date2)=MONTH(1&amp;$B$21))*(noms=$B$20),ROW(noms)-1,""),ROW(H8)),25),"")</f>
        <v/>
      </c>
      <c r="J31" s="31" t="str">
        <f t="array" aca="1" ref="J31" ca="1">IFERROR(INDEX(bdd,SMALL(IF((MONTH(date1)=MONTH(1&amp;$B$21))*(MONTH(date2)=MONTH(1&amp;$B$21))*(noms=$B$20),ROW(noms)-1,""),ROW(I8)),27),"")</f>
        <v/>
      </c>
      <c r="K31" s="31" t="str">
        <f t="array" aca="1" ref="K31" ca="1">IFERROR(INDEX(bdd,SMALL(IF((MONTH(date1)=MONTH(1&amp;$B$21))*(MONTH(date2)=MONTH(1&amp;$B$21))*(noms=$B$20),ROW(noms)-1,""),ROW(J8)),36),"")</f>
        <v/>
      </c>
      <c r="L31" s="31" t="str">
        <f t="array" aca="1" ref="L31" ca="1">IFERROR(INDEX(bdd,SMALL(IF((MONTH(date1)=MONTH(1&amp;$B$21))*(MONTH(date2)=MONTH(1&amp;$B$21))*(noms=$B$20),ROW(noms)-1,""),ROW(K8)),37),"")</f>
        <v/>
      </c>
    </row>
    <row r="32" spans="1:12">
      <c r="A32" s="26">
        <v>11</v>
      </c>
      <c r="B32" s="29" t="str">
        <f t="array" aca="1" ref="B32" ca="1">IFERROR(INDEX(noms,SMALL(IF((MONTH(date1)=MONTH(1&amp;$B$21))*(MONTH(date2)=MONTH(1&amp;$B$21))*(noms=$B$20),ROW(noms)-1,""),ROW(A9))),"")</f>
        <v/>
      </c>
      <c r="C32" s="30" t="str">
        <f t="array" aca="1" ref="C32" ca="1">IFERROR(INDEX(date1,SMALL(IF((MONTH(date1)=MONTH(1&amp;$B$21))*(MONTH(date2)=MONTH(1&amp;$B$21))*(noms=$B$20),ROW(noms)-1,""),ROW(A9))),"")</f>
        <v/>
      </c>
      <c r="D32" s="30" t="str">
        <f t="array" aca="1" ref="D32" ca="1">IFERROR(INDEX(date2,SMALL(IF((MONTH(date1)=MONTH(1&amp;$B$21))*(MONTH(date2)=MONTH(1&amp;$B$21))*(noms=$B$20),ROW(noms)-1,""),ROW(A9))),"")</f>
        <v/>
      </c>
      <c r="E32" s="31" t="str">
        <f t="array" aca="1" ref="E32" ca="1">IFERROR(INDEX(bdd,SMALL(IF((MONTH(date1)=MONTH(1&amp;$B$21))*(MONTH(date2)=MONTH(1&amp;$B$21))*(noms=$B$20),ROW(noms)-1,""),ROW(D9)),9),"")</f>
        <v/>
      </c>
      <c r="F32" s="31" t="str">
        <f t="array" aca="1" ref="F32" ca="1">IFERROR(INDEX(bdd,SMALL(IF((MONTH(date1)=MONTH(1&amp;$B$21))*(MONTH(date2)=MONTH(1&amp;$B$21))*(noms=$B$20),ROW(noms)-1,""),ROW(E9)),21),"")</f>
        <v/>
      </c>
      <c r="G32" s="31" t="str">
        <f t="array" aca="1" ref="G32" ca="1">IFERROR(INDEX(bdd,SMALL(IF((MONTH(date1)=MONTH(1&amp;$B$21))*(MONTH(date2)=MONTH(1&amp;$B$21))*(noms=$B$20),ROW(noms)-1,""),ROW(F9)),22),"")</f>
        <v/>
      </c>
      <c r="H32" s="31" t="str">
        <f t="array" aca="1" ref="H32" ca="1">IFERROR(INDEX(bdd,SMALL(IF((MONTH(date1)=MONTH(1&amp;$B$21))*(MONTH(date2)=MONTH(1&amp;$B$21))*(noms=$B$20),ROW(noms)-1,""),ROW(G9)),24),"")</f>
        <v/>
      </c>
      <c r="I32" s="31" t="str">
        <f t="array" aca="1" ref="I32" ca="1">IFERROR(INDEX(bdd,SMALL(IF((MONTH(date1)=MONTH(1&amp;$B$21))*(MONTH(date2)=MONTH(1&amp;$B$21))*(noms=$B$20),ROW(noms)-1,""),ROW(H9)),25),"")</f>
        <v/>
      </c>
      <c r="J32" s="31" t="str">
        <f t="array" aca="1" ref="J32" ca="1">IFERROR(INDEX(bdd,SMALL(IF((MONTH(date1)=MONTH(1&amp;$B$21))*(MONTH(date2)=MONTH(1&amp;$B$21))*(noms=$B$20),ROW(noms)-1,""),ROW(I9)),27),"")</f>
        <v/>
      </c>
      <c r="K32" s="31" t="str">
        <f t="array" aca="1" ref="K32" ca="1">IFERROR(INDEX(bdd,SMALL(IF((MONTH(date1)=MONTH(1&amp;$B$21))*(MONTH(date2)=MONTH(1&amp;$B$21))*(noms=$B$20),ROW(noms)-1,""),ROW(J9)),36),"")</f>
        <v/>
      </c>
      <c r="L32" s="31" t="str">
        <f t="array" aca="1" ref="L32" ca="1">IFERROR(INDEX(bdd,SMALL(IF((MONTH(date1)=MONTH(1&amp;$B$21))*(MONTH(date2)=MONTH(1&amp;$B$21))*(noms=$B$20),ROW(noms)-1,""),ROW(K9)),37),"")</f>
        <v/>
      </c>
    </row>
    <row r="33" spans="1:12">
      <c r="A33" s="26">
        <v>12</v>
      </c>
      <c r="B33" s="29" t="str">
        <f t="array" aca="1" ref="B33" ca="1">IFERROR(INDEX(noms,SMALL(IF((MONTH(date1)=MONTH(1&amp;$B$21))*(MONTH(date2)=MONTH(1&amp;$B$21))*(noms=$B$20),ROW(noms)-1,""),ROW(A10))),"")</f>
        <v/>
      </c>
      <c r="C33" s="30" t="str">
        <f t="array" aca="1" ref="C33" ca="1">IFERROR(INDEX(date1,SMALL(IF((MONTH(date1)=MONTH(1&amp;$B$21))*(MONTH(date2)=MONTH(1&amp;$B$21))*(noms=$B$20),ROW(noms)-1,""),ROW(A10))),"")</f>
        <v/>
      </c>
      <c r="D33" s="30" t="str">
        <f t="array" aca="1" ref="D33" ca="1">IFERROR(INDEX(date2,SMALL(IF((MONTH(date1)=MONTH(1&amp;$B$21))*(MONTH(date2)=MONTH(1&amp;$B$21))*(noms=$B$20),ROW(noms)-1,""),ROW(A10))),"")</f>
        <v/>
      </c>
      <c r="E33" s="31" t="str">
        <f t="array" aca="1" ref="E33" ca="1">IFERROR(INDEX(bdd,SMALL(IF((MONTH(date1)=MONTH(1&amp;$B$21))*(MONTH(date2)=MONTH(1&amp;$B$21))*(noms=$B$20),ROW(noms)-1,""),ROW(D10)),9),"")</f>
        <v/>
      </c>
      <c r="F33" s="31" t="str">
        <f t="array" aca="1" ref="F33" ca="1">IFERROR(INDEX(bdd,SMALL(IF((MONTH(date1)=MONTH(1&amp;$B$21))*(MONTH(date2)=MONTH(1&amp;$B$21))*(noms=$B$20),ROW(noms)-1,""),ROW(E10)),21),"")</f>
        <v/>
      </c>
      <c r="G33" s="31" t="str">
        <f t="array" aca="1" ref="G33" ca="1">IFERROR(INDEX(bdd,SMALL(IF((MONTH(date1)=MONTH(1&amp;$B$21))*(MONTH(date2)=MONTH(1&amp;$B$21))*(noms=$B$20),ROW(noms)-1,""),ROW(F10)),22),"")</f>
        <v/>
      </c>
      <c r="H33" s="31" t="str">
        <f t="array" aca="1" ref="H33" ca="1">IFERROR(INDEX(bdd,SMALL(IF((MONTH(date1)=MONTH(1&amp;$B$21))*(MONTH(date2)=MONTH(1&amp;$B$21))*(noms=$B$20),ROW(noms)-1,""),ROW(G10)),24),"")</f>
        <v/>
      </c>
      <c r="I33" s="31" t="str">
        <f t="array" aca="1" ref="I33" ca="1">IFERROR(INDEX(bdd,SMALL(IF((MONTH(date1)=MONTH(1&amp;$B$21))*(MONTH(date2)=MONTH(1&amp;$B$21))*(noms=$B$20),ROW(noms)-1,""),ROW(H10)),25),"")</f>
        <v/>
      </c>
      <c r="J33" s="31" t="str">
        <f t="array" aca="1" ref="J33" ca="1">IFERROR(INDEX(bdd,SMALL(IF((MONTH(date1)=MONTH(1&amp;$B$21))*(MONTH(date2)=MONTH(1&amp;$B$21))*(noms=$B$20),ROW(noms)-1,""),ROW(I10)),27),"")</f>
        <v/>
      </c>
      <c r="K33" s="31" t="str">
        <f t="array" aca="1" ref="K33" ca="1">IFERROR(INDEX(bdd,SMALL(IF((MONTH(date1)=MONTH(1&amp;$B$21))*(MONTH(date2)=MONTH(1&amp;$B$21))*(noms=$B$20),ROW(noms)-1,""),ROW(J10)),36),"")</f>
        <v/>
      </c>
      <c r="L33" s="31" t="str">
        <f t="array" aca="1" ref="L33" ca="1">IFERROR(INDEX(bdd,SMALL(IF((MONTH(date1)=MONTH(1&amp;$B$21))*(MONTH(date2)=MONTH(1&amp;$B$21))*(noms=$B$20),ROW(noms)-1,""),ROW(K10)),37),"")</f>
        <v/>
      </c>
    </row>
    <row r="34" spans="1:12">
      <c r="A34" s="26">
        <v>13</v>
      </c>
      <c r="B34" s="29" t="str">
        <f t="array" aca="1" ref="B34" ca="1">IFERROR(INDEX(noms,SMALL(IF((MONTH(date1)=MONTH(1&amp;$B$21))*(MONTH(date2)=MONTH(1&amp;$B$21))*(noms=$B$20),ROW(noms)-1,""),ROW(A11))),"")</f>
        <v/>
      </c>
      <c r="C34" s="30" t="str">
        <f t="array" aca="1" ref="C34" ca="1">IFERROR(INDEX(date1,SMALL(IF((MONTH(date1)=MONTH(1&amp;$B$21))*(MONTH(date2)=MONTH(1&amp;$B$21))*(noms=$B$20),ROW(noms)-1,""),ROW(A11))),"")</f>
        <v/>
      </c>
      <c r="D34" s="30" t="str">
        <f t="array" aca="1" ref="D34" ca="1">IFERROR(INDEX(date2,SMALL(IF((MONTH(date1)=MONTH(1&amp;$B$21))*(MONTH(date2)=MONTH(1&amp;$B$21))*(noms=$B$20),ROW(noms)-1,""),ROW(A11))),"")</f>
        <v/>
      </c>
      <c r="E34" s="31" t="str">
        <f t="array" aca="1" ref="E34" ca="1">IFERROR(INDEX(bdd,SMALL(IF((MONTH(date1)=MONTH(1&amp;$B$21))*(MONTH(date2)=MONTH(1&amp;$B$21))*(noms=$B$20),ROW(noms)-1,""),ROW(D11)),9),"")</f>
        <v/>
      </c>
      <c r="F34" s="31" t="str">
        <f t="array" aca="1" ref="F34" ca="1">IFERROR(INDEX(bdd,SMALL(IF((MONTH(date1)=MONTH(1&amp;$B$21))*(MONTH(date2)=MONTH(1&amp;$B$21))*(noms=$B$20),ROW(noms)-1,""),ROW(E11)),21),"")</f>
        <v/>
      </c>
      <c r="G34" s="31" t="str">
        <f t="array" aca="1" ref="G34" ca="1">IFERROR(INDEX(bdd,SMALL(IF((MONTH(date1)=MONTH(1&amp;$B$21))*(MONTH(date2)=MONTH(1&amp;$B$21))*(noms=$B$20),ROW(noms)-1,""),ROW(F11)),22),"")</f>
        <v/>
      </c>
      <c r="H34" s="31" t="str">
        <f t="array" aca="1" ref="H34" ca="1">IFERROR(INDEX(bdd,SMALL(IF((MONTH(date1)=MONTH(1&amp;$B$21))*(MONTH(date2)=MONTH(1&amp;$B$21))*(noms=$B$20),ROW(noms)-1,""),ROW(G11)),24),"")</f>
        <v/>
      </c>
      <c r="I34" s="31" t="str">
        <f t="array" aca="1" ref="I34" ca="1">IFERROR(INDEX(bdd,SMALL(IF((MONTH(date1)=MONTH(1&amp;$B$21))*(MONTH(date2)=MONTH(1&amp;$B$21))*(noms=$B$20),ROW(noms)-1,""),ROW(H11)),25),"")</f>
        <v/>
      </c>
      <c r="J34" s="31" t="str">
        <f t="array" aca="1" ref="J34" ca="1">IFERROR(INDEX(bdd,SMALL(IF((MONTH(date1)=MONTH(1&amp;$B$21))*(MONTH(date2)=MONTH(1&amp;$B$21))*(noms=$B$20),ROW(noms)-1,""),ROW(I11)),27),"")</f>
        <v/>
      </c>
      <c r="K34" s="31" t="str">
        <f t="array" aca="1" ref="K34" ca="1">IFERROR(INDEX(bdd,SMALL(IF((MONTH(date1)=MONTH(1&amp;$B$21))*(MONTH(date2)=MONTH(1&amp;$B$21))*(noms=$B$20),ROW(noms)-1,""),ROW(J11)),36),"")</f>
        <v/>
      </c>
      <c r="L34" s="31" t="str">
        <f t="array" aca="1" ref="L34" ca="1">IFERROR(INDEX(bdd,SMALL(IF((MONTH(date1)=MONTH(1&amp;$B$21))*(MONTH(date2)=MONTH(1&amp;$B$21))*(noms=$B$20),ROW(noms)-1,""),ROW(K11)),37),"")</f>
        <v/>
      </c>
    </row>
    <row r="35" spans="1:12" ht="13">
      <c r="A35" s="12" t="s">
        <v>25</v>
      </c>
      <c r="B35" s="12"/>
      <c r="C35" s="12"/>
      <c r="D35" s="12"/>
      <c r="E35" s="12"/>
      <c r="F35" s="12"/>
      <c r="G35" s="12"/>
      <c r="H35" s="31" t="str">
        <f t="array" aca="1" ref="H35" ca="1">IFERROR(INDEX(bdd,SMALL(IF((MONTH(date1)=MONTH(1&amp;$B$21))*(MONTH(date2)=MONTH(1&amp;$B$21))*(noms=$B$20),ROW(noms)-1,""),ROW(G12)),24),"")</f>
        <v/>
      </c>
      <c r="I35" s="13"/>
      <c r="J35" s="13"/>
      <c r="K35" s="13"/>
      <c r="L35" s="13"/>
    </row>
    <row r="38" spans="1:12" ht="13">
      <c r="A38" s="23" t="s">
        <v>57</v>
      </c>
      <c r="B38" s="12" t="s">
        <v>53</v>
      </c>
    </row>
    <row r="39" spans="1:12" ht="13">
      <c r="A39" s="23" t="s">
        <v>69</v>
      </c>
      <c r="B39" s="27" t="s">
        <v>70</v>
      </c>
    </row>
    <row r="41" spans="1:12" ht="13">
      <c r="A41" s="25" t="s">
        <v>57</v>
      </c>
      <c r="B41" s="25" t="s">
        <v>55</v>
      </c>
      <c r="C41" s="25" t="s">
        <v>55</v>
      </c>
      <c r="D41" s="25" t="s">
        <v>56</v>
      </c>
      <c r="E41" s="24" t="s">
        <v>6</v>
      </c>
      <c r="F41" s="24" t="s">
        <v>17</v>
      </c>
      <c r="G41" s="24" t="s">
        <v>18</v>
      </c>
      <c r="H41" s="24" t="s">
        <v>20</v>
      </c>
      <c r="I41" s="24" t="s">
        <v>21</v>
      </c>
      <c r="J41" s="24" t="s">
        <v>23</v>
      </c>
      <c r="K41" s="24" t="s">
        <v>65</v>
      </c>
      <c r="L41" s="24" t="s">
        <v>66</v>
      </c>
    </row>
    <row r="42" spans="1:12">
      <c r="A42" s="10"/>
      <c r="B42" s="29" t="str">
        <f t="array" aca="1" ref="B42" ca="1">IFERROR(INDEX(noms,SMALL(IF((MONTH(date1)=MONTH(1&amp;$B$39))*(MONTH(date2)=MONTH(1&amp;$B$39))*(noms=$B$38),ROW(noms)-1,""),ROW(A1))),"")</f>
        <v>JACQUES</v>
      </c>
      <c r="C42" s="30">
        <f t="array" aca="1" ref="C42" ca="1">IFERROR(INDEX(date1,SMALL(IF((MONTH(date1)=MONTH(1&amp;$B$39))*(MONTH(date2)=MONTH(1&amp;$B$39))*(noms=$B$38),ROW(noms)-1,""),ROW(A1))),"")</f>
        <v>43833.625</v>
      </c>
      <c r="D42" s="30">
        <f t="array" aca="1" ref="D42" ca="1">IFERROR(INDEX(date2,SMALL(IF((MONTH(date1)=MONTH(1&amp;$B$39))*(MONTH(date2)=MONTH(1&amp;$B$39))*(noms=$B$38),ROW(noms)-1,""),ROW(A1))),"")</f>
        <v>43837.416666666664</v>
      </c>
      <c r="E42" s="31">
        <f t="array" aca="1" ref="E42" ca="1">IFERROR(INDEX(bdd,SMALL(IF((MONTH(date1)=MONTH(1&amp;$B$39))*(MONTH(date2)=MONTH(1&amp;$B$39))*(noms=$B$38),ROW(noms)-1,""),ROW(D1)),9),"")</f>
        <v>4</v>
      </c>
      <c r="F42" s="31">
        <f t="array" aca="1" ref="F42" ca="1">IFERROR(INDEX(bdd,SMALL(IF((MONTH(date1)=MONTH(1&amp;$B$39))*(MONTH(date2)=MONTH(1&amp;$B$39))*(noms=$B$38),ROW(noms)-1,""),ROW(E1)),21),"")</f>
        <v>2</v>
      </c>
      <c r="G42" s="31">
        <f t="array" aca="1" ref="G42" ca="1">IFERROR(INDEX(bdd,SMALL(IF((MONTH(date1)=MONTH(1&amp;$B$39))*(MONTH(date2)=MONTH(1&amp;$B$39))*(noms=$B$38),ROW(noms)-1,""),ROW(F1)),22),"")</f>
        <v>0</v>
      </c>
      <c r="H42" s="31">
        <f t="array" aca="1" ref="H42" ca="1">IFERROR(INDEX(bdd,SMALL(IF((MONTH(date1)=MONTH(1&amp;$B$39))*(MONTH(date2)=MONTH(1&amp;$B$39))*(noms=$B$38),ROW(noms)-1,""),ROW(G1)),24),"")</f>
        <v>196</v>
      </c>
      <c r="I42" s="31" t="str">
        <f t="array" aca="1" ref="I42" ca="1">IFERROR(INDEX(bdd,SMALL(IF((MONTH(date1)=MONTH(1&amp;$B$39))*(MONTH(date2)=MONTH(1&amp;$B$39))*(noms=$B$38),ROW(noms)-1,""),ROW(H1)),25),"")</f>
        <v>X</v>
      </c>
      <c r="J42" s="31">
        <f t="array" aca="1" ref="J42" ca="1">IFERROR(INDEX(bdd,SMALL(IF((MONTH(date1)=MONTH(1&amp;$B$39))*(MONTH(date2)=MONTH(1&amp;$B$39))*(noms=$B$38),ROW(noms)-1,""),ROW(I1)),27),"")</f>
        <v>36.79</v>
      </c>
      <c r="K42" s="31" t="str">
        <f t="array" aca="1" ref="K42" ca="1">IFERROR(INDEX(bdd,SMALL(IF((MONTH(date1)=MONTH(1&amp;$B$39))*(MONTH(date2)=MONTH(1&amp;$B$39))*(noms=$B$38),ROW(noms)-1,""),ROW(J1)),36),"")</f>
        <v>"07V6B8"</v>
      </c>
      <c r="L42" s="31" t="str">
        <f t="array" aca="1" ref="L42" ca="1">IFERROR(INDEX(bdd,SMALL(IF((MONTH(date1)=MONTH(1&amp;$B$39))*(MONTH(date2)=MONTH(1&amp;$B$39))*(noms=$B$38),ROW(noms)-1,""),ROW(K1)),37),"")</f>
        <v>A</v>
      </c>
    </row>
    <row r="43" spans="1:12">
      <c r="A43" s="10"/>
      <c r="B43" s="29" t="str">
        <f t="array" aca="1" ref="B43" ca="1">IFERROR(INDEX(noms,SMALL(IF((MONTH(date1)=MONTH(1&amp;$B$39))*(MONTH(date2)=MONTH(1&amp;$B$39))*(noms=$B$38),ROW(noms)-1,""),ROW(A2))),"")</f>
        <v>JACQUES</v>
      </c>
      <c r="C43" s="30">
        <f t="array" aca="1" ref="C43" ca="1">IFERROR(INDEX(date1,SMALL(IF((MONTH(date1)=MONTH(1&amp;$B$39))*(MONTH(date2)=MONTH(1&amp;$B$39))*(noms=$B$38),ROW(noms)-1,""),ROW(A2))),"")</f>
        <v>43840.666666666664</v>
      </c>
      <c r="D43" s="30">
        <f t="array" aca="1" ref="D43" ca="1">IFERROR(INDEX(date2,SMALL(IF((MONTH(date1)=MONTH(1&amp;$B$39))*(MONTH(date2)=MONTH(1&amp;$B$39))*(noms=$B$38),ROW(noms)-1,""),ROW(A2))),"")</f>
        <v>43842.416666666664</v>
      </c>
      <c r="E43" s="31">
        <f t="array" aca="1" ref="E43" ca="1">IFERROR(INDEX(bdd,SMALL(IF((MONTH(date1)=MONTH(1&amp;$B$39))*(MONTH(date2)=MONTH(1&amp;$B$39))*(noms=$B$38),ROW(noms)-1,""),ROW(D2)),9),"")</f>
        <v>2</v>
      </c>
      <c r="F43" s="31">
        <f t="array" aca="1" ref="F43" ca="1">IFERROR(INDEX(bdd,SMALL(IF((MONTH(date1)=MONTH(1&amp;$B$39))*(MONTH(date2)=MONTH(1&amp;$B$39))*(noms=$B$38),ROW(noms)-1,""),ROW(E2)),21),"")</f>
        <v>2</v>
      </c>
      <c r="G43" s="31">
        <f t="array" aca="1" ref="G43" ca="1">IFERROR(INDEX(bdd,SMALL(IF((MONTH(date1)=MONTH(1&amp;$B$39))*(MONTH(date2)=MONTH(1&amp;$B$39))*(noms=$B$38),ROW(noms)-1,""),ROW(F2)),22),"")</f>
        <v>0</v>
      </c>
      <c r="H43" s="31">
        <f t="array" aca="1" ref="H43" ca="1">IFERROR(INDEX(bdd,SMALL(IF((MONTH(date1)=MONTH(1&amp;$B$39))*(MONTH(date2)=MONTH(1&amp;$B$39))*(noms=$B$38),ROW(noms)-1,""),ROW(G2)),24),"")</f>
        <v>98</v>
      </c>
      <c r="I43" s="31" t="str">
        <f t="array" aca="1" ref="I43" ca="1">IFERROR(INDEX(bdd,SMALL(IF((MONTH(date1)=MONTH(1&amp;$B$39))*(MONTH(date2)=MONTH(1&amp;$B$39))*(noms=$B$38),ROW(noms)-1,""),ROW(H2)),25),"")</f>
        <v>X</v>
      </c>
      <c r="J43" s="31">
        <f t="array" aca="1" ref="J43" ca="1">IFERROR(INDEX(bdd,SMALL(IF((MONTH(date1)=MONTH(1&amp;$B$39))*(MONTH(date2)=MONTH(1&amp;$B$39))*(noms=$B$38),ROW(noms)-1,""),ROW(I2)),27),"")</f>
        <v>4.72</v>
      </c>
      <c r="K43" s="31" t="str">
        <f t="array" aca="1" ref="K43" ca="1">IFERROR(INDEX(bdd,SMALL(IF((MONTH(date1)=MONTH(1&amp;$B$39))*(MONTH(date2)=MONTH(1&amp;$B$39))*(noms=$B$38),ROW(noms)-1,""),ROW(J2)),36),"")</f>
        <v>"07UVIU"</v>
      </c>
      <c r="L43" s="31" t="str">
        <f t="array" aca="1" ref="L43" ca="1">IFERROR(INDEX(bdd,SMALL(IF((MONTH(date1)=MONTH(1&amp;$B$39))*(MONTH(date2)=MONTH(1&amp;$B$39))*(noms=$B$38),ROW(noms)-1,""),ROW(K2)),37),"")</f>
        <v>A</v>
      </c>
    </row>
    <row r="44" spans="1:12">
      <c r="A44" s="10"/>
      <c r="B44" s="29" t="str">
        <f t="array" aca="1" ref="B44" ca="1">IFERROR(INDEX(noms,SMALL(IF((MONTH(date1)=MONTH(1&amp;$B$39))*(MONTH(date2)=MONTH(1&amp;$B$39))*(noms=$B$38),ROW(noms)-1,""),ROW(A3))),"")</f>
        <v>JACQUES</v>
      </c>
      <c r="C44" s="30">
        <f t="array" aca="1" ref="C44" ca="1">IFERROR(INDEX(date1,SMALL(IF((MONTH(date1)=MONTH(1&amp;$B$39))*(MONTH(date2)=MONTH(1&amp;$B$39))*(noms=$B$38),ROW(noms)-1,""),ROW(A3))),"")</f>
        <v>43847.666666666664</v>
      </c>
      <c r="D44" s="30">
        <f t="array" aca="1" ref="D44" ca="1">IFERROR(INDEX(date2,SMALL(IF((MONTH(date1)=MONTH(1&amp;$B$39))*(MONTH(date2)=MONTH(1&amp;$B$39))*(noms=$B$38),ROW(noms)-1,""),ROW(A3))),"")</f>
        <v>43853.416666666664</v>
      </c>
      <c r="E44" s="31">
        <f t="array" aca="1" ref="E44" ca="1">IFERROR(INDEX(bdd,SMALL(IF((MONTH(date1)=MONTH(1&amp;$B$39))*(MONTH(date2)=MONTH(1&amp;$B$39))*(noms=$B$38),ROW(noms)-1,""),ROW(D3)),9),"")</f>
        <v>6</v>
      </c>
      <c r="F44" s="31">
        <f t="array" aca="1" ref="F44" ca="1">IFERROR(INDEX(bdd,SMALL(IF((MONTH(date1)=MONTH(1&amp;$B$39))*(MONTH(date2)=MONTH(1&amp;$B$39))*(noms=$B$38),ROW(noms)-1,""),ROW(E3)),21),"")</f>
        <v>1</v>
      </c>
      <c r="G44" s="31">
        <f t="array" aca="1" ref="G44" ca="1">IFERROR(INDEX(bdd,SMALL(IF((MONTH(date1)=MONTH(1&amp;$B$39))*(MONTH(date2)=MONTH(1&amp;$B$39))*(noms=$B$38),ROW(noms)-1,""),ROW(F3)),22),"")</f>
        <v>0</v>
      </c>
      <c r="H44" s="31">
        <f t="array" aca="1" ref="H44" ca="1">IFERROR(INDEX(bdd,SMALL(IF((MONTH(date1)=MONTH(1&amp;$B$39))*(MONTH(date2)=MONTH(1&amp;$B$39))*(noms=$B$38),ROW(noms)-1,""),ROW(G3)),24),"")</f>
        <v>414</v>
      </c>
      <c r="I44" s="31" t="str">
        <f t="array" aca="1" ref="I44" ca="1">IFERROR(INDEX(bdd,SMALL(IF((MONTH(date1)=MONTH(1&amp;$B$39))*(MONTH(date2)=MONTH(1&amp;$B$39))*(noms=$B$38),ROW(noms)-1,""),ROW(H3)),25),"")</f>
        <v>X</v>
      </c>
      <c r="J44" s="31">
        <f t="array" aca="1" ref="J44" ca="1">IFERROR(INDEX(bdd,SMALL(IF((MONTH(date1)=MONTH(1&amp;$B$39))*(MONTH(date2)=MONTH(1&amp;$B$39))*(noms=$B$38),ROW(noms)-1,""),ROW(I3)),27),"")</f>
        <v>16.170000000000002</v>
      </c>
      <c r="K44" s="31" t="str">
        <f t="array" aca="1" ref="K44" ca="1">IFERROR(INDEX(bdd,SMALL(IF((MONTH(date1)=MONTH(1&amp;$B$39))*(MONTH(date2)=MONTH(1&amp;$B$39))*(noms=$B$38),ROW(noms)-1,""),ROW(J3)),36),"")</f>
        <v>"07UPQ1"</v>
      </c>
      <c r="L44" s="31" t="str">
        <f t="array" aca="1" ref="L44" ca="1">IFERROR(INDEX(bdd,SMALL(IF((MONTH(date1)=MONTH(1&amp;$B$39))*(MONTH(date2)=MONTH(1&amp;$B$39))*(noms=$B$38),ROW(noms)-1,""),ROW(K3)),37),"")</f>
        <v>A</v>
      </c>
    </row>
    <row r="45" spans="1:12">
      <c r="A45" s="10"/>
      <c r="B45" s="29" t="str">
        <f t="array" aca="1" ref="B45" ca="1">IFERROR(INDEX(noms,SMALL(IF((MONTH(date1)=MONTH(1&amp;$B$39))*(MONTH(date2)=MONTH(1&amp;$B$39))*(noms=$B$38),ROW(noms)-1,""),ROW(A4))),"")</f>
        <v>JACQUES</v>
      </c>
      <c r="C45" s="30">
        <f t="array" aca="1" ref="C45" ca="1">IFERROR(INDEX(date1,SMALL(IF((MONTH(date1)=MONTH(1&amp;$B$39))*(MONTH(date2)=MONTH(1&amp;$B$39))*(noms=$B$38),ROW(noms)-1,""),ROW(A4))),"")</f>
        <v>43848.666666666664</v>
      </c>
      <c r="D45" s="30">
        <f t="array" aca="1" ref="D45" ca="1">IFERROR(INDEX(date2,SMALL(IF((MONTH(date1)=MONTH(1&amp;$B$39))*(MONTH(date2)=MONTH(1&amp;$B$39))*(noms=$B$38),ROW(noms)-1,""),ROW(A4))),"")</f>
        <v>43850.416666666664</v>
      </c>
      <c r="E45" s="31">
        <f t="array" aca="1" ref="E45" ca="1">IFERROR(INDEX(bdd,SMALL(IF((MONTH(date1)=MONTH(1&amp;$B$39))*(MONTH(date2)=MONTH(1&amp;$B$39))*(noms=$B$38),ROW(noms)-1,""),ROW(D4)),9),"")</f>
        <v>2</v>
      </c>
      <c r="F45" s="31">
        <f t="array" aca="1" ref="F45" ca="1">IFERROR(INDEX(bdd,SMALL(IF((MONTH(date1)=MONTH(1&amp;$B$39))*(MONTH(date2)=MONTH(1&amp;$B$39))*(noms=$B$38),ROW(noms)-1,""),ROW(E4)),21),"")</f>
        <v>2</v>
      </c>
      <c r="G45" s="31">
        <f t="array" aca="1" ref="G45" ca="1">IFERROR(INDEX(bdd,SMALL(IF((MONTH(date1)=MONTH(1&amp;$B$39))*(MONTH(date2)=MONTH(1&amp;$B$39))*(noms=$B$38),ROW(noms)-1,""),ROW(F4)),22),"")</f>
        <v>0</v>
      </c>
      <c r="H45" s="31">
        <f t="array" aca="1" ref="H45" ca="1">IFERROR(INDEX(bdd,SMALL(IF((MONTH(date1)=MONTH(1&amp;$B$39))*(MONTH(date2)=MONTH(1&amp;$B$39))*(noms=$B$38),ROW(noms)-1,""),ROW(G4)),24),"")</f>
        <v>98</v>
      </c>
      <c r="I45" s="31" t="str">
        <f t="array" aca="1" ref="I45" ca="1">IFERROR(INDEX(bdd,SMALL(IF((MONTH(date1)=MONTH(1&amp;$B$39))*(MONTH(date2)=MONTH(1&amp;$B$39))*(noms=$B$38),ROW(noms)-1,""),ROW(H4)),25),"")</f>
        <v>X</v>
      </c>
      <c r="J45" s="31">
        <f t="array" aca="1" ref="J45" ca="1">IFERROR(INDEX(bdd,SMALL(IF((MONTH(date1)=MONTH(1&amp;$B$39))*(MONTH(date2)=MONTH(1&amp;$B$39))*(noms=$B$38),ROW(noms)-1,""),ROW(I4)),27),"")</f>
        <v>4.72</v>
      </c>
      <c r="K45" s="31" t="str">
        <f t="array" aca="1" ref="K45" ca="1">IFERROR(INDEX(bdd,SMALL(IF((MONTH(date1)=MONTH(1&amp;$B$39))*(MONTH(date2)=MONTH(1&amp;$B$39))*(noms=$B$38),ROW(noms)-1,""),ROW(J4)),36),"")</f>
        <v>"07UVIR"</v>
      </c>
      <c r="L45" s="31" t="str">
        <f t="array" aca="1" ref="L45" ca="1">IFERROR(INDEX(bdd,SMALL(IF((MONTH(date1)=MONTH(1&amp;$B$39))*(MONTH(date2)=MONTH(1&amp;$B$39))*(noms=$B$38),ROW(noms)-1,""),ROW(K4)),37),"")</f>
        <v>A</v>
      </c>
    </row>
    <row r="46" spans="1:12">
      <c r="A46" s="10"/>
      <c r="B46" s="29" t="str">
        <f t="array" aca="1" ref="B46" ca="1">IFERROR(INDEX(noms,SMALL(IF((MONTH(date1)=MONTH(1&amp;$B$39))*(MONTH(date2)=MONTH(1&amp;$B$39))*(noms=$B$38),ROW(noms)-1,""),ROW(A5))),"")</f>
        <v/>
      </c>
      <c r="C46" s="30" t="str">
        <f t="array" aca="1" ref="C46" ca="1">IFERROR(INDEX(date1,SMALL(IF((MONTH(date1)=MONTH(1&amp;$B$39))*(MONTH(date2)=MONTH(1&amp;$B$39))*(noms=$B$38),ROW(noms)-1,""),ROW(A5))),"")</f>
        <v/>
      </c>
      <c r="D46" s="30" t="str">
        <f t="array" aca="1" ref="D46" ca="1">IFERROR(INDEX(date2,SMALL(IF((MONTH(date1)=MONTH(1&amp;$B$39))*(MONTH(date2)=MONTH(1&amp;$B$39))*(noms=$B$38),ROW(noms)-1,""),ROW(A5))),"")</f>
        <v/>
      </c>
      <c r="E46" s="31" t="str">
        <f t="array" aca="1" ref="E46" ca="1">IFERROR(INDEX(bdd,SMALL(IF((MONTH(date1)=MONTH(1&amp;$B$39))*(MONTH(date2)=MONTH(1&amp;$B$39))*(noms=$B$38),ROW(noms)-1,""),ROW(D5)),9),"")</f>
        <v/>
      </c>
      <c r="F46" s="31" t="str">
        <f t="array" aca="1" ref="F46" ca="1">IFERROR(INDEX(bdd,SMALL(IF((MONTH(date1)=MONTH(1&amp;$B$39))*(MONTH(date2)=MONTH(1&amp;$B$39))*(noms=$B$38),ROW(noms)-1,""),ROW(E5)),21),"")</f>
        <v/>
      </c>
      <c r="G46" s="31" t="str">
        <f t="array" aca="1" ref="G46" ca="1">IFERROR(INDEX(bdd,SMALL(IF((MONTH(date1)=MONTH(1&amp;$B$39))*(MONTH(date2)=MONTH(1&amp;$B$39))*(noms=$B$38),ROW(noms)-1,""),ROW(F5)),22),"")</f>
        <v/>
      </c>
      <c r="H46" s="31" t="str">
        <f t="array" aca="1" ref="H46" ca="1">IFERROR(INDEX(bdd,SMALL(IF((MONTH(date1)=MONTH(1&amp;$B$39))*(MONTH(date2)=MONTH(1&amp;$B$39))*(noms=$B$38),ROW(noms)-1,""),ROW(G5)),24),"")</f>
        <v/>
      </c>
      <c r="I46" s="31" t="str">
        <f t="array" aca="1" ref="I46" ca="1">IFERROR(INDEX(bdd,SMALL(IF((MONTH(date1)=MONTH(1&amp;$B$39))*(MONTH(date2)=MONTH(1&amp;$B$39))*(noms=$B$38),ROW(noms)-1,""),ROW(H5)),25),"")</f>
        <v/>
      </c>
      <c r="J46" s="31" t="str">
        <f t="array" aca="1" ref="J46" ca="1">IFERROR(INDEX(bdd,SMALL(IF((MONTH(date1)=MONTH(1&amp;$B$39))*(MONTH(date2)=MONTH(1&amp;$B$39))*(noms=$B$38),ROW(noms)-1,""),ROW(I5)),27),"")</f>
        <v/>
      </c>
      <c r="K46" s="31" t="str">
        <f t="array" aca="1" ref="K46" ca="1">IFERROR(INDEX(bdd,SMALL(IF((MONTH(date1)=MONTH(1&amp;$B$39))*(MONTH(date2)=MONTH(1&amp;$B$39))*(noms=$B$38),ROW(noms)-1,""),ROW(J5)),36),"")</f>
        <v/>
      </c>
      <c r="L46" s="31" t="str">
        <f t="array" aca="1" ref="L46" ca="1">IFERROR(INDEX(bdd,SMALL(IF((MONTH(date1)=MONTH(1&amp;$B$39))*(MONTH(date2)=MONTH(1&amp;$B$39))*(noms=$B$38),ROW(noms)-1,""),ROW(K5)),37),"")</f>
        <v/>
      </c>
    </row>
    <row r="47" spans="1:12">
      <c r="A47" s="10"/>
      <c r="B47" s="29" t="str">
        <f t="array" aca="1" ref="B47" ca="1">IFERROR(INDEX(noms,SMALL(IF((MONTH(date1)=MONTH(1&amp;$B$39))*(MONTH(date2)=MONTH(1&amp;$B$39))*(noms=$B$38),ROW(noms)-1,""),ROW(A6))),"")</f>
        <v/>
      </c>
      <c r="C47" s="30" t="str">
        <f t="array" aca="1" ref="C47" ca="1">IFERROR(INDEX(date1,SMALL(IF((MONTH(date1)=MONTH(1&amp;$B$39))*(MONTH(date2)=MONTH(1&amp;$B$39))*(noms=$B$38),ROW(noms)-1,""),ROW(A6))),"")</f>
        <v/>
      </c>
      <c r="D47" s="30" t="str">
        <f t="array" aca="1" ref="D47" ca="1">IFERROR(INDEX(date2,SMALL(IF((MONTH(date1)=MONTH(1&amp;$B$39))*(MONTH(date2)=MONTH(1&amp;$B$39))*(noms=$B$38),ROW(noms)-1,""),ROW(A6))),"")</f>
        <v/>
      </c>
      <c r="E47" s="31" t="str">
        <f t="array" aca="1" ref="E47" ca="1">IFERROR(INDEX(bdd,SMALL(IF((MONTH(date1)=MONTH(1&amp;$B$39))*(MONTH(date2)=MONTH(1&amp;$B$39))*(noms=$B$38),ROW(noms)-1,""),ROW(D6)),9),"")</f>
        <v/>
      </c>
      <c r="F47" s="31" t="str">
        <f t="array" aca="1" ref="F47" ca="1">IFERROR(INDEX(bdd,SMALL(IF((MONTH(date1)=MONTH(1&amp;$B$39))*(MONTH(date2)=MONTH(1&amp;$B$39))*(noms=$B$38),ROW(noms)-1,""),ROW(E6)),21),"")</f>
        <v/>
      </c>
      <c r="G47" s="31" t="str">
        <f t="array" aca="1" ref="G47" ca="1">IFERROR(INDEX(bdd,SMALL(IF((MONTH(date1)=MONTH(1&amp;$B$39))*(MONTH(date2)=MONTH(1&amp;$B$39))*(noms=$B$38),ROW(noms)-1,""),ROW(F6)),22),"")</f>
        <v/>
      </c>
      <c r="H47" s="31" t="str">
        <f t="array" aca="1" ref="H47" ca="1">IFERROR(INDEX(bdd,SMALL(IF((MONTH(date1)=MONTH(1&amp;$B$39))*(MONTH(date2)=MONTH(1&amp;$B$39))*(noms=$B$38),ROW(noms)-1,""),ROW(G6)),24),"")</f>
        <v/>
      </c>
      <c r="I47" s="31" t="str">
        <f t="array" aca="1" ref="I47" ca="1">IFERROR(INDEX(bdd,SMALL(IF((MONTH(date1)=MONTH(1&amp;$B$39))*(MONTH(date2)=MONTH(1&amp;$B$39))*(noms=$B$38),ROW(noms)-1,""),ROW(H6)),25),"")</f>
        <v/>
      </c>
      <c r="J47" s="31" t="str">
        <f t="array" aca="1" ref="J47" ca="1">IFERROR(INDEX(bdd,SMALL(IF((MONTH(date1)=MONTH(1&amp;$B$39))*(MONTH(date2)=MONTH(1&amp;$B$39))*(noms=$B$38),ROW(noms)-1,""),ROW(I6)),27),"")</f>
        <v/>
      </c>
      <c r="K47" s="31" t="str">
        <f t="array" aca="1" ref="K47" ca="1">IFERROR(INDEX(bdd,SMALL(IF((MONTH(date1)=MONTH(1&amp;$B$39))*(MONTH(date2)=MONTH(1&amp;$B$39))*(noms=$B$38),ROW(noms)-1,""),ROW(J6)),36),"")</f>
        <v/>
      </c>
      <c r="L47" s="31" t="str">
        <f t="array" aca="1" ref="L47" ca="1">IFERROR(INDEX(bdd,SMALL(IF((MONTH(date1)=MONTH(1&amp;$B$39))*(MONTH(date2)=MONTH(1&amp;$B$39))*(noms=$B$38),ROW(noms)-1,""),ROW(K6)),37),"")</f>
        <v/>
      </c>
    </row>
    <row r="48" spans="1:12">
      <c r="A48" s="10"/>
      <c r="B48" s="29" t="str">
        <f t="array" aca="1" ref="B48" ca="1">IFERROR(INDEX(noms,SMALL(IF((MONTH(date1)=MONTH(1&amp;$B$39))*(MONTH(date2)=MONTH(1&amp;$B$39))*(noms=$B$38),ROW(noms)-1,""),ROW(A7))),"")</f>
        <v/>
      </c>
      <c r="C48" s="30" t="str">
        <f t="array" aca="1" ref="C48" ca="1">IFERROR(INDEX(date1,SMALL(IF((MONTH(date1)=MONTH(1&amp;$B$39))*(MONTH(date2)=MONTH(1&amp;$B$39))*(noms=$B$38),ROW(noms)-1,""),ROW(A7))),"")</f>
        <v/>
      </c>
      <c r="D48" s="30" t="str">
        <f t="array" aca="1" ref="D48" ca="1">IFERROR(INDEX(date2,SMALL(IF((MONTH(date1)=MONTH(1&amp;$B$39))*(MONTH(date2)=MONTH(1&amp;$B$39))*(noms=$B$38),ROW(noms)-1,""),ROW(A7))),"")</f>
        <v/>
      </c>
      <c r="E48" s="31" t="str">
        <f t="array" aca="1" ref="E48" ca="1">IFERROR(INDEX(bdd,SMALL(IF((MONTH(date1)=MONTH(1&amp;$B$39))*(MONTH(date2)=MONTH(1&amp;$B$39))*(noms=$B$38),ROW(noms)-1,""),ROW(D7)),9),"")</f>
        <v/>
      </c>
      <c r="F48" s="31" t="str">
        <f t="array" aca="1" ref="F48" ca="1">IFERROR(INDEX(bdd,SMALL(IF((MONTH(date1)=MONTH(1&amp;$B$39))*(MONTH(date2)=MONTH(1&amp;$B$39))*(noms=$B$38),ROW(noms)-1,""),ROW(E7)),21),"")</f>
        <v/>
      </c>
      <c r="G48" s="31" t="str">
        <f t="array" aca="1" ref="G48" ca="1">IFERROR(INDEX(bdd,SMALL(IF((MONTH(date1)=MONTH(1&amp;$B$39))*(MONTH(date2)=MONTH(1&amp;$B$39))*(noms=$B$38),ROW(noms)-1,""),ROW(F7)),22),"")</f>
        <v/>
      </c>
      <c r="H48" s="31" t="str">
        <f t="array" aca="1" ref="H48" ca="1">IFERROR(INDEX(bdd,SMALL(IF((MONTH(date1)=MONTH(1&amp;$B$39))*(MONTH(date2)=MONTH(1&amp;$B$39))*(noms=$B$38),ROW(noms)-1,""),ROW(G7)),24),"")</f>
        <v/>
      </c>
      <c r="I48" s="31" t="str">
        <f t="array" aca="1" ref="I48" ca="1">IFERROR(INDEX(bdd,SMALL(IF((MONTH(date1)=MONTH(1&amp;$B$39))*(MONTH(date2)=MONTH(1&amp;$B$39))*(noms=$B$38),ROW(noms)-1,""),ROW(H7)),25),"")</f>
        <v/>
      </c>
      <c r="J48" s="31" t="str">
        <f t="array" aca="1" ref="J48" ca="1">IFERROR(INDEX(bdd,SMALL(IF((MONTH(date1)=MONTH(1&amp;$B$39))*(MONTH(date2)=MONTH(1&amp;$B$39))*(noms=$B$38),ROW(noms)-1,""),ROW(I7)),27),"")</f>
        <v/>
      </c>
      <c r="K48" s="31" t="str">
        <f t="array" aca="1" ref="K48" ca="1">IFERROR(INDEX(bdd,SMALL(IF((MONTH(date1)=MONTH(1&amp;$B$39))*(MONTH(date2)=MONTH(1&amp;$B$39))*(noms=$B$38),ROW(noms)-1,""),ROW(J7)),36),"")</f>
        <v/>
      </c>
      <c r="L48" s="31" t="str">
        <f t="array" aca="1" ref="L48" ca="1">IFERROR(INDEX(bdd,SMALL(IF((MONTH(date1)=MONTH(1&amp;$B$39))*(MONTH(date2)=MONTH(1&amp;$B$39))*(noms=$B$38),ROW(noms)-1,""),ROW(K7)),37),"")</f>
        <v/>
      </c>
    </row>
    <row r="49" spans="1:12">
      <c r="A49" s="10"/>
      <c r="B49" s="29" t="str">
        <f t="array" aca="1" ref="B49" ca="1">IFERROR(INDEX(noms,SMALL(IF((MONTH(date1)=MONTH(1&amp;$B$39))*(MONTH(date2)=MONTH(1&amp;$B$39))*(noms=$B$38),ROW(noms)-1,""),ROW(A8))),"")</f>
        <v/>
      </c>
      <c r="C49" s="30" t="str">
        <f t="array" aca="1" ref="C49" ca="1">IFERROR(INDEX(date1,SMALL(IF((MONTH(date1)=MONTH(1&amp;$B$39))*(MONTH(date2)=MONTH(1&amp;$B$39))*(noms=$B$38),ROW(noms)-1,""),ROW(A8))),"")</f>
        <v/>
      </c>
      <c r="D49" s="30" t="str">
        <f t="array" aca="1" ref="D49" ca="1">IFERROR(INDEX(date2,SMALL(IF((MONTH(date1)=MONTH(1&amp;$B$39))*(MONTH(date2)=MONTH(1&amp;$B$39))*(noms=$B$38),ROW(noms)-1,""),ROW(A8))),"")</f>
        <v/>
      </c>
      <c r="E49" s="31" t="str">
        <f t="array" aca="1" ref="E49" ca="1">IFERROR(INDEX(bdd,SMALL(IF((MONTH(date1)=MONTH(1&amp;$B$39))*(MONTH(date2)=MONTH(1&amp;$B$39))*(noms=$B$38),ROW(noms)-1,""),ROW(D8)),9),"")</f>
        <v/>
      </c>
      <c r="F49" s="31" t="str">
        <f t="array" aca="1" ref="F49" ca="1">IFERROR(INDEX(bdd,SMALL(IF((MONTH(date1)=MONTH(1&amp;$B$39))*(MONTH(date2)=MONTH(1&amp;$B$39))*(noms=$B$38),ROW(noms)-1,""),ROW(E8)),21),"")</f>
        <v/>
      </c>
      <c r="G49" s="31" t="str">
        <f t="array" aca="1" ref="G49" ca="1">IFERROR(INDEX(bdd,SMALL(IF((MONTH(date1)=MONTH(1&amp;$B$39))*(MONTH(date2)=MONTH(1&amp;$B$39))*(noms=$B$38),ROW(noms)-1,""),ROW(F8)),22),"")</f>
        <v/>
      </c>
      <c r="H49" s="31" t="str">
        <f t="array" aca="1" ref="H49" ca="1">IFERROR(INDEX(bdd,SMALL(IF((MONTH(date1)=MONTH(1&amp;$B$39))*(MONTH(date2)=MONTH(1&amp;$B$39))*(noms=$B$38),ROW(noms)-1,""),ROW(G8)),24),"")</f>
        <v/>
      </c>
      <c r="I49" s="31" t="str">
        <f t="array" aca="1" ref="I49" ca="1">IFERROR(INDEX(bdd,SMALL(IF((MONTH(date1)=MONTH(1&amp;$B$39))*(MONTH(date2)=MONTH(1&amp;$B$39))*(noms=$B$38),ROW(noms)-1,""),ROW(H8)),25),"")</f>
        <v/>
      </c>
      <c r="J49" s="31" t="str">
        <f t="array" aca="1" ref="J49" ca="1">IFERROR(INDEX(bdd,SMALL(IF((MONTH(date1)=MONTH(1&amp;$B$39))*(MONTH(date2)=MONTH(1&amp;$B$39))*(noms=$B$38),ROW(noms)-1,""),ROW(I8)),27),"")</f>
        <v/>
      </c>
      <c r="K49" s="31" t="str">
        <f t="array" aca="1" ref="K49" ca="1">IFERROR(INDEX(bdd,SMALL(IF((MONTH(date1)=MONTH(1&amp;$B$39))*(MONTH(date2)=MONTH(1&amp;$B$39))*(noms=$B$38),ROW(noms)-1,""),ROW(J8)),36),"")</f>
        <v/>
      </c>
      <c r="L49" s="31" t="str">
        <f t="array" aca="1" ref="L49" ca="1">IFERROR(INDEX(bdd,SMALL(IF((MONTH(date1)=MONTH(1&amp;$B$39))*(MONTH(date2)=MONTH(1&amp;$B$39))*(noms=$B$38),ROW(noms)-1,""),ROW(K8)),37),"")</f>
        <v/>
      </c>
    </row>
    <row r="50" spans="1:12">
      <c r="A50" s="10"/>
      <c r="B50" s="29" t="str">
        <f t="array" aca="1" ref="B50" ca="1">IFERROR(INDEX(noms,SMALL(IF((MONTH(date1)=MONTH(1&amp;$B$39))*(MONTH(date2)=MONTH(1&amp;$B$39))*(noms=$B$38),ROW(noms)-1,""),ROW(A9))),"")</f>
        <v/>
      </c>
      <c r="C50" s="30" t="str">
        <f t="array" aca="1" ref="C50" ca="1">IFERROR(INDEX(date1,SMALL(IF((MONTH(date1)=MONTH(1&amp;$B$39))*(MONTH(date2)=MONTH(1&amp;$B$39))*(noms=$B$38),ROW(noms)-1,""),ROW(A9))),"")</f>
        <v/>
      </c>
      <c r="D50" s="30" t="str">
        <f t="array" aca="1" ref="D50" ca="1">IFERROR(INDEX(date2,SMALL(IF((MONTH(date1)=MONTH(1&amp;$B$39))*(MONTH(date2)=MONTH(1&amp;$B$39))*(noms=$B$38),ROW(noms)-1,""),ROW(A9))),"")</f>
        <v/>
      </c>
      <c r="E50" s="31" t="str">
        <f t="array" aca="1" ref="E50" ca="1">IFERROR(INDEX(bdd,SMALL(IF((MONTH(date1)=MONTH(1&amp;$B$39))*(MONTH(date2)=MONTH(1&amp;$B$39))*(noms=$B$38),ROW(noms)-1,""),ROW(D9)),9),"")</f>
        <v/>
      </c>
      <c r="F50" s="31" t="str">
        <f t="array" aca="1" ref="F50" ca="1">IFERROR(INDEX(bdd,SMALL(IF((MONTH(date1)=MONTH(1&amp;$B$39))*(MONTH(date2)=MONTH(1&amp;$B$39))*(noms=$B$38),ROW(noms)-1,""),ROW(E9)),21),"")</f>
        <v/>
      </c>
      <c r="G50" s="31" t="str">
        <f t="array" aca="1" ref="G50" ca="1">IFERROR(INDEX(bdd,SMALL(IF((MONTH(date1)=MONTH(1&amp;$B$39))*(MONTH(date2)=MONTH(1&amp;$B$39))*(noms=$B$38),ROW(noms)-1,""),ROW(F9)),22),"")</f>
        <v/>
      </c>
      <c r="H50" s="31" t="str">
        <f t="array" aca="1" ref="H50" ca="1">IFERROR(INDEX(bdd,SMALL(IF((MONTH(date1)=MONTH(1&amp;$B$39))*(MONTH(date2)=MONTH(1&amp;$B$39))*(noms=$B$38),ROW(noms)-1,""),ROW(G9)),24),"")</f>
        <v/>
      </c>
      <c r="I50" s="31" t="str">
        <f t="array" aca="1" ref="I50" ca="1">IFERROR(INDEX(bdd,SMALL(IF((MONTH(date1)=MONTH(1&amp;$B$39))*(MONTH(date2)=MONTH(1&amp;$B$39))*(noms=$B$38),ROW(noms)-1,""),ROW(H9)),25),"")</f>
        <v/>
      </c>
      <c r="J50" s="31" t="str">
        <f t="array" aca="1" ref="J50" ca="1">IFERROR(INDEX(bdd,SMALL(IF((MONTH(date1)=MONTH(1&amp;$B$39))*(MONTH(date2)=MONTH(1&amp;$B$39))*(noms=$B$38),ROW(noms)-1,""),ROW(I9)),27),"")</f>
        <v/>
      </c>
      <c r="K50" s="31" t="str">
        <f t="array" aca="1" ref="K50" ca="1">IFERROR(INDEX(bdd,SMALL(IF((MONTH(date1)=MONTH(1&amp;$B$39))*(MONTH(date2)=MONTH(1&amp;$B$39))*(noms=$B$38),ROW(noms)-1,""),ROW(J9)),36),"")</f>
        <v/>
      </c>
      <c r="L50" s="31" t="str">
        <f t="array" aca="1" ref="L50" ca="1">IFERROR(INDEX(bdd,SMALL(IF((MONTH(date1)=MONTH(1&amp;$B$39))*(MONTH(date2)=MONTH(1&amp;$B$39))*(noms=$B$38),ROW(noms)-1,""),ROW(K9)),37),"")</f>
        <v/>
      </c>
    </row>
    <row r="51" spans="1:12">
      <c r="A51" s="10"/>
      <c r="B51" s="29" t="str">
        <f t="array" aca="1" ref="B51" ca="1">IFERROR(INDEX(noms,SMALL(IF((MONTH(date1)=MONTH(1&amp;$B$39))*(MONTH(date2)=MONTH(1&amp;$B$39))*(noms=$B$38),ROW(noms)-1,""),ROW(A10))),"")</f>
        <v/>
      </c>
      <c r="C51" s="30" t="str">
        <f t="array" aca="1" ref="C51" ca="1">IFERROR(INDEX(date1,SMALL(IF((MONTH(date1)=MONTH(1&amp;$B$39))*(MONTH(date2)=MONTH(1&amp;$B$39))*(noms=$B$38),ROW(noms)-1,""),ROW(A10))),"")</f>
        <v/>
      </c>
      <c r="D51" s="30" t="str">
        <f t="array" aca="1" ref="D51" ca="1">IFERROR(INDEX(date2,SMALL(IF((MONTH(date1)=MONTH(1&amp;$B$39))*(MONTH(date2)=MONTH(1&amp;$B$39))*(noms=$B$38),ROW(noms)-1,""),ROW(A10))),"")</f>
        <v/>
      </c>
      <c r="E51" s="31" t="str">
        <f t="array" aca="1" ref="E51" ca="1">IFERROR(INDEX(bdd,SMALL(IF((MONTH(date1)=MONTH(1&amp;$B$39))*(MONTH(date2)=MONTH(1&amp;$B$39))*(noms=$B$38),ROW(noms)-1,""),ROW(D10)),9),"")</f>
        <v/>
      </c>
      <c r="F51" s="31" t="str">
        <f t="array" aca="1" ref="F51" ca="1">IFERROR(INDEX(bdd,SMALL(IF((MONTH(date1)=MONTH(1&amp;$B$39))*(MONTH(date2)=MONTH(1&amp;$B$39))*(noms=$B$38),ROW(noms)-1,""),ROW(E10)),21),"")</f>
        <v/>
      </c>
      <c r="G51" s="31" t="str">
        <f t="array" aca="1" ref="G51" ca="1">IFERROR(INDEX(bdd,SMALL(IF((MONTH(date1)=MONTH(1&amp;$B$39))*(MONTH(date2)=MONTH(1&amp;$B$39))*(noms=$B$38),ROW(noms)-1,""),ROW(F10)),22),"")</f>
        <v/>
      </c>
      <c r="H51" s="31" t="str">
        <f t="array" aca="1" ref="H51" ca="1">IFERROR(INDEX(bdd,SMALL(IF((MONTH(date1)=MONTH(1&amp;$B$39))*(MONTH(date2)=MONTH(1&amp;$B$39))*(noms=$B$38),ROW(noms)-1,""),ROW(G10)),24),"")</f>
        <v/>
      </c>
      <c r="I51" s="31" t="str">
        <f t="array" aca="1" ref="I51" ca="1">IFERROR(INDEX(bdd,SMALL(IF((MONTH(date1)=MONTH(1&amp;$B$39))*(MONTH(date2)=MONTH(1&amp;$B$39))*(noms=$B$38),ROW(noms)-1,""),ROW(H10)),25),"")</f>
        <v/>
      </c>
      <c r="J51" s="31" t="str">
        <f t="array" aca="1" ref="J51" ca="1">IFERROR(INDEX(bdd,SMALL(IF((MONTH(date1)=MONTH(1&amp;$B$39))*(MONTH(date2)=MONTH(1&amp;$B$39))*(noms=$B$38),ROW(noms)-1,""),ROW(I10)),27),"")</f>
        <v/>
      </c>
      <c r="K51" s="31" t="str">
        <f t="array" aca="1" ref="K51" ca="1">IFERROR(INDEX(bdd,SMALL(IF((MONTH(date1)=MONTH(1&amp;$B$39))*(MONTH(date2)=MONTH(1&amp;$B$39))*(noms=$B$38),ROW(noms)-1,""),ROW(J10)),36),"")</f>
        <v/>
      </c>
      <c r="L51" s="31" t="str">
        <f t="array" aca="1" ref="L51" ca="1">IFERROR(INDEX(bdd,SMALL(IF((MONTH(date1)=MONTH(1&amp;$B$39))*(MONTH(date2)=MONTH(1&amp;$B$39))*(noms=$B$38),ROW(noms)-1,""),ROW(K10)),37),"")</f>
        <v/>
      </c>
    </row>
    <row r="52" spans="1:12">
      <c r="A52" s="10"/>
      <c r="B52" s="29" t="str">
        <f t="array" aca="1" ref="B52" ca="1">IFERROR(INDEX(noms,SMALL(IF((MONTH(date1)=MONTH(1&amp;$B$39))*(MONTH(date2)=MONTH(1&amp;$B$39))*(noms=$B$38),ROW(noms)-1,""),ROW(A11))),"")</f>
        <v/>
      </c>
      <c r="C52" s="30" t="str">
        <f t="array" aca="1" ref="C52" ca="1">IFERROR(INDEX(date1,SMALL(IF((MONTH(date1)=MONTH(1&amp;$B$39))*(MONTH(date2)=MONTH(1&amp;$B$39))*(noms=$B$38),ROW(noms)-1,""),ROW(A11))),"")</f>
        <v/>
      </c>
      <c r="D52" s="30" t="str">
        <f t="array" aca="1" ref="D52" ca="1">IFERROR(INDEX(date2,SMALL(IF((MONTH(date1)=MONTH(1&amp;$B$39))*(MONTH(date2)=MONTH(1&amp;$B$39))*(noms=$B$38),ROW(noms)-1,""),ROW(A11))),"")</f>
        <v/>
      </c>
      <c r="E52" s="31" t="str">
        <f t="array" aca="1" ref="E52" ca="1">IFERROR(INDEX(bdd,SMALL(IF((MONTH(date1)=MONTH(1&amp;$B$39))*(MONTH(date2)=MONTH(1&amp;$B$39))*(noms=$B$38),ROW(noms)-1,""),ROW(D11)),9),"")</f>
        <v/>
      </c>
      <c r="F52" s="31" t="str">
        <f t="array" aca="1" ref="F52" ca="1">IFERROR(INDEX(bdd,SMALL(IF((MONTH(date1)=MONTH(1&amp;$B$39))*(MONTH(date2)=MONTH(1&amp;$B$39))*(noms=$B$38),ROW(noms)-1,""),ROW(E11)),21),"")</f>
        <v/>
      </c>
      <c r="G52" s="31" t="str">
        <f t="array" aca="1" ref="G52" ca="1">IFERROR(INDEX(bdd,SMALL(IF((MONTH(date1)=MONTH(1&amp;$B$39))*(MONTH(date2)=MONTH(1&amp;$B$39))*(noms=$B$38),ROW(noms)-1,""),ROW(F11)),22),"")</f>
        <v/>
      </c>
      <c r="H52" s="31" t="str">
        <f t="array" aca="1" ref="H52" ca="1">IFERROR(INDEX(bdd,SMALL(IF((MONTH(date1)=MONTH(1&amp;$B$39))*(MONTH(date2)=MONTH(1&amp;$B$39))*(noms=$B$38),ROW(noms)-1,""),ROW(G11)),24),"")</f>
        <v/>
      </c>
      <c r="I52" s="31" t="str">
        <f t="array" aca="1" ref="I52" ca="1">IFERROR(INDEX(bdd,SMALL(IF((MONTH(date1)=MONTH(1&amp;$B$39))*(MONTH(date2)=MONTH(1&amp;$B$39))*(noms=$B$38),ROW(noms)-1,""),ROW(H11)),25),"")</f>
        <v/>
      </c>
      <c r="J52" s="31" t="str">
        <f t="array" aca="1" ref="J52" ca="1">IFERROR(INDEX(bdd,SMALL(IF((MONTH(date1)=MONTH(1&amp;$B$39))*(MONTH(date2)=MONTH(1&amp;$B$39))*(noms=$B$38),ROW(noms)-1,""),ROW(I11)),27),"")</f>
        <v/>
      </c>
      <c r="K52" s="31" t="str">
        <f t="array" aca="1" ref="K52" ca="1">IFERROR(INDEX(bdd,SMALL(IF((MONTH(date1)=MONTH(1&amp;$B$39))*(MONTH(date2)=MONTH(1&amp;$B$39))*(noms=$B$38),ROW(noms)-1,""),ROW(J11)),36),"")</f>
        <v/>
      </c>
      <c r="L52" s="31" t="str">
        <f t="array" aca="1" ref="L52" ca="1">IFERROR(INDEX(bdd,SMALL(IF((MONTH(date1)=MONTH(1&amp;$B$39))*(MONTH(date2)=MONTH(1&amp;$B$39))*(noms=$B$38),ROW(noms)-1,""),ROW(K11)),37),"")</f>
        <v/>
      </c>
    </row>
    <row r="53" spans="1:12" ht="13">
      <c r="A53" s="12" t="s">
        <v>25</v>
      </c>
      <c r="B53" s="12"/>
      <c r="C53" s="12"/>
      <c r="D53" s="12"/>
      <c r="E53" s="12"/>
      <c r="F53" s="12"/>
      <c r="G53" s="12"/>
      <c r="H53" s="12"/>
      <c r="I53" s="13"/>
      <c r="J53" s="13"/>
      <c r="K53" s="13"/>
      <c r="L53" s="13"/>
    </row>
  </sheetData>
  <protectedRanges>
    <protectedRange sqref="B6:L17 B24:L24 B25:G34 H25:H35 I25:L34 B42:L52" name="Plage1_1"/>
    <protectedRange sqref="B5 A23 A41" name="Plage1_1_1"/>
    <protectedRange sqref="C5:D5 B23:D23 B41:D41" name="Plage1_1_2"/>
    <protectedRange sqref="E5 E23 E41" name="Plage1_1_3"/>
    <protectedRange sqref="F5:G5 F23:G23 F41:G41" name="Plage1_1_4"/>
    <protectedRange sqref="H5:I5 H23:I23 H41:I41" name="Plage1_1_5"/>
  </protectedRanges>
  <phoneticPr fontId="0" type="noConversion"/>
  <pageMargins left="0.78740157499999996" right="0.78740157499999996" top="0.984251969" bottom="0.984251969" header="0.4921259845" footer="0.4921259845"/>
  <pageSetup paperSize="9" orientation="portrait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GENERAL</vt:lpstr>
      <vt:lpstr>RESULTAT</vt:lpstr>
    </vt:vector>
  </TitlesOfParts>
  <Company>D.I.R.E.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jpapillon</dc:creator>
  <cp:lastModifiedBy>tulipe</cp:lastModifiedBy>
  <cp:lastPrinted>2011-04-08T12:55:15Z</cp:lastPrinted>
  <dcterms:created xsi:type="dcterms:W3CDTF">2011-03-31T13:53:56Z</dcterms:created>
  <dcterms:modified xsi:type="dcterms:W3CDTF">2020-02-13T12:13:17Z</dcterms:modified>
</cp:coreProperties>
</file>