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chart" sheetId="2" r:id="rId1"/>
    <sheet name="janvier" sheetId="1" r:id="rId2"/>
    <sheet name="février" sheetId="3" r:id="rId3"/>
    <sheet name="mars" sheetId="5" r:id="rId4"/>
    <sheet name="source" sheetId="4" r:id="rId5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3" i="2"/>
  <c r="K12"/>
  <c r="K11"/>
  <c r="K10"/>
  <c r="K9"/>
  <c r="K8"/>
  <c r="K7"/>
  <c r="K6"/>
  <c r="J2" i="4" l="1"/>
  <c r="J3"/>
  <c r="J4"/>
  <c r="J5"/>
  <c r="I2"/>
  <c r="I3"/>
  <c r="I4"/>
  <c r="I5"/>
  <c r="I6"/>
  <c r="I7"/>
  <c r="I8"/>
  <c r="I9"/>
  <c r="J6"/>
  <c r="J7"/>
  <c r="J8"/>
  <c r="J9"/>
  <c r="N4"/>
  <c r="N5"/>
  <c r="N6"/>
  <c r="N7"/>
  <c r="N8"/>
  <c r="N9"/>
  <c r="N10"/>
  <c r="N11"/>
  <c r="N12"/>
  <c r="N13"/>
  <c r="N14"/>
  <c r="N15"/>
  <c r="N16"/>
  <c r="N17"/>
  <c r="N3"/>
  <c r="N2"/>
  <c r="H9" i="3"/>
  <c r="H8"/>
  <c r="H7"/>
  <c r="H6"/>
  <c r="H6" i="1"/>
  <c r="H7"/>
  <c r="H8"/>
  <c r="H9"/>
  <c r="H5" i="3"/>
  <c r="H4"/>
  <c r="H3"/>
  <c r="H2"/>
  <c r="H3" i="1"/>
  <c r="H4"/>
  <c r="H5"/>
  <c r="H2"/>
  <c r="L6" i="2" l="1" a="1"/>
  <c r="L6"/>
  <c r="L13" a="1"/>
  <c r="L13"/>
  <c r="L12" a="1"/>
  <c r="L12"/>
  <c r="L11" a="1"/>
  <c r="L11"/>
  <c r="L10" a="1"/>
  <c r="L10"/>
  <c r="L9" a="1"/>
  <c r="L9"/>
  <c r="L8" a="1"/>
  <c r="L8"/>
  <c r="L7" a="1"/>
  <c r="L7"/>
  <c r="M13" a="1"/>
  <c r="M13"/>
  <c r="M12" a="1"/>
  <c r="M12"/>
  <c r="M11" a="1"/>
  <c r="M11"/>
  <c r="M10" a="1"/>
  <c r="M10"/>
  <c r="M9" a="1"/>
  <c r="M9"/>
  <c r="M8" a="1"/>
  <c r="M8"/>
  <c r="M7" a="1"/>
  <c r="M7"/>
  <c r="M6" a="1"/>
  <c r="M6"/>
  <c r="N13" a="1"/>
  <c r="N13"/>
  <c r="N12" a="1"/>
  <c r="N12"/>
  <c r="N11" a="1"/>
  <c r="N11"/>
  <c r="N10" a="1"/>
  <c r="N10"/>
  <c r="N9" a="1"/>
  <c r="N9"/>
  <c r="N8" a="1"/>
  <c r="N8"/>
  <c r="N7" a="1"/>
  <c r="N7"/>
  <c r="N6" a="1"/>
  <c r="N6"/>
  <c r="X6" a="1"/>
  <c r="X6"/>
  <c r="X13" a="1"/>
  <c r="X13"/>
  <c r="X12" a="1"/>
  <c r="X12"/>
  <c r="X11" a="1"/>
  <c r="X11"/>
  <c r="X10" a="1"/>
  <c r="X10"/>
  <c r="X9" a="1"/>
  <c r="X9"/>
  <c r="X8" a="1"/>
  <c r="X8"/>
  <c r="X7" a="1"/>
  <c r="X7"/>
  <c r="Y13" a="1"/>
  <c r="Y13"/>
  <c r="Y12" a="1"/>
  <c r="Y12"/>
  <c r="Y11" a="1"/>
  <c r="Y11"/>
  <c r="Y10" a="1"/>
  <c r="Y10"/>
  <c r="Y9" a="1"/>
  <c r="Y9"/>
  <c r="Y8" a="1"/>
  <c r="Y8"/>
  <c r="Y7" a="1"/>
  <c r="Y7"/>
  <c r="Y6" a="1"/>
  <c r="Y6"/>
  <c r="Z13" a="1"/>
  <c r="Z13"/>
  <c r="Z12" a="1"/>
  <c r="Z12"/>
  <c r="Z11" a="1"/>
  <c r="Z11"/>
  <c r="Z10" a="1"/>
  <c r="Z10"/>
  <c r="Z9" a="1"/>
  <c r="Z9"/>
  <c r="Z8" a="1"/>
  <c r="Z8"/>
  <c r="Z7" a="1"/>
  <c r="Z7"/>
  <c r="Z6" a="1"/>
  <c r="Z6"/>
  <c r="O6" a="1"/>
  <c r="O6"/>
  <c r="O13" a="1"/>
  <c r="O13"/>
  <c r="O12" a="1"/>
  <c r="O12"/>
  <c r="O11" a="1"/>
  <c r="O11"/>
  <c r="O10" a="1"/>
  <c r="O10"/>
  <c r="O9" a="1"/>
  <c r="O9"/>
  <c r="O8" a="1"/>
  <c r="O8"/>
  <c r="O7" a="1"/>
  <c r="O7"/>
  <c r="W13" a="1"/>
  <c r="W13"/>
  <c r="V13" a="1"/>
  <c r="V13"/>
  <c r="U13" a="1"/>
  <c r="U13"/>
  <c r="T13" a="1"/>
  <c r="T13"/>
  <c r="S13" a="1"/>
  <c r="S13"/>
  <c r="R13" a="1"/>
  <c r="R13"/>
  <c r="Q13" a="1"/>
  <c r="Q13"/>
  <c r="P13" a="1"/>
  <c r="P13"/>
  <c r="W12" a="1"/>
  <c r="W12"/>
  <c r="V12" a="1"/>
  <c r="V12"/>
  <c r="U12" a="1"/>
  <c r="U12"/>
  <c r="T12" a="1"/>
  <c r="T12"/>
  <c r="S12" a="1"/>
  <c r="S12"/>
  <c r="R12" a="1"/>
  <c r="R12"/>
  <c r="Q12" a="1"/>
  <c r="Q12"/>
  <c r="P12" a="1"/>
  <c r="P12"/>
  <c r="W11" a="1"/>
  <c r="W11"/>
  <c r="V11" a="1"/>
  <c r="V11"/>
  <c r="U11" a="1"/>
  <c r="U11"/>
  <c r="T11" a="1"/>
  <c r="T11"/>
  <c r="S11" a="1"/>
  <c r="S11"/>
  <c r="R11" a="1"/>
  <c r="R11"/>
  <c r="Q11" a="1"/>
  <c r="Q11"/>
  <c r="P11" a="1"/>
  <c r="P11"/>
  <c r="W10" a="1"/>
  <c r="W10"/>
  <c r="V10" a="1"/>
  <c r="V10"/>
  <c r="U10" a="1"/>
  <c r="U10"/>
  <c r="T10" a="1"/>
  <c r="T10"/>
  <c r="S10" a="1"/>
  <c r="S10"/>
  <c r="R10" a="1"/>
  <c r="R10"/>
  <c r="Q10" a="1"/>
  <c r="Q10"/>
  <c r="P10" a="1"/>
  <c r="P10"/>
  <c r="W9" a="1"/>
  <c r="W9"/>
  <c r="V9" a="1"/>
  <c r="V9"/>
  <c r="U9" a="1"/>
  <c r="U9"/>
  <c r="T9" a="1"/>
  <c r="T9"/>
  <c r="S9" a="1"/>
  <c r="S9"/>
  <c r="R9" a="1"/>
  <c r="R9"/>
  <c r="Q9" a="1"/>
  <c r="Q9"/>
  <c r="P9" a="1"/>
  <c r="P9"/>
  <c r="W8" a="1"/>
  <c r="W8"/>
  <c r="V8" a="1"/>
  <c r="V8"/>
  <c r="U8" a="1"/>
  <c r="U8"/>
  <c r="T8" a="1"/>
  <c r="T8"/>
  <c r="S8" a="1"/>
  <c r="S8"/>
  <c r="R8" a="1"/>
  <c r="R8"/>
  <c r="Q8" a="1"/>
  <c r="Q8"/>
  <c r="P8" a="1"/>
  <c r="P8"/>
  <c r="W7" a="1"/>
  <c r="W7"/>
  <c r="V7" a="1"/>
  <c r="V7"/>
  <c r="U7" a="1"/>
  <c r="U7"/>
  <c r="T7" a="1"/>
  <c r="T7"/>
  <c r="S7" a="1"/>
  <c r="S7"/>
  <c r="R7" a="1"/>
  <c r="R7"/>
  <c r="Q7" a="1"/>
  <c r="Q7"/>
  <c r="P7" a="1"/>
  <c r="P7"/>
  <c r="W6" a="1"/>
  <c r="W6"/>
  <c r="V6" a="1"/>
  <c r="V6"/>
  <c r="U6" a="1"/>
  <c r="U6"/>
  <c r="T6" a="1"/>
  <c r="T6"/>
  <c r="S6" a="1"/>
  <c r="S6"/>
  <c r="R6" a="1"/>
  <c r="R6"/>
  <c r="Q6" a="1"/>
  <c r="Q6"/>
  <c r="P6" a="1"/>
  <c r="P6"/>
  <c r="AA6" a="1"/>
  <c r="AA6"/>
  <c r="AA13" a="1"/>
  <c r="AA13"/>
  <c r="AA12" a="1"/>
  <c r="AA12"/>
  <c r="AA11" a="1"/>
  <c r="AA11"/>
  <c r="AA10" a="1"/>
  <c r="AA10"/>
  <c r="AA9" a="1"/>
  <c r="AA9"/>
  <c r="AA8" a="1"/>
  <c r="AA8"/>
  <c r="AA7" a="1"/>
  <c r="AA7"/>
  <c r="AI13" a="1"/>
  <c r="AI13"/>
  <c r="AH13" a="1"/>
  <c r="AH13"/>
  <c r="AG13" a="1"/>
  <c r="AG13"/>
  <c r="AF13" a="1"/>
  <c r="AF13"/>
  <c r="AE13" a="1"/>
  <c r="AE13"/>
  <c r="AD13" a="1"/>
  <c r="AD13"/>
  <c r="AC13" a="1"/>
  <c r="AC13"/>
  <c r="AB13" a="1"/>
  <c r="AB13"/>
  <c r="AI12" a="1"/>
  <c r="AI12"/>
  <c r="AH12" a="1"/>
  <c r="AH12"/>
  <c r="AG12" a="1"/>
  <c r="AG12"/>
  <c r="AF12" a="1"/>
  <c r="AF12"/>
  <c r="AE12" a="1"/>
  <c r="AE12"/>
  <c r="AD12" a="1"/>
  <c r="AD12"/>
  <c r="AC12" a="1"/>
  <c r="AC12"/>
  <c r="AB12" a="1"/>
  <c r="AB12"/>
  <c r="AI11" a="1"/>
  <c r="AI11"/>
  <c r="AH11" a="1"/>
  <c r="AH11"/>
  <c r="AG11" a="1"/>
  <c r="AG11"/>
  <c r="AF11" a="1"/>
  <c r="AF11"/>
  <c r="AE11" a="1"/>
  <c r="AE11"/>
  <c r="AD11" a="1"/>
  <c r="AD11"/>
  <c r="AC11" a="1"/>
  <c r="AC11"/>
  <c r="AB11" a="1"/>
  <c r="AB11"/>
  <c r="AI10" a="1"/>
  <c r="AI10"/>
  <c r="AH10" a="1"/>
  <c r="AH10"/>
  <c r="AG10" a="1"/>
  <c r="AG10"/>
  <c r="AF10" a="1"/>
  <c r="AF10"/>
  <c r="AE10" a="1"/>
  <c r="AE10"/>
  <c r="AD10" a="1"/>
  <c r="AD10"/>
  <c r="AC10" a="1"/>
  <c r="AC10"/>
  <c r="AB10" a="1"/>
  <c r="AB10"/>
  <c r="AI9" a="1"/>
  <c r="AI9"/>
  <c r="AH9" a="1"/>
  <c r="AH9"/>
  <c r="AG9" a="1"/>
  <c r="AG9"/>
  <c r="AF9" a="1"/>
  <c r="AF9"/>
  <c r="AE9" a="1"/>
  <c r="AE9"/>
  <c r="AD9" a="1"/>
  <c r="AD9"/>
  <c r="AC9" a="1"/>
  <c r="AC9"/>
  <c r="AB9" a="1"/>
  <c r="AB9"/>
  <c r="AI8" a="1"/>
  <c r="AI8"/>
  <c r="AH8" a="1"/>
  <c r="AH8"/>
  <c r="AG8" a="1"/>
  <c r="AG8"/>
  <c r="AF8" a="1"/>
  <c r="AF8"/>
  <c r="AE8" a="1"/>
  <c r="AE8"/>
  <c r="AD8" a="1"/>
  <c r="AD8"/>
  <c r="AC8" a="1"/>
  <c r="AC8"/>
  <c r="AB8" a="1"/>
  <c r="AB8"/>
  <c r="AI7" a="1"/>
  <c r="AI7"/>
  <c r="AH7" a="1"/>
  <c r="AH7"/>
  <c r="AG7" a="1"/>
  <c r="AG7"/>
  <c r="AF7" a="1"/>
  <c r="AF7"/>
  <c r="AE7" a="1"/>
  <c r="AE7"/>
  <c r="AD7" a="1"/>
  <c r="AD7"/>
  <c r="AC7" a="1"/>
  <c r="AC7"/>
  <c r="AB7" a="1"/>
  <c r="AB7"/>
  <c r="AI6" a="1"/>
  <c r="AI6"/>
  <c r="AH6" a="1"/>
  <c r="AH6"/>
  <c r="AG6" a="1"/>
  <c r="AG6"/>
  <c r="AF6" a="1"/>
  <c r="AF6"/>
  <c r="AE6" a="1"/>
  <c r="AE6"/>
  <c r="AD6" a="1"/>
  <c r="AD6"/>
  <c r="AC6" a="1"/>
  <c r="AC6"/>
  <c r="AB6" a="1"/>
  <c r="AB6"/>
</calcChain>
</file>

<file path=xl/sharedStrings.xml><?xml version="1.0" encoding="utf-8"?>
<sst xmlns="http://schemas.openxmlformats.org/spreadsheetml/2006/main" count="302" uniqueCount="105">
  <si>
    <t>nom client</t>
  </si>
  <si>
    <t>ville</t>
  </si>
  <si>
    <t>code da</t>
  </si>
  <si>
    <t>ca deca</t>
  </si>
  <si>
    <t>ca deca théo</t>
  </si>
  <si>
    <t>clé</t>
  </si>
  <si>
    <t>double clé</t>
  </si>
  <si>
    <t>thé-clé</t>
  </si>
  <si>
    <t>paris</t>
  </si>
  <si>
    <t>lille</t>
  </si>
  <si>
    <t>lyon</t>
  </si>
  <si>
    <t>amiens</t>
  </si>
  <si>
    <t>décaP</t>
  </si>
  <si>
    <t>décaL</t>
  </si>
  <si>
    <t>décaLY</t>
  </si>
  <si>
    <t>décaA</t>
  </si>
  <si>
    <t>A1234</t>
  </si>
  <si>
    <t>Z2345</t>
  </si>
  <si>
    <t>E4567</t>
  </si>
  <si>
    <t>T5678</t>
  </si>
  <si>
    <t>site</t>
  </si>
  <si>
    <t>directeur</t>
  </si>
  <si>
    <t>adresse</t>
  </si>
  <si>
    <t>type site</t>
  </si>
  <si>
    <t>cp</t>
  </si>
  <si>
    <t>région</t>
  </si>
  <si>
    <t>numéro</t>
  </si>
  <si>
    <t>janvier</t>
  </si>
  <si>
    <t>février</t>
  </si>
  <si>
    <t>AZ</t>
  </si>
  <si>
    <t>ER</t>
  </si>
  <si>
    <t>TG</t>
  </si>
  <si>
    <t>HG</t>
  </si>
  <si>
    <t>PAUL</t>
  </si>
  <si>
    <t>PIERRE</t>
  </si>
  <si>
    <t>JACK</t>
  </si>
  <si>
    <t>GENRY</t>
  </si>
  <si>
    <t>RUE PERLE</t>
  </si>
  <si>
    <t>AVENUE MICHOT</t>
  </si>
  <si>
    <t>RUE OBAMA</t>
  </si>
  <si>
    <t>RUE TUPAC</t>
  </si>
  <si>
    <t>GYMN</t>
  </si>
  <si>
    <t>CLUB</t>
  </si>
  <si>
    <t>MAGASIN</t>
  </si>
  <si>
    <t>IDF</t>
  </si>
  <si>
    <t>NORD</t>
  </si>
  <si>
    <t>RA</t>
  </si>
  <si>
    <t>fusion</t>
  </si>
  <si>
    <t>paris A1234</t>
  </si>
  <si>
    <t>lille Z2345</t>
  </si>
  <si>
    <t>lyon E4567</t>
  </si>
  <si>
    <t>amiens T5678</t>
  </si>
  <si>
    <t>B4533</t>
  </si>
  <si>
    <t>B8736</t>
  </si>
  <si>
    <t>A8373</t>
  </si>
  <si>
    <t>E4578</t>
  </si>
  <si>
    <t>amiens B8736</t>
  </si>
  <si>
    <t>lille A8373</t>
  </si>
  <si>
    <t>lyon E4578</t>
  </si>
  <si>
    <t>paris B4533</t>
  </si>
  <si>
    <t>MOIS</t>
  </si>
  <si>
    <t>PRODUIT A</t>
  </si>
  <si>
    <t>PRODUIT B</t>
  </si>
  <si>
    <t>HOT</t>
  </si>
  <si>
    <t>COLD</t>
  </si>
  <si>
    <t>CF ONGLET SOURCE</t>
  </si>
  <si>
    <t>concatenation</t>
  </si>
  <si>
    <t>machine</t>
  </si>
  <si>
    <t>type</t>
  </si>
  <si>
    <t xml:space="preserve">code </t>
  </si>
  <si>
    <t>chiffre 1</t>
  </si>
  <si>
    <t>chiffre 2</t>
  </si>
  <si>
    <t>passe</t>
  </si>
  <si>
    <t>double passe</t>
  </si>
  <si>
    <t>chiffre 1 - passe</t>
  </si>
  <si>
    <t>paris mac9056 merco</t>
  </si>
  <si>
    <t>décaL mac4567 chine</t>
  </si>
  <si>
    <t>décaL pmt1357 JAPY</t>
  </si>
  <si>
    <t>décaLY mac7777 bobo</t>
  </si>
  <si>
    <t>décaA krak8987 kiki</t>
  </si>
  <si>
    <t>décaP mac9157 tira</t>
  </si>
  <si>
    <t>décaA krak 1234 cinq</t>
  </si>
  <si>
    <t>décaLY ptm56 CAS</t>
  </si>
  <si>
    <t>mac9056</t>
  </si>
  <si>
    <t>MAC4567</t>
  </si>
  <si>
    <t>MAC7777</t>
  </si>
  <si>
    <t>KRAK8987</t>
  </si>
  <si>
    <t>MAC9157</t>
  </si>
  <si>
    <t>KRAK1234</t>
  </si>
  <si>
    <t>PTM56</t>
  </si>
  <si>
    <t>PMT1357</t>
  </si>
  <si>
    <t>reference</t>
  </si>
  <si>
    <t>MACHINE</t>
  </si>
  <si>
    <t>TYPE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</si>
  <si>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</si>
  <si>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</si>
  <si>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</si>
  <si>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</si>
  <si>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</si>
  <si>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</si>
  <si>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</si>
  <si>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</si>
  <si>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</si>
  <si>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</si>
  <si>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la colonne verte est calculée de "source"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</si>
</sst>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538DD5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rgb="FF3366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DDD9C4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FF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9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2">
    <xf numFmtId="0" fontId="0" fillId="0" borderId="0" xfId="0"/>
    <xf numFmtId="0" fontId="1" fillId="0" borderId="0" xfId="0" applyFont="1"/>
    <xf numFmtId="0" fontId="5" fillId="2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5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Border="1"/>
    <xf numFmtId="0" fontId="7" fillId="3" borderId="0" xfId="0" applyFont="1" applyFill="1" applyBorder="1"/>
    <xf numFmtId="0" fontId="2" fillId="2" borderId="8" xfId="0" applyFont="1" applyFill="1" applyBorder="1"/>
    <xf numFmtId="0" fontId="5" fillId="2" borderId="13" xfId="0" applyFont="1" applyFill="1" applyBorder="1" applyAlignment="1">
      <alignment horizontal="center"/>
    </xf>
    <xf numFmtId="0" fontId="2" fillId="2" borderId="14" xfId="0" applyFont="1" applyFill="1" applyBorder="1"/>
    <xf numFmtId="0" fontId="2" fillId="2" borderId="10" xfId="0" applyFont="1" applyFill="1" applyBorder="1"/>
    <xf numFmtId="0" fontId="2" fillId="2" borderId="7" xfId="0" applyFont="1" applyFill="1" applyBorder="1"/>
    <xf numFmtId="0" fontId="0" fillId="5" borderId="0" xfId="0" applyFill="1"/>
    <xf numFmtId="0" fontId="0" fillId="6" borderId="0" xfId="0" applyFill="1"/>
    <xf numFmtId="0" fontId="0" fillId="0" borderId="0" xfId="0" applyFill="1" applyBorder="1"/>
    <xf numFmtId="0" fontId="8" fillId="0" borderId="0" xfId="0" applyFont="1"/>
    <xf numFmtId="0" fontId="0" fillId="0" borderId="1" xfId="0" applyFill="1" applyBorder="1"/>
    <xf numFmtId="0" fontId="1" fillId="0" borderId="3" xfId="0" applyFont="1" applyBorder="1"/>
    <xf numFmtId="0" fontId="1" fillId="0" borderId="4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9" xfId="0" applyFill="1" applyBorder="1"/>
    <xf numFmtId="0" fontId="6" fillId="0" borderId="16" xfId="0" applyFont="1" applyBorder="1"/>
    <xf numFmtId="0" fontId="6" fillId="0" borderId="11" xfId="0" applyFont="1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6" fillId="0" borderId="1" xfId="0" applyFont="1" applyBorder="1"/>
    <xf numFmtId="0" fontId="1" fillId="0" borderId="0" xfId="0" applyFont="1" applyFill="1"/>
    <xf numFmtId="0" fontId="0" fillId="0" borderId="0" xfId="0" applyFill="1"/>
    <xf numFmtId="0" fontId="1" fillId="0" borderId="21" xfId="0" applyFont="1" applyBorder="1" applyAlignment="1">
      <alignment horizontal="center"/>
    </xf>
    <xf numFmtId="0" fontId="6" fillId="0" borderId="6" xfId="0" applyFont="1" applyBorder="1"/>
    <xf numFmtId="0" fontId="5" fillId="2" borderId="1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7" fillId="3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1" fillId="0" borderId="12" xfId="0" applyFont="1" applyBorder="1"/>
    <xf numFmtId="0" fontId="9" fillId="0" borderId="0" xfId="0" applyFont="1"/>
    <xf numFmtId="0" fontId="10" fillId="6" borderId="0" xfId="0" applyFont="1" applyFill="1"/>
    <xf numFmtId="0" fontId="9" fillId="4" borderId="0" xfId="0" applyFont="1" applyFill="1"/>
    <xf numFmtId="0" fontId="10" fillId="5" borderId="0" xfId="0" applyFont="1" applyFill="1"/>
    <xf numFmtId="0" fontId="11" fillId="0" borderId="0" xfId="0" applyFont="1"/>
    <xf numFmtId="0" fontId="12" fillId="0" borderId="0" xfId="0" applyFont="1"/>
    <xf numFmtId="0" fontId="13" fillId="0" borderId="4" xfId="0" applyFont="1" applyBorder="1"/>
    <xf numFmtId="0" fontId="13" fillId="0" borderId="24" xfId="0" applyFont="1" applyBorder="1"/>
    <xf numFmtId="0" fontId="9" fillId="0" borderId="2" xfId="0" applyFont="1" applyBorder="1"/>
    <xf numFmtId="0" fontId="9" fillId="0" borderId="1" xfId="0" applyFont="1" applyBorder="1"/>
    <xf numFmtId="0" fontId="9" fillId="0" borderId="1" xfId="0" applyFont="1" applyFill="1" applyBorder="1"/>
    <xf numFmtId="0" fontId="9" fillId="0" borderId="0" xfId="0" applyFont="1" applyBorder="1"/>
    <xf numFmtId="0" fontId="9" fillId="0" borderId="0" xfId="0" applyFont="1" applyFill="1"/>
    <xf numFmtId="0" fontId="10" fillId="8" borderId="1" xfId="0" applyFont="1" applyFill="1" applyBorder="1"/>
    <xf numFmtId="0" fontId="9" fillId="7" borderId="2" xfId="0" applyFont="1" applyFill="1" applyBorder="1"/>
    <xf numFmtId="0" fontId="10" fillId="8" borderId="6" xfId="0" applyFont="1" applyFill="1" applyBorder="1"/>
    <xf numFmtId="0" fontId="10" fillId="5" borderId="1" xfId="0" applyFont="1" applyFill="1" applyBorder="1"/>
    <xf numFmtId="164" fontId="9" fillId="0" borderId="1" xfId="0" applyNumberFormat="1" applyFont="1" applyBorder="1" applyAlignment="1">
      <alignment horizontal="center" vertical="center"/>
    </xf>
  </cellXfs>
  <cellStyles count="9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Normal" xfId="0" builtinId="0"/>
  </cellStyles>
  <dxfs count="0"/>
  <tableStyles count="0" defaultTableStyle="TableStyleMedium9" defaultPivotStyle="PivotStyleMedium4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55880</xdr:colOff>
      <xdr:row>2</xdr:row>
      <xdr:rowOff>177800</xdr:rowOff>
    </xdr:from>
    <xdr:to>
      <xdr:col>10</xdr:col>
      <xdr:colOff>50800</xdr:colOff>
      <xdr:row>4</xdr:row>
      <xdr:rowOff>25400</xdr:rowOff>
    </xdr:to>
    <xdr:cxnSp macro="">
      <xdr:nvCxnSpPr>
        <xdr:cNvPr id="3" name="Connecteur droit avec flèche 2"/>
        <xdr:cNvCxnSpPr/>
      </xdr:nvCxnSpPr>
      <xdr:spPr>
        <a:xfrm>
          <a:off x="4003040" y="574040"/>
          <a:ext cx="421640" cy="24892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0000FF"/>
  </sheetPr>
  <dimension ref="A1:AI335"/>
  <sheetViews>
    <sheetView tabSelected="1" topLeftCell="B1" zoomScale="125" zoomScaleNormal="125" zoomScalePageLayoutView="125" workbookViewId="0">
      <selection activeCell="K6" sqref="K6"/>
    </sheetView>
  </sheetViews>
  <sheetFormatPr baseColWidth="10" defaultRowHeight="15.5"/>
  <cols>
    <col min="1" max="1" width="5.1640625" customWidth="1"/>
    <col min="2" max="4" width="2.1640625" customWidth="1"/>
    <col min="5" max="5" width="9.1640625" bestFit="1" customWidth="1"/>
    <col min="6" max="6" width="7.75" customWidth="1"/>
    <col min="7" max="7" width="7.1640625" bestFit="1" customWidth="1"/>
    <col min="8" max="8" width="5.1640625" customWidth="1"/>
    <col min="10" max="11" width="5.58203125" style="44" customWidth="1"/>
    <col min="12" max="12" width="6.1640625" style="44" customWidth="1"/>
    <col min="13" max="13" width="5.58203125" style="44" customWidth="1"/>
    <col min="14" max="14" width="4.83203125" style="46" customWidth="1"/>
    <col min="15" max="22" width="5.58203125" style="44" customWidth="1"/>
    <col min="23" max="23" width="6.25" style="44" customWidth="1"/>
    <col min="24" max="24" width="6.1640625" customWidth="1"/>
    <col min="25" max="25" width="6.33203125" customWidth="1"/>
    <col min="26" max="26" width="6.1640625" customWidth="1"/>
    <col min="27" max="27" width="4.83203125" customWidth="1"/>
    <col min="28" max="28" width="5.5" customWidth="1"/>
    <col min="29" max="29" width="5.83203125" customWidth="1"/>
    <col min="30" max="30" width="5.5" customWidth="1"/>
    <col min="31" max="31" width="6" customWidth="1"/>
    <col min="32" max="32" width="6.1640625" customWidth="1"/>
    <col min="33" max="33" width="5.25" customWidth="1"/>
    <col min="34" max="34" width="6.58203125" customWidth="1"/>
    <col min="35" max="35" width="6.25" customWidth="1"/>
  </cols>
  <sheetData>
    <row r="1" spans="1:35">
      <c r="L1" s="45" t="s">
        <v>61</v>
      </c>
      <c r="N1" s="56"/>
      <c r="X1" s="47" t="s">
        <v>62</v>
      </c>
    </row>
    <row r="2" spans="1:35">
      <c r="B2" t="s">
        <v>65</v>
      </c>
      <c r="L2" s="48" t="s">
        <v>64</v>
      </c>
      <c r="N2" s="56"/>
      <c r="X2" s="49" t="s">
        <v>63</v>
      </c>
    </row>
    <row r="3" spans="1:35">
      <c r="G3" t="s">
        <v>104</v>
      </c>
      <c r="N3" s="56"/>
    </row>
    <row r="4" spans="1:35" ht="16" thickBot="1">
      <c r="N4" s="56"/>
      <c r="X4" s="44"/>
    </row>
    <row r="5" spans="1:35" ht="16" thickBot="1">
      <c r="A5" s="24" t="s">
        <v>26</v>
      </c>
      <c r="B5" s="25" t="s">
        <v>20</v>
      </c>
      <c r="C5" s="25" t="s">
        <v>21</v>
      </c>
      <c r="D5" s="25" t="s">
        <v>22</v>
      </c>
      <c r="E5" s="25" t="s">
        <v>23</v>
      </c>
      <c r="F5" s="25" t="s">
        <v>24</v>
      </c>
      <c r="G5" s="25" t="s">
        <v>1</v>
      </c>
      <c r="H5" s="25" t="s">
        <v>25</v>
      </c>
      <c r="I5" s="25" t="s">
        <v>92</v>
      </c>
      <c r="J5" s="50" t="s">
        <v>2</v>
      </c>
      <c r="K5" s="51" t="s">
        <v>93</v>
      </c>
      <c r="L5" s="57" t="s">
        <v>27</v>
      </c>
      <c r="M5" s="57" t="s">
        <v>28</v>
      </c>
      <c r="N5" s="57" t="s">
        <v>94</v>
      </c>
      <c r="O5" s="57" t="s">
        <v>95</v>
      </c>
      <c r="P5" s="57" t="s">
        <v>96</v>
      </c>
      <c r="Q5" s="57" t="s">
        <v>97</v>
      </c>
      <c r="R5" s="57" t="s">
        <v>98</v>
      </c>
      <c r="S5" s="57" t="s">
        <v>99</v>
      </c>
      <c r="T5" s="57" t="s">
        <v>100</v>
      </c>
      <c r="U5" s="57" t="s">
        <v>101</v>
      </c>
      <c r="V5" s="57" t="s">
        <v>102</v>
      </c>
      <c r="W5" s="59" t="s">
        <v>103</v>
      </c>
      <c r="X5" s="60" t="s">
        <v>27</v>
      </c>
      <c r="Y5" s="60" t="s">
        <v>28</v>
      </c>
      <c r="Z5" s="60" t="s">
        <v>94</v>
      </c>
      <c r="AA5" s="60" t="s">
        <v>95</v>
      </c>
      <c r="AB5" s="60" t="s">
        <v>96</v>
      </c>
      <c r="AC5" s="60" t="s">
        <v>97</v>
      </c>
      <c r="AD5" s="60" t="s">
        <v>98</v>
      </c>
      <c r="AE5" s="60" t="s">
        <v>99</v>
      </c>
      <c r="AF5" s="60" t="s">
        <v>100</v>
      </c>
      <c r="AG5" s="60" t="s">
        <v>101</v>
      </c>
      <c r="AH5" s="60" t="s">
        <v>102</v>
      </c>
      <c r="AI5" s="60" t="s">
        <v>103</v>
      </c>
    </row>
    <row r="6" spans="1:35">
      <c r="A6" s="4">
        <v>1</v>
      </c>
      <c r="B6" s="4" t="s">
        <v>29</v>
      </c>
      <c r="C6" s="4" t="s">
        <v>33</v>
      </c>
      <c r="D6" s="4" t="s">
        <v>37</v>
      </c>
      <c r="E6" s="4" t="s">
        <v>41</v>
      </c>
      <c r="F6" s="4">
        <v>75001</v>
      </c>
      <c r="G6" s="4" t="s">
        <v>8</v>
      </c>
      <c r="H6" s="4" t="s">
        <v>44</v>
      </c>
      <c r="I6" s="19" t="s">
        <v>83</v>
      </c>
      <c r="J6" s="52" t="s">
        <v>16</v>
      </c>
      <c r="K6" s="58" t="str">
        <f>VLOOKUP(I6,source!L$2:M$17,2,0)</f>
        <v>HOT</v>
      </c>
      <c r="L6" s="61">
        <f t="array" aca="1" ref="L6" ca="1">SUMPRODUCT(ISNUMBER(SEARCH($I6,INDIRECT(L$5&amp;"!A$2:A$9")))*($K$6:$K$13=$L$2)*INDIRECT(L$5&amp;"!h$2:h$9"))</f>
        <v>0</v>
      </c>
      <c r="M6" s="61">
        <f t="array" aca="1" ref="M6" ca="1">SUMPRODUCT(ISNUMBER(SEARCH($I6,INDIRECT(M$5&amp;"!A$2:A$9")))*($K$6:$K$13=$L$2)*INDIRECT(M$5&amp;"!h$2:h$9"))</f>
        <v>0</v>
      </c>
      <c r="N6" s="61">
        <f t="array" aca="1" ref="N6" ca="1">SUMPRODUCT(ISNUMBER(SEARCH($I6,INDIRECT(N$5&amp;"!A$2:A$9")))*($K$6:$K$13=$L$2)*INDIRECT(N$5&amp;"!h$2:h$9"))</f>
        <v>0</v>
      </c>
      <c r="O6" s="61" t="str">
        <f t="array" aca="1" ref="O6" ca="1">IFERROR(SUMPRODUCT(ISNUMBER(SEARCH($I6,INDIRECT(O$5&amp;"!A$2:A$9")))*($K$6:$K$13=$L$2)*INDIRECT(O$5&amp;"!h$2:h$9")),"feuille?")</f>
        <v>feuille?</v>
      </c>
      <c r="P6" s="61" t="str">
        <f t="array" aca="1" ref="P6" ca="1">IFERROR(SUMPRODUCT(ISNUMBER(SEARCH($I6,INDIRECT(P$5&amp;"!A$2:A$9")))*($K$6:$K$13=$L$2)*INDIRECT(P$5&amp;"!h$2:h$9")),"feuille?")</f>
        <v>feuille?</v>
      </c>
      <c r="Q6" s="61" t="str">
        <f t="array" aca="1" ref="Q6" ca="1">IFERROR(SUMPRODUCT(ISNUMBER(SEARCH($I6,INDIRECT(Q$5&amp;"!A$2:A$9")))*($K$6:$K$13=$L$2)*INDIRECT(Q$5&amp;"!h$2:h$9")),"feuille?")</f>
        <v>feuille?</v>
      </c>
      <c r="R6" s="61" t="str">
        <f t="array" aca="1" ref="R6" ca="1">IFERROR(SUMPRODUCT(ISNUMBER(SEARCH($I6,INDIRECT(R$5&amp;"!A$2:A$9")))*($K$6:$K$13=$L$2)*INDIRECT(R$5&amp;"!h$2:h$9")),"feuille?")</f>
        <v>feuille?</v>
      </c>
      <c r="S6" s="61" t="str">
        <f t="array" aca="1" ref="S6" ca="1">IFERROR(SUMPRODUCT(ISNUMBER(SEARCH($I6,INDIRECT(S$5&amp;"!A$2:A$9")))*($K$6:$K$13=$L$2)*INDIRECT(S$5&amp;"!h$2:h$9")),"feuille?")</f>
        <v>feuille?</v>
      </c>
      <c r="T6" s="61" t="str">
        <f t="array" aca="1" ref="T6" ca="1">IFERROR(SUMPRODUCT(ISNUMBER(SEARCH($I6,INDIRECT(T$5&amp;"!A$2:A$9")))*($K$6:$K$13=$L$2)*INDIRECT(T$5&amp;"!h$2:h$9")),"feuille?")</f>
        <v>feuille?</v>
      </c>
      <c r="U6" s="61" t="str">
        <f t="array" aca="1" ref="U6" ca="1">IFERROR(SUMPRODUCT(ISNUMBER(SEARCH($I6,INDIRECT(U$5&amp;"!A$2:A$9")))*($K$6:$K$13=$L$2)*INDIRECT(U$5&amp;"!h$2:h$9")),"feuille?")</f>
        <v>feuille?</v>
      </c>
      <c r="V6" s="61" t="str">
        <f t="array" aca="1" ref="V6" ca="1">IFERROR(SUMPRODUCT(ISNUMBER(SEARCH($I6,INDIRECT(V$5&amp;"!A$2:A$9")))*($K$6:$K$13=$L$2)*INDIRECT(V$5&amp;"!h$2:h$9")),"feuille?")</f>
        <v>feuille?</v>
      </c>
      <c r="W6" s="61" t="str">
        <f t="array" aca="1" ref="W6" ca="1">IFERROR(SUMPRODUCT(ISNUMBER(SEARCH($I6,INDIRECT(W$5&amp;"!A$2:A$9")))*($K$6:$K$13=$L$2)*INDIRECT(W$5&amp;"!h$2:h$9")),"feuille?")</f>
        <v>feuille?</v>
      </c>
      <c r="X6" s="61">
        <f t="array" aca="1" ref="X6" ca="1">SUMPRODUCT(ISNUMBER(SEARCH($I6,INDIRECT(X$5&amp;"!A$2:A$9")))*($K$6:$K$13=$X$2)*INDIRECT(X$5&amp;"!h$2:h$9"))</f>
        <v>344</v>
      </c>
      <c r="Y6" s="61">
        <f t="array" aca="1" ref="Y6" ca="1">SUMPRODUCT(ISNUMBER(SEARCH($I6,INDIRECT(Y$5&amp;"!A$2:A$9")))*($K$6:$K$13=$X$2)*INDIRECT(Y$5&amp;"!h$2:h$9"))</f>
        <v>213</v>
      </c>
      <c r="Z6" s="61">
        <f t="array" aca="1" ref="Z6" ca="1">SUMPRODUCT(ISNUMBER(SEARCH($I6,INDIRECT(Z$5&amp;"!A$2:A$9")))*($K$6:$K$13=$X$2)*INDIRECT(Z$5&amp;"!h$2:h$9"))</f>
        <v>0</v>
      </c>
      <c r="AA6" s="61" t="str">
        <f t="array" aca="1" ref="AA6" ca="1">IFERROR(SUMPRODUCT(ISNUMBER(SEARCH($I6,INDIRECT(AA$5&amp;"!A$2:A$9")))*($K$6:$K$13=$X$2)*INDIRECT(AA$5&amp;"!h$2:h$9")),"feuille?")</f>
        <v>feuille?</v>
      </c>
      <c r="AB6" s="61" t="str">
        <f t="array" aca="1" ref="AB6" ca="1">IFERROR(SUMPRODUCT(ISNUMBER(SEARCH($I6,INDIRECT(AB$5&amp;"!A$2:A$9")))*($K$6:$K$13=$X$2)*INDIRECT(AB$5&amp;"!h$2:h$9")),"feuille?")</f>
        <v>feuille?</v>
      </c>
      <c r="AC6" s="61" t="str">
        <f t="array" aca="1" ref="AC6" ca="1">IFERROR(SUMPRODUCT(ISNUMBER(SEARCH($I6,INDIRECT(AC$5&amp;"!A$2:A$9")))*($K$6:$K$13=$X$2)*INDIRECT(AC$5&amp;"!h$2:h$9")),"feuille?")</f>
        <v>feuille?</v>
      </c>
      <c r="AD6" s="61" t="str">
        <f t="array" aca="1" ref="AD6" ca="1">IFERROR(SUMPRODUCT(ISNUMBER(SEARCH($I6,INDIRECT(AD$5&amp;"!A$2:A$9")))*($K$6:$K$13=$X$2)*INDIRECT(AD$5&amp;"!h$2:h$9")),"feuille?")</f>
        <v>feuille?</v>
      </c>
      <c r="AE6" s="61" t="str">
        <f t="array" aca="1" ref="AE6" ca="1">IFERROR(SUMPRODUCT(ISNUMBER(SEARCH($I6,INDIRECT(AE$5&amp;"!A$2:A$9")))*($K$6:$K$13=$X$2)*INDIRECT(AE$5&amp;"!h$2:h$9")),"feuille?")</f>
        <v>feuille?</v>
      </c>
      <c r="AF6" s="61" t="str">
        <f t="array" aca="1" ref="AF6" ca="1">IFERROR(SUMPRODUCT(ISNUMBER(SEARCH($I6,INDIRECT(AF$5&amp;"!A$2:A$9")))*($K$6:$K$13=$X$2)*INDIRECT(AF$5&amp;"!h$2:h$9")),"feuille?")</f>
        <v>feuille?</v>
      </c>
      <c r="AG6" s="61" t="str">
        <f t="array" aca="1" ref="AG6" ca="1">IFERROR(SUMPRODUCT(ISNUMBER(SEARCH($I6,INDIRECT(AG$5&amp;"!A$2:A$9")))*($K$6:$K$13=$X$2)*INDIRECT(AG$5&amp;"!h$2:h$9")),"feuille?")</f>
        <v>feuille?</v>
      </c>
      <c r="AH6" s="61" t="str">
        <f t="array" aca="1" ref="AH6" ca="1">IFERROR(SUMPRODUCT(ISNUMBER(SEARCH($I6,INDIRECT(AH$5&amp;"!A$2:A$9")))*($K$6:$K$13=$X$2)*INDIRECT(AH$5&amp;"!h$2:h$9")),"feuille?")</f>
        <v>feuille?</v>
      </c>
      <c r="AI6" s="61" t="str">
        <f t="array" aca="1" ref="AI6" ca="1">IFERROR(SUMPRODUCT(ISNUMBER(SEARCH($I6,INDIRECT(AI$5&amp;"!A$2:A$9")))*($K$6:$K$13=$X$2)*INDIRECT(AI$5&amp;"!h$2:h$9")),"feuille?")</f>
        <v>feuille?</v>
      </c>
    </row>
    <row r="7" spans="1:35">
      <c r="A7" s="3">
        <v>2</v>
      </c>
      <c r="B7" s="3" t="s">
        <v>30</v>
      </c>
      <c r="C7" s="3" t="s">
        <v>34</v>
      </c>
      <c r="D7" s="3" t="s">
        <v>38</v>
      </c>
      <c r="E7" s="3" t="s">
        <v>42</v>
      </c>
      <c r="F7" s="3">
        <v>59000</v>
      </c>
      <c r="G7" s="3" t="s">
        <v>9</v>
      </c>
      <c r="H7" s="3" t="s">
        <v>45</v>
      </c>
      <c r="I7" s="20" t="s">
        <v>84</v>
      </c>
      <c r="J7" s="53" t="s">
        <v>17</v>
      </c>
      <c r="K7" s="58" t="str">
        <f>VLOOKUP(I7,source!L$2:M$17,2,0)</f>
        <v>COLD</v>
      </c>
      <c r="L7" s="61">
        <f t="array" aca="1" ref="L7" ca="1">SUMPRODUCT(ISNUMBER(SEARCH($I7,INDIRECT(L$5&amp;"!A$2:A$9")))*($K$6:$K$13=$L$2)*INDIRECT(L$5&amp;"!h$2:h$9"))</f>
        <v>66</v>
      </c>
      <c r="M7" s="61">
        <f t="array" aca="1" ref="M7" ca="1">SUMPRODUCT(ISNUMBER(SEARCH($I7,INDIRECT(M$5&amp;"!A$2:A$9")))*($K$6:$K$13=$L$2)*INDIRECT(M$5&amp;"!h$2:h$9"))</f>
        <v>612</v>
      </c>
      <c r="N7" s="61">
        <f t="array" aca="1" ref="N7" ca="1">SUMPRODUCT(ISNUMBER(SEARCH($I7,INDIRECT(N$5&amp;"!A$2:A$9")))*($K$6:$K$13=$L$2)*INDIRECT(N$5&amp;"!h$2:h$9"))</f>
        <v>0</v>
      </c>
      <c r="O7" s="61" t="str">
        <f t="array" aca="1" ref="O7" ca="1">IFERROR(SUMPRODUCT(ISNUMBER(SEARCH($I7,INDIRECT(O$5&amp;"!A$2:A$9")))*($K$6:$K$13=$L$2)*INDIRECT(O$5&amp;"!h$2:h$9")),"feuille?")</f>
        <v>feuille?</v>
      </c>
      <c r="P7" s="61" t="str">
        <f t="array" aca="1" ref="P7" ca="1">IFERROR(SUMPRODUCT(ISNUMBER(SEARCH($I7,INDIRECT(P$5&amp;"!A$2:A$9")))*($K$6:$K$13=$L$2)*INDIRECT(P$5&amp;"!h$2:h$9")),"feuille?")</f>
        <v>feuille?</v>
      </c>
      <c r="Q7" s="61" t="str">
        <f t="array" aca="1" ref="Q7" ca="1">IFERROR(SUMPRODUCT(ISNUMBER(SEARCH($I7,INDIRECT(Q$5&amp;"!A$2:A$9")))*($K$6:$K$13=$L$2)*INDIRECT(Q$5&amp;"!h$2:h$9")),"feuille?")</f>
        <v>feuille?</v>
      </c>
      <c r="R7" s="61" t="str">
        <f t="array" aca="1" ref="R7" ca="1">IFERROR(SUMPRODUCT(ISNUMBER(SEARCH($I7,INDIRECT(R$5&amp;"!A$2:A$9")))*($K$6:$K$13=$L$2)*INDIRECT(R$5&amp;"!h$2:h$9")),"feuille?")</f>
        <v>feuille?</v>
      </c>
      <c r="S7" s="61" t="str">
        <f t="array" aca="1" ref="S7" ca="1">IFERROR(SUMPRODUCT(ISNUMBER(SEARCH($I7,INDIRECT(S$5&amp;"!A$2:A$9")))*($K$6:$K$13=$L$2)*INDIRECT(S$5&amp;"!h$2:h$9")),"feuille?")</f>
        <v>feuille?</v>
      </c>
      <c r="T7" s="61" t="str">
        <f t="array" aca="1" ref="T7" ca="1">IFERROR(SUMPRODUCT(ISNUMBER(SEARCH($I7,INDIRECT(T$5&amp;"!A$2:A$9")))*($K$6:$K$13=$L$2)*INDIRECT(T$5&amp;"!h$2:h$9")),"feuille?")</f>
        <v>feuille?</v>
      </c>
      <c r="U7" s="61" t="str">
        <f t="array" aca="1" ref="U7" ca="1">IFERROR(SUMPRODUCT(ISNUMBER(SEARCH($I7,INDIRECT(U$5&amp;"!A$2:A$9")))*($K$6:$K$13=$L$2)*INDIRECT(U$5&amp;"!h$2:h$9")),"feuille?")</f>
        <v>feuille?</v>
      </c>
      <c r="V7" s="61" t="str">
        <f t="array" aca="1" ref="V7" ca="1">IFERROR(SUMPRODUCT(ISNUMBER(SEARCH($I7,INDIRECT(V$5&amp;"!A$2:A$9")))*($K$6:$K$13=$L$2)*INDIRECT(V$5&amp;"!h$2:h$9")),"feuille?")</f>
        <v>feuille?</v>
      </c>
      <c r="W7" s="61" t="str">
        <f t="array" aca="1" ref="W7" ca="1">IFERROR(SUMPRODUCT(ISNUMBER(SEARCH($I7,INDIRECT(W$5&amp;"!A$2:A$9")))*($K$6:$K$13=$L$2)*INDIRECT(W$5&amp;"!h$2:h$9")),"feuille?")</f>
        <v>feuille?</v>
      </c>
      <c r="X7" s="61">
        <f t="array" aca="1" ref="X7" ca="1">SUMPRODUCT(ISNUMBER(SEARCH($I7,INDIRECT(X$5&amp;"!A$2:A$9")))*($K$6:$K$13=$X$2)*INDIRECT(X$5&amp;"!h$2:h$9"))</f>
        <v>0</v>
      </c>
      <c r="Y7" s="61">
        <f t="array" aca="1" ref="Y7" ca="1">SUMPRODUCT(ISNUMBER(SEARCH($I7,INDIRECT(Y$5&amp;"!A$2:A$9")))*($K$6:$K$13=$X$2)*INDIRECT(Y$5&amp;"!h$2:h$9"))</f>
        <v>0</v>
      </c>
      <c r="Z7" s="61">
        <f t="array" aca="1" ref="Z7" ca="1">SUMPRODUCT(ISNUMBER(SEARCH($I7,INDIRECT(Z$5&amp;"!A$2:A$9")))*($K$6:$K$13=$X$2)*INDIRECT(Z$5&amp;"!h$2:h$9"))</f>
        <v>0</v>
      </c>
      <c r="AA7" s="61" t="str">
        <f t="array" aca="1" ref="AA7" ca="1">IFERROR(SUMPRODUCT(ISNUMBER(SEARCH($I7,INDIRECT(AA$5&amp;"!A$2:A$9")))*($K$6:$K$13=$X$2)*INDIRECT(AA$5&amp;"!h$2:h$9")),"feuille?")</f>
        <v>feuille?</v>
      </c>
      <c r="AB7" s="61" t="str">
        <f t="array" aca="1" ref="AB7" ca="1">IFERROR(SUMPRODUCT(ISNUMBER(SEARCH($I7,INDIRECT(AB$5&amp;"!A$2:A$9")))*($K$6:$K$13=$X$2)*INDIRECT(AB$5&amp;"!h$2:h$9")),"feuille?")</f>
        <v>feuille?</v>
      </c>
      <c r="AC7" s="61" t="str">
        <f t="array" aca="1" ref="AC7" ca="1">IFERROR(SUMPRODUCT(ISNUMBER(SEARCH($I7,INDIRECT(AC$5&amp;"!A$2:A$9")))*($K$6:$K$13=$X$2)*INDIRECT(AC$5&amp;"!h$2:h$9")),"feuille?")</f>
        <v>feuille?</v>
      </c>
      <c r="AD7" s="61" t="str">
        <f t="array" aca="1" ref="AD7" ca="1">IFERROR(SUMPRODUCT(ISNUMBER(SEARCH($I7,INDIRECT(AD$5&amp;"!A$2:A$9")))*($K$6:$K$13=$X$2)*INDIRECT(AD$5&amp;"!h$2:h$9")),"feuille?")</f>
        <v>feuille?</v>
      </c>
      <c r="AE7" s="61" t="str">
        <f t="array" aca="1" ref="AE7" ca="1">IFERROR(SUMPRODUCT(ISNUMBER(SEARCH($I7,INDIRECT(AE$5&amp;"!A$2:A$9")))*($K$6:$K$13=$X$2)*INDIRECT(AE$5&amp;"!h$2:h$9")),"feuille?")</f>
        <v>feuille?</v>
      </c>
      <c r="AF7" s="61" t="str">
        <f t="array" aca="1" ref="AF7" ca="1">IFERROR(SUMPRODUCT(ISNUMBER(SEARCH($I7,INDIRECT(AF$5&amp;"!A$2:A$9")))*($K$6:$K$13=$X$2)*INDIRECT(AF$5&amp;"!h$2:h$9")),"feuille?")</f>
        <v>feuille?</v>
      </c>
      <c r="AG7" s="61" t="str">
        <f t="array" aca="1" ref="AG7" ca="1">IFERROR(SUMPRODUCT(ISNUMBER(SEARCH($I7,INDIRECT(AG$5&amp;"!A$2:A$9")))*($K$6:$K$13=$X$2)*INDIRECT(AG$5&amp;"!h$2:h$9")),"feuille?")</f>
        <v>feuille?</v>
      </c>
      <c r="AH7" s="61" t="str">
        <f t="array" aca="1" ref="AH7" ca="1">IFERROR(SUMPRODUCT(ISNUMBER(SEARCH($I7,INDIRECT(AH$5&amp;"!A$2:A$9")))*($K$6:$K$13=$X$2)*INDIRECT(AH$5&amp;"!h$2:h$9")),"feuille?")</f>
        <v>feuille?</v>
      </c>
      <c r="AI7" s="61" t="str">
        <f t="array" aca="1" ref="AI7" ca="1">IFERROR(SUMPRODUCT(ISNUMBER(SEARCH($I7,INDIRECT(AI$5&amp;"!A$2:A$9")))*($K$6:$K$13=$X$2)*INDIRECT(AI$5&amp;"!h$2:h$9")),"feuille?")</f>
        <v>feuille?</v>
      </c>
    </row>
    <row r="8" spans="1:35">
      <c r="A8" s="3">
        <v>3</v>
      </c>
      <c r="B8" s="3" t="s">
        <v>31</v>
      </c>
      <c r="C8" s="3" t="s">
        <v>35</v>
      </c>
      <c r="D8" s="3" t="s">
        <v>39</v>
      </c>
      <c r="E8" s="3" t="s">
        <v>43</v>
      </c>
      <c r="F8" s="3">
        <v>69000</v>
      </c>
      <c r="G8" s="3" t="s">
        <v>10</v>
      </c>
      <c r="H8" s="3" t="s">
        <v>46</v>
      </c>
      <c r="I8" s="20" t="s">
        <v>85</v>
      </c>
      <c r="J8" s="53" t="s">
        <v>18</v>
      </c>
      <c r="K8" s="58" t="str">
        <f>VLOOKUP(I8,source!L$2:M$17,2,0)</f>
        <v>COLD</v>
      </c>
      <c r="L8" s="61">
        <f t="array" aca="1" ref="L8" ca="1">SUMPRODUCT(ISNUMBER(SEARCH($I8,INDIRECT(L$5&amp;"!A$2:A$9")))*($K$6:$K$13=$L$2)*INDIRECT(L$5&amp;"!h$2:h$9"))</f>
        <v>280</v>
      </c>
      <c r="M8" s="61">
        <f t="array" aca="1" ref="M8" ca="1">SUMPRODUCT(ISNUMBER(SEARCH($I8,INDIRECT(M$5&amp;"!A$2:A$9")))*($K$6:$K$13=$L$2)*INDIRECT(M$5&amp;"!h$2:h$9"))</f>
        <v>3922</v>
      </c>
      <c r="N8" s="61">
        <f t="array" aca="1" ref="N8" ca="1">SUMPRODUCT(ISNUMBER(SEARCH($I8,INDIRECT(N$5&amp;"!A$2:A$9")))*($K$6:$K$13=$L$2)*INDIRECT(N$5&amp;"!h$2:h$9"))</f>
        <v>0</v>
      </c>
      <c r="O8" s="61" t="str">
        <f t="array" aca="1" ref="O8" ca="1">IFERROR(SUMPRODUCT(ISNUMBER(SEARCH($I8,INDIRECT(O$5&amp;"!A$2:A$9")))*($K$6:$K$13=$L$2)*INDIRECT(O$5&amp;"!h$2:h$9")),"feuille?")</f>
        <v>feuille?</v>
      </c>
      <c r="P8" s="61" t="str">
        <f t="array" aca="1" ref="P8" ca="1">IFERROR(SUMPRODUCT(ISNUMBER(SEARCH($I8,INDIRECT(P$5&amp;"!A$2:A$9")))*($K$6:$K$13=$L$2)*INDIRECT(P$5&amp;"!h$2:h$9")),"feuille?")</f>
        <v>feuille?</v>
      </c>
      <c r="Q8" s="61" t="str">
        <f t="array" aca="1" ref="Q8" ca="1">IFERROR(SUMPRODUCT(ISNUMBER(SEARCH($I8,INDIRECT(Q$5&amp;"!A$2:A$9")))*($K$6:$K$13=$L$2)*INDIRECT(Q$5&amp;"!h$2:h$9")),"feuille?")</f>
        <v>feuille?</v>
      </c>
      <c r="R8" s="61" t="str">
        <f t="array" aca="1" ref="R8" ca="1">IFERROR(SUMPRODUCT(ISNUMBER(SEARCH($I8,INDIRECT(R$5&amp;"!A$2:A$9")))*($K$6:$K$13=$L$2)*INDIRECT(R$5&amp;"!h$2:h$9")),"feuille?")</f>
        <v>feuille?</v>
      </c>
      <c r="S8" s="61" t="str">
        <f t="array" aca="1" ref="S8" ca="1">IFERROR(SUMPRODUCT(ISNUMBER(SEARCH($I8,INDIRECT(S$5&amp;"!A$2:A$9")))*($K$6:$K$13=$L$2)*INDIRECT(S$5&amp;"!h$2:h$9")),"feuille?")</f>
        <v>feuille?</v>
      </c>
      <c r="T8" s="61" t="str">
        <f t="array" aca="1" ref="T8" ca="1">IFERROR(SUMPRODUCT(ISNUMBER(SEARCH($I8,INDIRECT(T$5&amp;"!A$2:A$9")))*($K$6:$K$13=$L$2)*INDIRECT(T$5&amp;"!h$2:h$9")),"feuille?")</f>
        <v>feuille?</v>
      </c>
      <c r="U8" s="61" t="str">
        <f t="array" aca="1" ref="U8" ca="1">IFERROR(SUMPRODUCT(ISNUMBER(SEARCH($I8,INDIRECT(U$5&amp;"!A$2:A$9")))*($K$6:$K$13=$L$2)*INDIRECT(U$5&amp;"!h$2:h$9")),"feuille?")</f>
        <v>feuille?</v>
      </c>
      <c r="V8" s="61" t="str">
        <f t="array" aca="1" ref="V8" ca="1">IFERROR(SUMPRODUCT(ISNUMBER(SEARCH($I8,INDIRECT(V$5&amp;"!A$2:A$9")))*($K$6:$K$13=$L$2)*INDIRECT(V$5&amp;"!h$2:h$9")),"feuille?")</f>
        <v>feuille?</v>
      </c>
      <c r="W8" s="61" t="str">
        <f t="array" aca="1" ref="W8" ca="1">IFERROR(SUMPRODUCT(ISNUMBER(SEARCH($I8,INDIRECT(W$5&amp;"!A$2:A$9")))*($K$6:$K$13=$L$2)*INDIRECT(W$5&amp;"!h$2:h$9")),"feuille?")</f>
        <v>feuille?</v>
      </c>
      <c r="X8" s="61">
        <f t="array" aca="1" ref="X8" ca="1">SUMPRODUCT(ISNUMBER(SEARCH($I8,INDIRECT(X$5&amp;"!A$2:A$9")))*($K$6:$K$13=$X$2)*INDIRECT(X$5&amp;"!h$2:h$9"))</f>
        <v>0</v>
      </c>
      <c r="Y8" s="61">
        <f t="array" aca="1" ref="Y8" ca="1">SUMPRODUCT(ISNUMBER(SEARCH($I8,INDIRECT(Y$5&amp;"!A$2:A$9")))*($K$6:$K$13=$X$2)*INDIRECT(Y$5&amp;"!h$2:h$9"))</f>
        <v>0</v>
      </c>
      <c r="Z8" s="61">
        <f t="array" aca="1" ref="Z8" ca="1">SUMPRODUCT(ISNUMBER(SEARCH($I8,INDIRECT(Z$5&amp;"!A$2:A$9")))*($K$6:$K$13=$X$2)*INDIRECT(Z$5&amp;"!h$2:h$9"))</f>
        <v>0</v>
      </c>
      <c r="AA8" s="61" t="str">
        <f t="array" aca="1" ref="AA8" ca="1">IFERROR(SUMPRODUCT(ISNUMBER(SEARCH($I8,INDIRECT(AA$5&amp;"!A$2:A$9")))*($K$6:$K$13=$X$2)*INDIRECT(AA$5&amp;"!h$2:h$9")),"feuille?")</f>
        <v>feuille?</v>
      </c>
      <c r="AB8" s="61" t="str">
        <f t="array" aca="1" ref="AB8" ca="1">IFERROR(SUMPRODUCT(ISNUMBER(SEARCH($I8,INDIRECT(AB$5&amp;"!A$2:A$9")))*($K$6:$K$13=$X$2)*INDIRECT(AB$5&amp;"!h$2:h$9")),"feuille?")</f>
        <v>feuille?</v>
      </c>
      <c r="AC8" s="61" t="str">
        <f t="array" aca="1" ref="AC8" ca="1">IFERROR(SUMPRODUCT(ISNUMBER(SEARCH($I8,INDIRECT(AC$5&amp;"!A$2:A$9")))*($K$6:$K$13=$X$2)*INDIRECT(AC$5&amp;"!h$2:h$9")),"feuille?")</f>
        <v>feuille?</v>
      </c>
      <c r="AD8" s="61" t="str">
        <f t="array" aca="1" ref="AD8" ca="1">IFERROR(SUMPRODUCT(ISNUMBER(SEARCH($I8,INDIRECT(AD$5&amp;"!A$2:A$9")))*($K$6:$K$13=$X$2)*INDIRECT(AD$5&amp;"!h$2:h$9")),"feuille?")</f>
        <v>feuille?</v>
      </c>
      <c r="AE8" s="61" t="str">
        <f t="array" aca="1" ref="AE8" ca="1">IFERROR(SUMPRODUCT(ISNUMBER(SEARCH($I8,INDIRECT(AE$5&amp;"!A$2:A$9")))*($K$6:$K$13=$X$2)*INDIRECT(AE$5&amp;"!h$2:h$9")),"feuille?")</f>
        <v>feuille?</v>
      </c>
      <c r="AF8" s="61" t="str">
        <f t="array" aca="1" ref="AF8" ca="1">IFERROR(SUMPRODUCT(ISNUMBER(SEARCH($I8,INDIRECT(AF$5&amp;"!A$2:A$9")))*($K$6:$K$13=$X$2)*INDIRECT(AF$5&amp;"!h$2:h$9")),"feuille?")</f>
        <v>feuille?</v>
      </c>
      <c r="AG8" s="61" t="str">
        <f t="array" aca="1" ref="AG8" ca="1">IFERROR(SUMPRODUCT(ISNUMBER(SEARCH($I8,INDIRECT(AG$5&amp;"!A$2:A$9")))*($K$6:$K$13=$X$2)*INDIRECT(AG$5&amp;"!h$2:h$9")),"feuille?")</f>
        <v>feuille?</v>
      </c>
      <c r="AH8" s="61" t="str">
        <f t="array" aca="1" ref="AH8" ca="1">IFERROR(SUMPRODUCT(ISNUMBER(SEARCH($I8,INDIRECT(AH$5&amp;"!A$2:A$9")))*($K$6:$K$13=$X$2)*INDIRECT(AH$5&amp;"!h$2:h$9")),"feuille?")</f>
        <v>feuille?</v>
      </c>
      <c r="AI8" s="61" t="str">
        <f t="array" aca="1" ref="AI8" ca="1">IFERROR(SUMPRODUCT(ISNUMBER(SEARCH($I8,INDIRECT(AI$5&amp;"!A$2:A$9")))*($K$6:$K$13=$X$2)*INDIRECT(AI$5&amp;"!h$2:h$9")),"feuille?")</f>
        <v>feuille?</v>
      </c>
    </row>
    <row r="9" spans="1:35">
      <c r="A9" s="3">
        <v>4</v>
      </c>
      <c r="B9" s="3" t="s">
        <v>32</v>
      </c>
      <c r="C9" s="3" t="s">
        <v>36</v>
      </c>
      <c r="D9" s="3" t="s">
        <v>40</v>
      </c>
      <c r="E9" s="3" t="s">
        <v>43</v>
      </c>
      <c r="F9" s="3">
        <v>80000</v>
      </c>
      <c r="G9" s="3" t="s">
        <v>11</v>
      </c>
      <c r="H9" s="3" t="s">
        <v>45</v>
      </c>
      <c r="I9" s="19" t="s">
        <v>86</v>
      </c>
      <c r="J9" s="53" t="s">
        <v>19</v>
      </c>
      <c r="K9" s="58" t="str">
        <f>VLOOKUP(I9,source!L$2:M$17,2,0)</f>
        <v>HOT</v>
      </c>
      <c r="L9" s="61">
        <f t="array" aca="1" ref="L9" ca="1">SUMPRODUCT(ISNUMBER(SEARCH($I9,INDIRECT(L$5&amp;"!A$2:A$9")))*($K$6:$K$13=$L$2)*INDIRECT(L$5&amp;"!h$2:h$9"))</f>
        <v>0</v>
      </c>
      <c r="M9" s="61">
        <f t="array" aca="1" ref="M9" ca="1">SUMPRODUCT(ISNUMBER(SEARCH($I9,INDIRECT(M$5&amp;"!A$2:A$9")))*($K$6:$K$13=$L$2)*INDIRECT(M$5&amp;"!h$2:h$9"))</f>
        <v>0</v>
      </c>
      <c r="N9" s="61">
        <f t="array" aca="1" ref="N9" ca="1">SUMPRODUCT(ISNUMBER(SEARCH($I9,INDIRECT(N$5&amp;"!A$2:A$9")))*($K$6:$K$13=$L$2)*INDIRECT(N$5&amp;"!h$2:h$9"))</f>
        <v>0</v>
      </c>
      <c r="O9" s="61" t="str">
        <f t="array" aca="1" ref="O9" ca="1">IFERROR(SUMPRODUCT(ISNUMBER(SEARCH($I9,INDIRECT(O$5&amp;"!A$2:A$9")))*($K$6:$K$13=$L$2)*INDIRECT(O$5&amp;"!h$2:h$9")),"feuille?")</f>
        <v>feuille?</v>
      </c>
      <c r="P9" s="61" t="str">
        <f t="array" aca="1" ref="P9" ca="1">IFERROR(SUMPRODUCT(ISNUMBER(SEARCH($I9,INDIRECT(P$5&amp;"!A$2:A$9")))*($K$6:$K$13=$L$2)*INDIRECT(P$5&amp;"!h$2:h$9")),"feuille?")</f>
        <v>feuille?</v>
      </c>
      <c r="Q9" s="61" t="str">
        <f t="array" aca="1" ref="Q9" ca="1">IFERROR(SUMPRODUCT(ISNUMBER(SEARCH($I9,INDIRECT(Q$5&amp;"!A$2:A$9")))*($K$6:$K$13=$L$2)*INDIRECT(Q$5&amp;"!h$2:h$9")),"feuille?")</f>
        <v>feuille?</v>
      </c>
      <c r="R9" s="61" t="str">
        <f t="array" aca="1" ref="R9" ca="1">IFERROR(SUMPRODUCT(ISNUMBER(SEARCH($I9,INDIRECT(R$5&amp;"!A$2:A$9")))*($K$6:$K$13=$L$2)*INDIRECT(R$5&amp;"!h$2:h$9")),"feuille?")</f>
        <v>feuille?</v>
      </c>
      <c r="S9" s="61" t="str">
        <f t="array" aca="1" ref="S9" ca="1">IFERROR(SUMPRODUCT(ISNUMBER(SEARCH($I9,INDIRECT(S$5&amp;"!A$2:A$9")))*($K$6:$K$13=$L$2)*INDIRECT(S$5&amp;"!h$2:h$9")),"feuille?")</f>
        <v>feuille?</v>
      </c>
      <c r="T9" s="61" t="str">
        <f t="array" aca="1" ref="T9" ca="1">IFERROR(SUMPRODUCT(ISNUMBER(SEARCH($I9,INDIRECT(T$5&amp;"!A$2:A$9")))*($K$6:$K$13=$L$2)*INDIRECT(T$5&amp;"!h$2:h$9")),"feuille?")</f>
        <v>feuille?</v>
      </c>
      <c r="U9" s="61" t="str">
        <f t="array" aca="1" ref="U9" ca="1">IFERROR(SUMPRODUCT(ISNUMBER(SEARCH($I9,INDIRECT(U$5&amp;"!A$2:A$9")))*($K$6:$K$13=$L$2)*INDIRECT(U$5&amp;"!h$2:h$9")),"feuille?")</f>
        <v>feuille?</v>
      </c>
      <c r="V9" s="61" t="str">
        <f t="array" aca="1" ref="V9" ca="1">IFERROR(SUMPRODUCT(ISNUMBER(SEARCH($I9,INDIRECT(V$5&amp;"!A$2:A$9")))*($K$6:$K$13=$L$2)*INDIRECT(V$5&amp;"!h$2:h$9")),"feuille?")</f>
        <v>feuille?</v>
      </c>
      <c r="W9" s="61" t="str">
        <f t="array" aca="1" ref="W9" ca="1">IFERROR(SUMPRODUCT(ISNUMBER(SEARCH($I9,INDIRECT(W$5&amp;"!A$2:A$9")))*($K$6:$K$13=$L$2)*INDIRECT(W$5&amp;"!h$2:h$9")),"feuille?")</f>
        <v>feuille?</v>
      </c>
      <c r="X9" s="61">
        <f t="array" aca="1" ref="X9" ca="1">SUMPRODUCT(ISNUMBER(SEARCH($I9,INDIRECT(X$5&amp;"!A$2:A$9")))*($K$6:$K$13=$X$2)*INDIRECT(X$5&amp;"!h$2:h$9"))</f>
        <v>145</v>
      </c>
      <c r="Y9" s="61">
        <f t="array" aca="1" ref="Y9" ca="1">SUMPRODUCT(ISNUMBER(SEARCH($I9,INDIRECT(Y$5&amp;"!A$2:A$9")))*($K$6:$K$13=$X$2)*INDIRECT(Y$5&amp;"!h$2:h$9"))</f>
        <v>856</v>
      </c>
      <c r="Z9" s="61">
        <f t="array" aca="1" ref="Z9" ca="1">SUMPRODUCT(ISNUMBER(SEARCH($I9,INDIRECT(Z$5&amp;"!A$2:A$9")))*($K$6:$K$13=$X$2)*INDIRECT(Z$5&amp;"!h$2:h$9"))</f>
        <v>0</v>
      </c>
      <c r="AA9" s="61" t="str">
        <f t="array" aca="1" ref="AA9" ca="1">IFERROR(SUMPRODUCT(ISNUMBER(SEARCH($I9,INDIRECT(AA$5&amp;"!A$2:A$9")))*($K$6:$K$13=$X$2)*INDIRECT(AA$5&amp;"!h$2:h$9")),"feuille?")</f>
        <v>feuille?</v>
      </c>
      <c r="AB9" s="61" t="str">
        <f t="array" aca="1" ref="AB9" ca="1">IFERROR(SUMPRODUCT(ISNUMBER(SEARCH($I9,INDIRECT(AB$5&amp;"!A$2:A$9")))*($K$6:$K$13=$X$2)*INDIRECT(AB$5&amp;"!h$2:h$9")),"feuille?")</f>
        <v>feuille?</v>
      </c>
      <c r="AC9" s="61" t="str">
        <f t="array" aca="1" ref="AC9" ca="1">IFERROR(SUMPRODUCT(ISNUMBER(SEARCH($I9,INDIRECT(AC$5&amp;"!A$2:A$9")))*($K$6:$K$13=$X$2)*INDIRECT(AC$5&amp;"!h$2:h$9")),"feuille?")</f>
        <v>feuille?</v>
      </c>
      <c r="AD9" s="61" t="str">
        <f t="array" aca="1" ref="AD9" ca="1">IFERROR(SUMPRODUCT(ISNUMBER(SEARCH($I9,INDIRECT(AD$5&amp;"!A$2:A$9")))*($K$6:$K$13=$X$2)*INDIRECT(AD$5&amp;"!h$2:h$9")),"feuille?")</f>
        <v>feuille?</v>
      </c>
      <c r="AE9" s="61" t="str">
        <f t="array" aca="1" ref="AE9" ca="1">IFERROR(SUMPRODUCT(ISNUMBER(SEARCH($I9,INDIRECT(AE$5&amp;"!A$2:A$9")))*($K$6:$K$13=$X$2)*INDIRECT(AE$5&amp;"!h$2:h$9")),"feuille?")</f>
        <v>feuille?</v>
      </c>
      <c r="AF9" s="61" t="str">
        <f t="array" aca="1" ref="AF9" ca="1">IFERROR(SUMPRODUCT(ISNUMBER(SEARCH($I9,INDIRECT(AF$5&amp;"!A$2:A$9")))*($K$6:$K$13=$X$2)*INDIRECT(AF$5&amp;"!h$2:h$9")),"feuille?")</f>
        <v>feuille?</v>
      </c>
      <c r="AG9" s="61" t="str">
        <f t="array" aca="1" ref="AG9" ca="1">IFERROR(SUMPRODUCT(ISNUMBER(SEARCH($I9,INDIRECT(AG$5&amp;"!A$2:A$9")))*($K$6:$K$13=$X$2)*INDIRECT(AG$5&amp;"!h$2:h$9")),"feuille?")</f>
        <v>feuille?</v>
      </c>
      <c r="AH9" s="61" t="str">
        <f t="array" aca="1" ref="AH9" ca="1">IFERROR(SUMPRODUCT(ISNUMBER(SEARCH($I9,INDIRECT(AH$5&amp;"!A$2:A$9")))*($K$6:$K$13=$X$2)*INDIRECT(AH$5&amp;"!h$2:h$9")),"feuille?")</f>
        <v>feuille?</v>
      </c>
      <c r="AI9" s="61" t="str">
        <f t="array" aca="1" ref="AI9" ca="1">IFERROR(SUMPRODUCT(ISNUMBER(SEARCH($I9,INDIRECT(AI$5&amp;"!A$2:A$9")))*($K$6:$K$13=$X$2)*INDIRECT(AI$5&amp;"!h$2:h$9")),"feuille?")</f>
        <v>feuille?</v>
      </c>
    </row>
    <row r="10" spans="1:35">
      <c r="A10" s="3">
        <v>5</v>
      </c>
      <c r="B10" s="3" t="s">
        <v>32</v>
      </c>
      <c r="C10" s="3" t="s">
        <v>36</v>
      </c>
      <c r="D10" s="3" t="s">
        <v>40</v>
      </c>
      <c r="E10" s="3" t="s">
        <v>43</v>
      </c>
      <c r="F10" s="3">
        <v>80000</v>
      </c>
      <c r="G10" s="23" t="s">
        <v>11</v>
      </c>
      <c r="H10" s="3" t="s">
        <v>45</v>
      </c>
      <c r="I10" s="20" t="s">
        <v>88</v>
      </c>
      <c r="J10" s="54" t="s">
        <v>53</v>
      </c>
      <c r="K10" s="58" t="str">
        <f>VLOOKUP(I10,source!L$2:M$17,2,0)</f>
        <v>COLD</v>
      </c>
      <c r="L10" s="61">
        <f t="array" aca="1" ref="L10" ca="1">SUMPRODUCT(ISNUMBER(SEARCH($I10,INDIRECT(L$5&amp;"!A$2:A$9")))*($K$6:$K$13=$L$2)*INDIRECT(L$5&amp;"!h$2:h$9"))</f>
        <v>0</v>
      </c>
      <c r="M10" s="61">
        <f t="array" aca="1" ref="M10" ca="1">SUMPRODUCT(ISNUMBER(SEARCH($I10,INDIRECT(M$5&amp;"!A$2:A$9")))*($K$6:$K$13=$L$2)*INDIRECT(M$5&amp;"!h$2:h$9"))</f>
        <v>0</v>
      </c>
      <c r="N10" s="61">
        <f t="array" aca="1" ref="N10" ca="1">SUMPRODUCT(ISNUMBER(SEARCH($I10,INDIRECT(N$5&amp;"!A$2:A$9")))*($K$6:$K$13=$L$2)*INDIRECT(N$5&amp;"!h$2:h$9"))</f>
        <v>0</v>
      </c>
      <c r="O10" s="61" t="str">
        <f t="array" aca="1" ref="O10" ca="1">IFERROR(SUMPRODUCT(ISNUMBER(SEARCH($I10,INDIRECT(O$5&amp;"!A$2:A$9")))*($K$6:$K$13=$L$2)*INDIRECT(O$5&amp;"!h$2:h$9")),"feuille?")</f>
        <v>feuille?</v>
      </c>
      <c r="P10" s="61" t="str">
        <f t="array" aca="1" ref="P10" ca="1">IFERROR(SUMPRODUCT(ISNUMBER(SEARCH($I10,INDIRECT(P$5&amp;"!A$2:A$9")))*($K$6:$K$13=$L$2)*INDIRECT(P$5&amp;"!h$2:h$9")),"feuille?")</f>
        <v>feuille?</v>
      </c>
      <c r="Q10" s="61" t="str">
        <f t="array" aca="1" ref="Q10" ca="1">IFERROR(SUMPRODUCT(ISNUMBER(SEARCH($I10,INDIRECT(Q$5&amp;"!A$2:A$9")))*($K$6:$K$13=$L$2)*INDIRECT(Q$5&amp;"!h$2:h$9")),"feuille?")</f>
        <v>feuille?</v>
      </c>
      <c r="R10" s="61" t="str">
        <f t="array" aca="1" ref="R10" ca="1">IFERROR(SUMPRODUCT(ISNUMBER(SEARCH($I10,INDIRECT(R$5&amp;"!A$2:A$9")))*($K$6:$K$13=$L$2)*INDIRECT(R$5&amp;"!h$2:h$9")),"feuille?")</f>
        <v>feuille?</v>
      </c>
      <c r="S10" s="61" t="str">
        <f t="array" aca="1" ref="S10" ca="1">IFERROR(SUMPRODUCT(ISNUMBER(SEARCH($I10,INDIRECT(S$5&amp;"!A$2:A$9")))*($K$6:$K$13=$L$2)*INDIRECT(S$5&amp;"!h$2:h$9")),"feuille?")</f>
        <v>feuille?</v>
      </c>
      <c r="T10" s="61" t="str">
        <f t="array" aca="1" ref="T10" ca="1">IFERROR(SUMPRODUCT(ISNUMBER(SEARCH($I10,INDIRECT(T$5&amp;"!A$2:A$9")))*($K$6:$K$13=$L$2)*INDIRECT(T$5&amp;"!h$2:h$9")),"feuille?")</f>
        <v>feuille?</v>
      </c>
      <c r="U10" s="61" t="str">
        <f t="array" aca="1" ref="U10" ca="1">IFERROR(SUMPRODUCT(ISNUMBER(SEARCH($I10,INDIRECT(U$5&amp;"!A$2:A$9")))*($K$6:$K$13=$L$2)*INDIRECT(U$5&amp;"!h$2:h$9")),"feuille?")</f>
        <v>feuille?</v>
      </c>
      <c r="V10" s="61" t="str">
        <f t="array" aca="1" ref="V10" ca="1">IFERROR(SUMPRODUCT(ISNUMBER(SEARCH($I10,INDIRECT(V$5&amp;"!A$2:A$9")))*($K$6:$K$13=$L$2)*INDIRECT(V$5&amp;"!h$2:h$9")),"feuille?")</f>
        <v>feuille?</v>
      </c>
      <c r="W10" s="61" t="str">
        <f t="array" aca="1" ref="W10" ca="1">IFERROR(SUMPRODUCT(ISNUMBER(SEARCH($I10,INDIRECT(W$5&amp;"!A$2:A$9")))*($K$6:$K$13=$L$2)*INDIRECT(W$5&amp;"!h$2:h$9")),"feuille?")</f>
        <v>feuille?</v>
      </c>
      <c r="X10" s="61">
        <f t="array" aca="1" ref="X10" ca="1">SUMPRODUCT(ISNUMBER(SEARCH($I10,INDIRECT(X$5&amp;"!A$2:A$9")))*($K$6:$K$13=$X$2)*INDIRECT(X$5&amp;"!h$2:h$9"))</f>
        <v>0</v>
      </c>
      <c r="Y10" s="61">
        <f t="array" aca="1" ref="Y10" ca="1">SUMPRODUCT(ISNUMBER(SEARCH($I10,INDIRECT(Y$5&amp;"!A$2:A$9")))*($K$6:$K$13=$X$2)*INDIRECT(Y$5&amp;"!h$2:h$9"))</f>
        <v>0</v>
      </c>
      <c r="Z10" s="61">
        <f t="array" aca="1" ref="Z10" ca="1">SUMPRODUCT(ISNUMBER(SEARCH($I10,INDIRECT(Z$5&amp;"!A$2:A$9")))*($K$6:$K$13=$X$2)*INDIRECT(Z$5&amp;"!h$2:h$9"))</f>
        <v>0</v>
      </c>
      <c r="AA10" s="61" t="str">
        <f t="array" aca="1" ref="AA10" ca="1">IFERROR(SUMPRODUCT(ISNUMBER(SEARCH($I10,INDIRECT(AA$5&amp;"!A$2:A$9")))*($K$6:$K$13=$X$2)*INDIRECT(AA$5&amp;"!h$2:h$9")),"feuille?")</f>
        <v>feuille?</v>
      </c>
      <c r="AB10" s="61" t="str">
        <f t="array" aca="1" ref="AB10" ca="1">IFERROR(SUMPRODUCT(ISNUMBER(SEARCH($I10,INDIRECT(AB$5&amp;"!A$2:A$9")))*($K$6:$K$13=$X$2)*INDIRECT(AB$5&amp;"!h$2:h$9")),"feuille?")</f>
        <v>feuille?</v>
      </c>
      <c r="AC10" s="61" t="str">
        <f t="array" aca="1" ref="AC10" ca="1">IFERROR(SUMPRODUCT(ISNUMBER(SEARCH($I10,INDIRECT(AC$5&amp;"!A$2:A$9")))*($K$6:$K$13=$X$2)*INDIRECT(AC$5&amp;"!h$2:h$9")),"feuille?")</f>
        <v>feuille?</v>
      </c>
      <c r="AD10" s="61" t="str">
        <f t="array" aca="1" ref="AD10" ca="1">IFERROR(SUMPRODUCT(ISNUMBER(SEARCH($I10,INDIRECT(AD$5&amp;"!A$2:A$9")))*($K$6:$K$13=$X$2)*INDIRECT(AD$5&amp;"!h$2:h$9")),"feuille?")</f>
        <v>feuille?</v>
      </c>
      <c r="AE10" s="61" t="str">
        <f t="array" aca="1" ref="AE10" ca="1">IFERROR(SUMPRODUCT(ISNUMBER(SEARCH($I10,INDIRECT(AE$5&amp;"!A$2:A$9")))*($K$6:$K$13=$X$2)*INDIRECT(AE$5&amp;"!h$2:h$9")),"feuille?")</f>
        <v>feuille?</v>
      </c>
      <c r="AF10" s="61" t="str">
        <f t="array" aca="1" ref="AF10" ca="1">IFERROR(SUMPRODUCT(ISNUMBER(SEARCH($I10,INDIRECT(AF$5&amp;"!A$2:A$9")))*($K$6:$K$13=$X$2)*INDIRECT(AF$5&amp;"!h$2:h$9")),"feuille?")</f>
        <v>feuille?</v>
      </c>
      <c r="AG10" s="61" t="str">
        <f t="array" aca="1" ref="AG10" ca="1">IFERROR(SUMPRODUCT(ISNUMBER(SEARCH($I10,INDIRECT(AG$5&amp;"!A$2:A$9")))*($K$6:$K$13=$X$2)*INDIRECT(AG$5&amp;"!h$2:h$9")),"feuille?")</f>
        <v>feuille?</v>
      </c>
      <c r="AH10" s="61" t="str">
        <f t="array" aca="1" ref="AH10" ca="1">IFERROR(SUMPRODUCT(ISNUMBER(SEARCH($I10,INDIRECT(AH$5&amp;"!A$2:A$9")))*($K$6:$K$13=$X$2)*INDIRECT(AH$5&amp;"!h$2:h$9")),"feuille?")</f>
        <v>feuille?</v>
      </c>
      <c r="AI10" s="61" t="str">
        <f t="array" aca="1" ref="AI10" ca="1">IFERROR(SUMPRODUCT(ISNUMBER(SEARCH($I10,INDIRECT(AI$5&amp;"!A$2:A$9")))*($K$6:$K$13=$X$2)*INDIRECT(AI$5&amp;"!h$2:h$9")),"feuille?")</f>
        <v>feuille?</v>
      </c>
    </row>
    <row r="11" spans="1:35">
      <c r="A11" s="3">
        <v>6</v>
      </c>
      <c r="B11" s="3" t="s">
        <v>30</v>
      </c>
      <c r="C11" s="3" t="s">
        <v>34</v>
      </c>
      <c r="D11" s="3" t="s">
        <v>38</v>
      </c>
      <c r="E11" s="3" t="s">
        <v>42</v>
      </c>
      <c r="F11" s="3">
        <v>59000</v>
      </c>
      <c r="G11" s="23" t="s">
        <v>9</v>
      </c>
      <c r="H11" s="3" t="s">
        <v>45</v>
      </c>
      <c r="I11" s="19" t="s">
        <v>90</v>
      </c>
      <c r="J11" s="54" t="s">
        <v>54</v>
      </c>
      <c r="K11" s="58" t="str">
        <f>VLOOKUP(I11,source!L$2:M$17,2,0)</f>
        <v>HOT</v>
      </c>
      <c r="L11" s="61">
        <f t="array" aca="1" ref="L11" ca="1">SUMPRODUCT(ISNUMBER(SEARCH($I11,INDIRECT(L$5&amp;"!A$2:A$9")))*($K$6:$K$13=$L$2)*INDIRECT(L$5&amp;"!h$2:h$9"))</f>
        <v>0</v>
      </c>
      <c r="M11" s="61">
        <f t="array" aca="1" ref="M11" ca="1">SUMPRODUCT(ISNUMBER(SEARCH($I11,INDIRECT(M$5&amp;"!A$2:A$9")))*($K$6:$K$13=$L$2)*INDIRECT(M$5&amp;"!h$2:h$9"))</f>
        <v>0</v>
      </c>
      <c r="N11" s="61">
        <f t="array" aca="1" ref="N11" ca="1">SUMPRODUCT(ISNUMBER(SEARCH($I11,INDIRECT(N$5&amp;"!A$2:A$9")))*($K$6:$K$13=$L$2)*INDIRECT(N$5&amp;"!h$2:h$9"))</f>
        <v>0</v>
      </c>
      <c r="O11" s="61" t="str">
        <f t="array" aca="1" ref="O11" ca="1">IFERROR(SUMPRODUCT(ISNUMBER(SEARCH($I11,INDIRECT(O$5&amp;"!A$2:A$9")))*($K$6:$K$13=$L$2)*INDIRECT(O$5&amp;"!h$2:h$9")),"feuille?")</f>
        <v>feuille?</v>
      </c>
      <c r="P11" s="61" t="str">
        <f t="array" aca="1" ref="P11" ca="1">IFERROR(SUMPRODUCT(ISNUMBER(SEARCH($I11,INDIRECT(P$5&amp;"!A$2:A$9")))*($K$6:$K$13=$L$2)*INDIRECT(P$5&amp;"!h$2:h$9")),"feuille?")</f>
        <v>feuille?</v>
      </c>
      <c r="Q11" s="61" t="str">
        <f t="array" aca="1" ref="Q11" ca="1">IFERROR(SUMPRODUCT(ISNUMBER(SEARCH($I11,INDIRECT(Q$5&amp;"!A$2:A$9")))*($K$6:$K$13=$L$2)*INDIRECT(Q$5&amp;"!h$2:h$9")),"feuille?")</f>
        <v>feuille?</v>
      </c>
      <c r="R11" s="61" t="str">
        <f t="array" aca="1" ref="R11" ca="1">IFERROR(SUMPRODUCT(ISNUMBER(SEARCH($I11,INDIRECT(R$5&amp;"!A$2:A$9")))*($K$6:$K$13=$L$2)*INDIRECT(R$5&amp;"!h$2:h$9")),"feuille?")</f>
        <v>feuille?</v>
      </c>
      <c r="S11" s="61" t="str">
        <f t="array" aca="1" ref="S11" ca="1">IFERROR(SUMPRODUCT(ISNUMBER(SEARCH($I11,INDIRECT(S$5&amp;"!A$2:A$9")))*($K$6:$K$13=$L$2)*INDIRECT(S$5&amp;"!h$2:h$9")),"feuille?")</f>
        <v>feuille?</v>
      </c>
      <c r="T11" s="61" t="str">
        <f t="array" aca="1" ref="T11" ca="1">IFERROR(SUMPRODUCT(ISNUMBER(SEARCH($I11,INDIRECT(T$5&amp;"!A$2:A$9")))*($K$6:$K$13=$L$2)*INDIRECT(T$5&amp;"!h$2:h$9")),"feuille?")</f>
        <v>feuille?</v>
      </c>
      <c r="U11" s="61" t="str">
        <f t="array" aca="1" ref="U11" ca="1">IFERROR(SUMPRODUCT(ISNUMBER(SEARCH($I11,INDIRECT(U$5&amp;"!A$2:A$9")))*($K$6:$K$13=$L$2)*INDIRECT(U$5&amp;"!h$2:h$9")),"feuille?")</f>
        <v>feuille?</v>
      </c>
      <c r="V11" s="61" t="str">
        <f t="array" aca="1" ref="V11" ca="1">IFERROR(SUMPRODUCT(ISNUMBER(SEARCH($I11,INDIRECT(V$5&amp;"!A$2:A$9")))*($K$6:$K$13=$L$2)*INDIRECT(V$5&amp;"!h$2:h$9")),"feuille?")</f>
        <v>feuille?</v>
      </c>
      <c r="W11" s="61" t="str">
        <f t="array" aca="1" ref="W11" ca="1">IFERROR(SUMPRODUCT(ISNUMBER(SEARCH($I11,INDIRECT(W$5&amp;"!A$2:A$9")))*($K$6:$K$13=$L$2)*INDIRECT(W$5&amp;"!h$2:h$9")),"feuille?")</f>
        <v>feuille?</v>
      </c>
      <c r="X11" s="61">
        <f t="array" aca="1" ref="X11" ca="1">SUMPRODUCT(ISNUMBER(SEARCH($I11,INDIRECT(X$5&amp;"!A$2:A$9")))*($K$6:$K$13=$X$2)*INDIRECT(X$5&amp;"!h$2:h$9"))</f>
        <v>431</v>
      </c>
      <c r="Y11" s="61">
        <f t="array" aca="1" ref="Y11" ca="1">SUMPRODUCT(ISNUMBER(SEARCH($I11,INDIRECT(Y$5&amp;"!A$2:A$9")))*($K$6:$K$13=$X$2)*INDIRECT(Y$5&amp;"!h$2:h$9"))</f>
        <v>77</v>
      </c>
      <c r="Z11" s="61">
        <f t="array" aca="1" ref="Z11" ca="1">SUMPRODUCT(ISNUMBER(SEARCH($I11,INDIRECT(Z$5&amp;"!A$2:A$9")))*($K$6:$K$13=$X$2)*INDIRECT(Z$5&amp;"!h$2:h$9"))</f>
        <v>0</v>
      </c>
      <c r="AA11" s="61" t="str">
        <f t="array" aca="1" ref="AA11" ca="1">IFERROR(SUMPRODUCT(ISNUMBER(SEARCH($I11,INDIRECT(AA$5&amp;"!A$2:A$9")))*($K$6:$K$13=$X$2)*INDIRECT(AA$5&amp;"!h$2:h$9")),"feuille?")</f>
        <v>feuille?</v>
      </c>
      <c r="AB11" s="61" t="str">
        <f t="array" aca="1" ref="AB11" ca="1">IFERROR(SUMPRODUCT(ISNUMBER(SEARCH($I11,INDIRECT(AB$5&amp;"!A$2:A$9")))*($K$6:$K$13=$X$2)*INDIRECT(AB$5&amp;"!h$2:h$9")),"feuille?")</f>
        <v>feuille?</v>
      </c>
      <c r="AC11" s="61" t="str">
        <f t="array" aca="1" ref="AC11" ca="1">IFERROR(SUMPRODUCT(ISNUMBER(SEARCH($I11,INDIRECT(AC$5&amp;"!A$2:A$9")))*($K$6:$K$13=$X$2)*INDIRECT(AC$5&amp;"!h$2:h$9")),"feuille?")</f>
        <v>feuille?</v>
      </c>
      <c r="AD11" s="61" t="str">
        <f t="array" aca="1" ref="AD11" ca="1">IFERROR(SUMPRODUCT(ISNUMBER(SEARCH($I11,INDIRECT(AD$5&amp;"!A$2:A$9")))*($K$6:$K$13=$X$2)*INDIRECT(AD$5&amp;"!h$2:h$9")),"feuille?")</f>
        <v>feuille?</v>
      </c>
      <c r="AE11" s="61" t="str">
        <f t="array" aca="1" ref="AE11" ca="1">IFERROR(SUMPRODUCT(ISNUMBER(SEARCH($I11,INDIRECT(AE$5&amp;"!A$2:A$9")))*($K$6:$K$13=$X$2)*INDIRECT(AE$5&amp;"!h$2:h$9")),"feuille?")</f>
        <v>feuille?</v>
      </c>
      <c r="AF11" s="61" t="str">
        <f t="array" aca="1" ref="AF11" ca="1">IFERROR(SUMPRODUCT(ISNUMBER(SEARCH($I11,INDIRECT(AF$5&amp;"!A$2:A$9")))*($K$6:$K$13=$X$2)*INDIRECT(AF$5&amp;"!h$2:h$9")),"feuille?")</f>
        <v>feuille?</v>
      </c>
      <c r="AG11" s="61" t="str">
        <f t="array" aca="1" ref="AG11" ca="1">IFERROR(SUMPRODUCT(ISNUMBER(SEARCH($I11,INDIRECT(AG$5&amp;"!A$2:A$9")))*($K$6:$K$13=$X$2)*INDIRECT(AG$5&amp;"!h$2:h$9")),"feuille?")</f>
        <v>feuille?</v>
      </c>
      <c r="AH11" s="61" t="str">
        <f t="array" aca="1" ref="AH11" ca="1">IFERROR(SUMPRODUCT(ISNUMBER(SEARCH($I11,INDIRECT(AH$5&amp;"!A$2:A$9")))*($K$6:$K$13=$X$2)*INDIRECT(AH$5&amp;"!h$2:h$9")),"feuille?")</f>
        <v>feuille?</v>
      </c>
      <c r="AI11" s="61" t="str">
        <f t="array" aca="1" ref="AI11" ca="1">IFERROR(SUMPRODUCT(ISNUMBER(SEARCH($I11,INDIRECT(AI$5&amp;"!A$2:A$9")))*($K$6:$K$13=$X$2)*INDIRECT(AI$5&amp;"!h$2:h$9")),"feuille?")</f>
        <v>feuille?</v>
      </c>
    </row>
    <row r="12" spans="1:35">
      <c r="A12" s="3">
        <v>7</v>
      </c>
      <c r="B12" s="3" t="s">
        <v>31</v>
      </c>
      <c r="C12" s="3" t="s">
        <v>35</v>
      </c>
      <c r="D12" s="3" t="s">
        <v>39</v>
      </c>
      <c r="E12" s="3" t="s">
        <v>43</v>
      </c>
      <c r="F12" s="3">
        <v>69000</v>
      </c>
      <c r="G12" s="23" t="s">
        <v>10</v>
      </c>
      <c r="H12" s="3" t="s">
        <v>46</v>
      </c>
      <c r="I12" s="19" t="s">
        <v>89</v>
      </c>
      <c r="J12" s="54" t="s">
        <v>55</v>
      </c>
      <c r="K12" s="58" t="str">
        <f>VLOOKUP(I12,source!L$2:M$17,2,0)</f>
        <v>HOT</v>
      </c>
      <c r="L12" s="61">
        <f t="array" aca="1" ref="L12" ca="1">SUMPRODUCT(ISNUMBER(SEARCH($I12,INDIRECT(L$5&amp;"!A$2:A$9")))*($K$6:$K$13=$L$2)*INDIRECT(L$5&amp;"!h$2:h$9"))</f>
        <v>0</v>
      </c>
      <c r="M12" s="61">
        <f t="array" aca="1" ref="M12" ca="1">SUMPRODUCT(ISNUMBER(SEARCH($I12,INDIRECT(M$5&amp;"!A$2:A$9")))*($K$6:$K$13=$L$2)*INDIRECT(M$5&amp;"!h$2:h$9"))</f>
        <v>0</v>
      </c>
      <c r="N12" s="61">
        <f t="array" aca="1" ref="N12" ca="1">SUMPRODUCT(ISNUMBER(SEARCH($I12,INDIRECT(N$5&amp;"!A$2:A$9")))*($K$6:$K$13=$L$2)*INDIRECT(N$5&amp;"!h$2:h$9"))</f>
        <v>0</v>
      </c>
      <c r="O12" s="61" t="str">
        <f t="array" aca="1" ref="O12" ca="1">IFERROR(SUMPRODUCT(ISNUMBER(SEARCH($I12,INDIRECT(O$5&amp;"!A$2:A$9")))*($K$6:$K$13=$L$2)*INDIRECT(O$5&amp;"!h$2:h$9")),"feuille?")</f>
        <v>feuille?</v>
      </c>
      <c r="P12" s="61" t="str">
        <f t="array" aca="1" ref="P12" ca="1">IFERROR(SUMPRODUCT(ISNUMBER(SEARCH($I12,INDIRECT(P$5&amp;"!A$2:A$9")))*($K$6:$K$13=$L$2)*INDIRECT(P$5&amp;"!h$2:h$9")),"feuille?")</f>
        <v>feuille?</v>
      </c>
      <c r="Q12" s="61" t="str">
        <f t="array" aca="1" ref="Q12" ca="1">IFERROR(SUMPRODUCT(ISNUMBER(SEARCH($I12,INDIRECT(Q$5&amp;"!A$2:A$9")))*($K$6:$K$13=$L$2)*INDIRECT(Q$5&amp;"!h$2:h$9")),"feuille?")</f>
        <v>feuille?</v>
      </c>
      <c r="R12" s="61" t="str">
        <f t="array" aca="1" ref="R12" ca="1">IFERROR(SUMPRODUCT(ISNUMBER(SEARCH($I12,INDIRECT(R$5&amp;"!A$2:A$9")))*($K$6:$K$13=$L$2)*INDIRECT(R$5&amp;"!h$2:h$9")),"feuille?")</f>
        <v>feuille?</v>
      </c>
      <c r="S12" s="61" t="str">
        <f t="array" aca="1" ref="S12" ca="1">IFERROR(SUMPRODUCT(ISNUMBER(SEARCH($I12,INDIRECT(S$5&amp;"!A$2:A$9")))*($K$6:$K$13=$L$2)*INDIRECT(S$5&amp;"!h$2:h$9")),"feuille?")</f>
        <v>feuille?</v>
      </c>
      <c r="T12" s="61" t="str">
        <f t="array" aca="1" ref="T12" ca="1">IFERROR(SUMPRODUCT(ISNUMBER(SEARCH($I12,INDIRECT(T$5&amp;"!A$2:A$9")))*($K$6:$K$13=$L$2)*INDIRECT(T$5&amp;"!h$2:h$9")),"feuille?")</f>
        <v>feuille?</v>
      </c>
      <c r="U12" s="61" t="str">
        <f t="array" aca="1" ref="U12" ca="1">IFERROR(SUMPRODUCT(ISNUMBER(SEARCH($I12,INDIRECT(U$5&amp;"!A$2:A$9")))*($K$6:$K$13=$L$2)*INDIRECT(U$5&amp;"!h$2:h$9")),"feuille?")</f>
        <v>feuille?</v>
      </c>
      <c r="V12" s="61" t="str">
        <f t="array" aca="1" ref="V12" ca="1">IFERROR(SUMPRODUCT(ISNUMBER(SEARCH($I12,INDIRECT(V$5&amp;"!A$2:A$9")))*($K$6:$K$13=$L$2)*INDIRECT(V$5&amp;"!h$2:h$9")),"feuille?")</f>
        <v>feuille?</v>
      </c>
      <c r="W12" s="61" t="str">
        <f t="array" aca="1" ref="W12" ca="1">IFERROR(SUMPRODUCT(ISNUMBER(SEARCH($I12,INDIRECT(W$5&amp;"!A$2:A$9")))*($K$6:$K$13=$L$2)*INDIRECT(W$5&amp;"!h$2:h$9")),"feuille?")</f>
        <v>feuille?</v>
      </c>
      <c r="X12" s="61">
        <f t="array" aca="1" ref="X12" ca="1">SUMPRODUCT(ISNUMBER(SEARCH($I12,INDIRECT(X$5&amp;"!A$2:A$9")))*($K$6:$K$13=$X$2)*INDIRECT(X$5&amp;"!h$2:h$9"))</f>
        <v>278</v>
      </c>
      <c r="Y12" s="61">
        <f t="array" aca="1" ref="Y12" ca="1">SUMPRODUCT(ISNUMBER(SEARCH($I12,INDIRECT(Y$5&amp;"!A$2:A$9")))*($K$6:$K$13=$X$2)*INDIRECT(Y$5&amp;"!h$2:h$9"))</f>
        <v>55</v>
      </c>
      <c r="Z12" s="61">
        <f t="array" aca="1" ref="Z12" ca="1">SUMPRODUCT(ISNUMBER(SEARCH($I12,INDIRECT(Z$5&amp;"!A$2:A$9")))*($K$6:$K$13=$X$2)*INDIRECT(Z$5&amp;"!h$2:h$9"))</f>
        <v>0</v>
      </c>
      <c r="AA12" s="61" t="str">
        <f t="array" aca="1" ref="AA12" ca="1">IFERROR(SUMPRODUCT(ISNUMBER(SEARCH($I12,INDIRECT(AA$5&amp;"!A$2:A$9")))*($K$6:$K$13=$X$2)*INDIRECT(AA$5&amp;"!h$2:h$9")),"feuille?")</f>
        <v>feuille?</v>
      </c>
      <c r="AB12" s="61" t="str">
        <f t="array" aca="1" ref="AB12" ca="1">IFERROR(SUMPRODUCT(ISNUMBER(SEARCH($I12,INDIRECT(AB$5&amp;"!A$2:A$9")))*($K$6:$K$13=$X$2)*INDIRECT(AB$5&amp;"!h$2:h$9")),"feuille?")</f>
        <v>feuille?</v>
      </c>
      <c r="AC12" s="61" t="str">
        <f t="array" aca="1" ref="AC12" ca="1">IFERROR(SUMPRODUCT(ISNUMBER(SEARCH($I12,INDIRECT(AC$5&amp;"!A$2:A$9")))*($K$6:$K$13=$X$2)*INDIRECT(AC$5&amp;"!h$2:h$9")),"feuille?")</f>
        <v>feuille?</v>
      </c>
      <c r="AD12" s="61" t="str">
        <f t="array" aca="1" ref="AD12" ca="1">IFERROR(SUMPRODUCT(ISNUMBER(SEARCH($I12,INDIRECT(AD$5&amp;"!A$2:A$9")))*($K$6:$K$13=$X$2)*INDIRECT(AD$5&amp;"!h$2:h$9")),"feuille?")</f>
        <v>feuille?</v>
      </c>
      <c r="AE12" s="61" t="str">
        <f t="array" aca="1" ref="AE12" ca="1">IFERROR(SUMPRODUCT(ISNUMBER(SEARCH($I12,INDIRECT(AE$5&amp;"!A$2:A$9")))*($K$6:$K$13=$X$2)*INDIRECT(AE$5&amp;"!h$2:h$9")),"feuille?")</f>
        <v>feuille?</v>
      </c>
      <c r="AF12" s="61" t="str">
        <f t="array" aca="1" ref="AF12" ca="1">IFERROR(SUMPRODUCT(ISNUMBER(SEARCH($I12,INDIRECT(AF$5&amp;"!A$2:A$9")))*($K$6:$K$13=$X$2)*INDIRECT(AF$5&amp;"!h$2:h$9")),"feuille?")</f>
        <v>feuille?</v>
      </c>
      <c r="AG12" s="61" t="str">
        <f t="array" aca="1" ref="AG12" ca="1">IFERROR(SUMPRODUCT(ISNUMBER(SEARCH($I12,INDIRECT(AG$5&amp;"!A$2:A$9")))*($K$6:$K$13=$X$2)*INDIRECT(AG$5&amp;"!h$2:h$9")),"feuille?")</f>
        <v>feuille?</v>
      </c>
      <c r="AH12" s="61" t="str">
        <f t="array" aca="1" ref="AH12" ca="1">IFERROR(SUMPRODUCT(ISNUMBER(SEARCH($I12,INDIRECT(AH$5&amp;"!A$2:A$9")))*($K$6:$K$13=$X$2)*INDIRECT(AH$5&amp;"!h$2:h$9")),"feuille?")</f>
        <v>feuille?</v>
      </c>
      <c r="AI12" s="61" t="str">
        <f t="array" aca="1" ref="AI12" ca="1">IFERROR(SUMPRODUCT(ISNUMBER(SEARCH($I12,INDIRECT(AI$5&amp;"!A$2:A$9")))*($K$6:$K$13=$X$2)*INDIRECT(AI$5&amp;"!h$2:h$9")),"feuille?")</f>
        <v>feuille?</v>
      </c>
    </row>
    <row r="13" spans="1:35">
      <c r="A13" s="3">
        <v>8</v>
      </c>
      <c r="B13" s="3" t="s">
        <v>29</v>
      </c>
      <c r="C13" s="3" t="s">
        <v>33</v>
      </c>
      <c r="D13" s="3" t="s">
        <v>37</v>
      </c>
      <c r="E13" s="3" t="s">
        <v>41</v>
      </c>
      <c r="F13" s="3">
        <v>75001</v>
      </c>
      <c r="G13" s="23" t="s">
        <v>8</v>
      </c>
      <c r="H13" s="3" t="s">
        <v>44</v>
      </c>
      <c r="I13" s="20" t="s">
        <v>89</v>
      </c>
      <c r="J13" s="54" t="s">
        <v>52</v>
      </c>
      <c r="K13" s="58" t="str">
        <f>VLOOKUP(I13,source!L$2:M$17,2,0)</f>
        <v>HOT</v>
      </c>
      <c r="L13" s="61">
        <f t="array" aca="1" ref="L13" ca="1">SUMPRODUCT(ISNUMBER(SEARCH($I13,INDIRECT(L$5&amp;"!A$2:A$9")))*($K$6:$K$13=$L$2)*INDIRECT(L$5&amp;"!h$2:h$9"))</f>
        <v>0</v>
      </c>
      <c r="M13" s="61">
        <f t="array" aca="1" ref="M13" ca="1">SUMPRODUCT(ISNUMBER(SEARCH($I13,INDIRECT(M$5&amp;"!A$2:A$9")))*($K$6:$K$13=$L$2)*INDIRECT(M$5&amp;"!h$2:h$9"))</f>
        <v>0</v>
      </c>
      <c r="N13" s="61">
        <f t="array" aca="1" ref="N13" ca="1">SUMPRODUCT(ISNUMBER(SEARCH($I13,INDIRECT(N$5&amp;"!A$2:A$9")))*($K$6:$K$13=$L$2)*INDIRECT(N$5&amp;"!h$2:h$9"))</f>
        <v>0</v>
      </c>
      <c r="O13" s="61" t="str">
        <f t="array" aca="1" ref="O13" ca="1">IFERROR(SUMPRODUCT(ISNUMBER(SEARCH($I13,INDIRECT(O$5&amp;"!A$2:A$9")))*($K$6:$K$13=$L$2)*INDIRECT(O$5&amp;"!h$2:h$9")),"feuille?")</f>
        <v>feuille?</v>
      </c>
      <c r="P13" s="61" t="str">
        <f t="array" aca="1" ref="P13" ca="1">IFERROR(SUMPRODUCT(ISNUMBER(SEARCH($I13,INDIRECT(P$5&amp;"!A$2:A$9")))*($K$6:$K$13=$L$2)*INDIRECT(P$5&amp;"!h$2:h$9")),"feuille?")</f>
        <v>feuille?</v>
      </c>
      <c r="Q13" s="61" t="str">
        <f t="array" aca="1" ref="Q13" ca="1">IFERROR(SUMPRODUCT(ISNUMBER(SEARCH($I13,INDIRECT(Q$5&amp;"!A$2:A$9")))*($K$6:$K$13=$L$2)*INDIRECT(Q$5&amp;"!h$2:h$9")),"feuille?")</f>
        <v>feuille?</v>
      </c>
      <c r="R13" s="61" t="str">
        <f t="array" aca="1" ref="R13" ca="1">IFERROR(SUMPRODUCT(ISNUMBER(SEARCH($I13,INDIRECT(R$5&amp;"!A$2:A$9")))*($K$6:$K$13=$L$2)*INDIRECT(R$5&amp;"!h$2:h$9")),"feuille?")</f>
        <v>feuille?</v>
      </c>
      <c r="S13" s="61" t="str">
        <f t="array" aca="1" ref="S13" ca="1">IFERROR(SUMPRODUCT(ISNUMBER(SEARCH($I13,INDIRECT(S$5&amp;"!A$2:A$9")))*($K$6:$K$13=$L$2)*INDIRECT(S$5&amp;"!h$2:h$9")),"feuille?")</f>
        <v>feuille?</v>
      </c>
      <c r="T13" s="61" t="str">
        <f t="array" aca="1" ref="T13" ca="1">IFERROR(SUMPRODUCT(ISNUMBER(SEARCH($I13,INDIRECT(T$5&amp;"!A$2:A$9")))*($K$6:$K$13=$L$2)*INDIRECT(T$5&amp;"!h$2:h$9")),"feuille?")</f>
        <v>feuille?</v>
      </c>
      <c r="U13" s="61" t="str">
        <f t="array" aca="1" ref="U13" ca="1">IFERROR(SUMPRODUCT(ISNUMBER(SEARCH($I13,INDIRECT(U$5&amp;"!A$2:A$9")))*($K$6:$K$13=$L$2)*INDIRECT(U$5&amp;"!h$2:h$9")),"feuille?")</f>
        <v>feuille?</v>
      </c>
      <c r="V13" s="61" t="str">
        <f t="array" aca="1" ref="V13" ca="1">IFERROR(SUMPRODUCT(ISNUMBER(SEARCH($I13,INDIRECT(V$5&amp;"!A$2:A$9")))*($K$6:$K$13=$L$2)*INDIRECT(V$5&amp;"!h$2:h$9")),"feuille?")</f>
        <v>feuille?</v>
      </c>
      <c r="W13" s="61" t="str">
        <f t="array" aca="1" ref="W13" ca="1">IFERROR(SUMPRODUCT(ISNUMBER(SEARCH($I13,INDIRECT(W$5&amp;"!A$2:A$9")))*($K$6:$K$13=$L$2)*INDIRECT(W$5&amp;"!h$2:h$9")),"feuille?")</f>
        <v>feuille?</v>
      </c>
      <c r="X13" s="61">
        <f t="array" aca="1" ref="X13" ca="1">SUMPRODUCT(ISNUMBER(SEARCH($I13,INDIRECT(X$5&amp;"!A$2:A$9")))*($K$6:$K$13=$X$2)*INDIRECT(X$5&amp;"!h$2:h$9"))</f>
        <v>278</v>
      </c>
      <c r="Y13" s="61">
        <f t="array" aca="1" ref="Y13" ca="1">SUMPRODUCT(ISNUMBER(SEARCH($I13,INDIRECT(Y$5&amp;"!A$2:A$9")))*($K$6:$K$13=$X$2)*INDIRECT(Y$5&amp;"!h$2:h$9"))</f>
        <v>55</v>
      </c>
      <c r="Z13" s="61">
        <f t="array" aca="1" ref="Z13" ca="1">SUMPRODUCT(ISNUMBER(SEARCH($I13,INDIRECT(Z$5&amp;"!A$2:A$9")))*($K$6:$K$13=$X$2)*INDIRECT(Z$5&amp;"!h$2:h$9"))</f>
        <v>0</v>
      </c>
      <c r="AA13" s="61" t="str">
        <f t="array" aca="1" ref="AA13" ca="1">IFERROR(SUMPRODUCT(ISNUMBER(SEARCH($I13,INDIRECT(AA$5&amp;"!A$2:A$9")))*($K$6:$K$13=$X$2)*INDIRECT(AA$5&amp;"!h$2:h$9")),"feuille?")</f>
        <v>feuille?</v>
      </c>
      <c r="AB13" s="61" t="str">
        <f t="array" aca="1" ref="AB13" ca="1">IFERROR(SUMPRODUCT(ISNUMBER(SEARCH($I13,INDIRECT(AB$5&amp;"!A$2:A$9")))*($K$6:$K$13=$X$2)*INDIRECT(AB$5&amp;"!h$2:h$9")),"feuille?")</f>
        <v>feuille?</v>
      </c>
      <c r="AC13" s="61" t="str">
        <f t="array" aca="1" ref="AC13" ca="1">IFERROR(SUMPRODUCT(ISNUMBER(SEARCH($I13,INDIRECT(AC$5&amp;"!A$2:A$9")))*($K$6:$K$13=$X$2)*INDIRECT(AC$5&amp;"!h$2:h$9")),"feuille?")</f>
        <v>feuille?</v>
      </c>
      <c r="AD13" s="61" t="str">
        <f t="array" aca="1" ref="AD13" ca="1">IFERROR(SUMPRODUCT(ISNUMBER(SEARCH($I13,INDIRECT(AD$5&amp;"!A$2:A$9")))*($K$6:$K$13=$X$2)*INDIRECT(AD$5&amp;"!h$2:h$9")),"feuille?")</f>
        <v>feuille?</v>
      </c>
      <c r="AE13" s="61" t="str">
        <f t="array" aca="1" ref="AE13" ca="1">IFERROR(SUMPRODUCT(ISNUMBER(SEARCH($I13,INDIRECT(AE$5&amp;"!A$2:A$9")))*($K$6:$K$13=$X$2)*INDIRECT(AE$5&amp;"!h$2:h$9")),"feuille?")</f>
        <v>feuille?</v>
      </c>
      <c r="AF13" s="61" t="str">
        <f t="array" aca="1" ref="AF13" ca="1">IFERROR(SUMPRODUCT(ISNUMBER(SEARCH($I13,INDIRECT(AF$5&amp;"!A$2:A$9")))*($K$6:$K$13=$X$2)*INDIRECT(AF$5&amp;"!h$2:h$9")),"feuille?")</f>
        <v>feuille?</v>
      </c>
      <c r="AG13" s="61" t="str">
        <f t="array" aca="1" ref="AG13" ca="1">IFERROR(SUMPRODUCT(ISNUMBER(SEARCH($I13,INDIRECT(AG$5&amp;"!A$2:A$9")))*($K$6:$K$13=$X$2)*INDIRECT(AG$5&amp;"!h$2:h$9")),"feuille?")</f>
        <v>feuille?</v>
      </c>
      <c r="AH13" s="61" t="str">
        <f t="array" aca="1" ref="AH13" ca="1">IFERROR(SUMPRODUCT(ISNUMBER(SEARCH($I13,INDIRECT(AH$5&amp;"!A$2:A$9")))*($K$6:$K$13=$X$2)*INDIRECT(AH$5&amp;"!h$2:h$9")),"feuille?")</f>
        <v>feuille?</v>
      </c>
      <c r="AI13" s="61" t="str">
        <f t="array" aca="1" ref="AI13" ca="1">IFERROR(SUMPRODUCT(ISNUMBER(SEARCH($I13,INDIRECT(AI$5&amp;"!A$2:A$9")))*($K$6:$K$13=$X$2)*INDIRECT(AI$5&amp;"!h$2:h$9")),"feuille?")</f>
        <v>feuille?</v>
      </c>
    </row>
    <row r="14" spans="1:35">
      <c r="L14" s="55"/>
      <c r="N14" s="56"/>
    </row>
    <row r="15" spans="1:35">
      <c r="L15" s="55"/>
      <c r="N15" s="56"/>
    </row>
    <row r="16" spans="1:35">
      <c r="A16" s="22"/>
      <c r="L16" s="55"/>
      <c r="N16" s="56"/>
    </row>
    <row r="17" spans="1:14">
      <c r="A17" s="22"/>
      <c r="L17" s="55"/>
      <c r="N17" s="56"/>
    </row>
    <row r="18" spans="1:14">
      <c r="B18" s="22"/>
      <c r="N18" s="56"/>
    </row>
    <row r="19" spans="1:14">
      <c r="N19" s="56"/>
    </row>
    <row r="20" spans="1:14">
      <c r="N20" s="56"/>
    </row>
    <row r="21" spans="1:14">
      <c r="N21" s="56"/>
    </row>
    <row r="22" spans="1:14">
      <c r="N22" s="56"/>
    </row>
    <row r="23" spans="1:14">
      <c r="N23" s="56"/>
    </row>
    <row r="24" spans="1:14">
      <c r="N24" s="56"/>
    </row>
    <row r="25" spans="1:14">
      <c r="N25" s="56"/>
    </row>
    <row r="26" spans="1:14">
      <c r="N26" s="56"/>
    </row>
    <row r="27" spans="1:14">
      <c r="N27" s="56"/>
    </row>
    <row r="28" spans="1:14">
      <c r="N28" s="56"/>
    </row>
    <row r="29" spans="1:14">
      <c r="N29" s="56"/>
    </row>
    <row r="30" spans="1:14">
      <c r="N30" s="56"/>
    </row>
    <row r="31" spans="1:14">
      <c r="N31" s="56"/>
    </row>
    <row r="32" spans="1:14">
      <c r="N32" s="56"/>
    </row>
    <row r="33" spans="14:14">
      <c r="N33" s="56"/>
    </row>
    <row r="34" spans="14:14">
      <c r="N34" s="56"/>
    </row>
    <row r="35" spans="14:14">
      <c r="N35" s="56"/>
    </row>
    <row r="36" spans="14:14">
      <c r="N36" s="56"/>
    </row>
    <row r="37" spans="14:14">
      <c r="N37" s="56"/>
    </row>
    <row r="38" spans="14:14">
      <c r="N38" s="56"/>
    </row>
    <row r="39" spans="14:14">
      <c r="N39" s="56"/>
    </row>
    <row r="40" spans="14:14">
      <c r="N40" s="56"/>
    </row>
    <row r="41" spans="14:14">
      <c r="N41" s="56"/>
    </row>
    <row r="42" spans="14:14">
      <c r="N42" s="56"/>
    </row>
    <row r="43" spans="14:14">
      <c r="N43" s="56"/>
    </row>
    <row r="44" spans="14:14">
      <c r="N44" s="56"/>
    </row>
    <row r="45" spans="14:14">
      <c r="N45" s="56"/>
    </row>
    <row r="46" spans="14:14">
      <c r="N46" s="56"/>
    </row>
    <row r="47" spans="14:14">
      <c r="N47" s="56"/>
    </row>
    <row r="48" spans="14:14">
      <c r="N48" s="56"/>
    </row>
    <row r="49" spans="14:14">
      <c r="N49" s="56"/>
    </row>
    <row r="50" spans="14:14">
      <c r="N50" s="56"/>
    </row>
    <row r="51" spans="14:14">
      <c r="N51" s="56"/>
    </row>
    <row r="52" spans="14:14">
      <c r="N52" s="56"/>
    </row>
    <row r="53" spans="14:14">
      <c r="N53" s="56"/>
    </row>
    <row r="54" spans="14:14">
      <c r="N54" s="56"/>
    </row>
    <row r="55" spans="14:14">
      <c r="N55" s="56"/>
    </row>
    <row r="56" spans="14:14">
      <c r="N56" s="56"/>
    </row>
    <row r="57" spans="14:14">
      <c r="N57" s="56"/>
    </row>
    <row r="58" spans="14:14">
      <c r="N58" s="56"/>
    </row>
    <row r="59" spans="14:14">
      <c r="N59" s="56"/>
    </row>
    <row r="60" spans="14:14">
      <c r="N60" s="56"/>
    </row>
    <row r="61" spans="14:14">
      <c r="N61" s="56"/>
    </row>
    <row r="62" spans="14:14">
      <c r="N62" s="56"/>
    </row>
    <row r="63" spans="14:14">
      <c r="N63" s="56"/>
    </row>
    <row r="64" spans="14:14">
      <c r="N64" s="56"/>
    </row>
    <row r="65" spans="14:14">
      <c r="N65" s="56"/>
    </row>
    <row r="66" spans="14:14">
      <c r="N66" s="56"/>
    </row>
    <row r="67" spans="14:14">
      <c r="N67" s="56"/>
    </row>
    <row r="68" spans="14:14">
      <c r="N68" s="56"/>
    </row>
    <row r="69" spans="14:14">
      <c r="N69" s="56"/>
    </row>
    <row r="70" spans="14:14">
      <c r="N70" s="56"/>
    </row>
    <row r="71" spans="14:14">
      <c r="N71" s="56"/>
    </row>
    <row r="72" spans="14:14">
      <c r="N72" s="56"/>
    </row>
    <row r="73" spans="14:14">
      <c r="N73" s="56"/>
    </row>
    <row r="74" spans="14:14">
      <c r="N74" s="56"/>
    </row>
    <row r="75" spans="14:14">
      <c r="N75" s="56"/>
    </row>
    <row r="76" spans="14:14">
      <c r="N76" s="56"/>
    </row>
    <row r="77" spans="14:14">
      <c r="N77" s="56"/>
    </row>
    <row r="78" spans="14:14">
      <c r="N78" s="56"/>
    </row>
    <row r="79" spans="14:14">
      <c r="N79" s="56"/>
    </row>
    <row r="80" spans="14:14">
      <c r="N80" s="56"/>
    </row>
    <row r="81" spans="14:14">
      <c r="N81" s="56"/>
    </row>
    <row r="82" spans="14:14">
      <c r="N82" s="56"/>
    </row>
    <row r="83" spans="14:14">
      <c r="N83" s="56"/>
    </row>
    <row r="84" spans="14:14">
      <c r="N84" s="56"/>
    </row>
    <row r="85" spans="14:14">
      <c r="N85" s="56"/>
    </row>
    <row r="86" spans="14:14">
      <c r="N86" s="56"/>
    </row>
    <row r="87" spans="14:14">
      <c r="N87" s="56"/>
    </row>
    <row r="88" spans="14:14">
      <c r="N88" s="56"/>
    </row>
    <row r="89" spans="14:14">
      <c r="N89" s="56"/>
    </row>
    <row r="90" spans="14:14">
      <c r="N90" s="56"/>
    </row>
    <row r="91" spans="14:14">
      <c r="N91" s="56"/>
    </row>
    <row r="92" spans="14:14">
      <c r="N92" s="56"/>
    </row>
    <row r="93" spans="14:14">
      <c r="N93" s="56"/>
    </row>
    <row r="94" spans="14:14">
      <c r="N94" s="56"/>
    </row>
    <row r="95" spans="14:14">
      <c r="N95" s="56"/>
    </row>
    <row r="96" spans="14:14">
      <c r="N96" s="56"/>
    </row>
    <row r="97" spans="14:14">
      <c r="N97" s="56"/>
    </row>
    <row r="98" spans="14:14">
      <c r="N98" s="56"/>
    </row>
    <row r="99" spans="14:14">
      <c r="N99" s="56"/>
    </row>
    <row r="100" spans="14:14">
      <c r="N100" s="56"/>
    </row>
    <row r="101" spans="14:14">
      <c r="N101" s="56"/>
    </row>
    <row r="102" spans="14:14">
      <c r="N102" s="56"/>
    </row>
    <row r="103" spans="14:14">
      <c r="N103" s="56"/>
    </row>
    <row r="104" spans="14:14">
      <c r="N104" s="56"/>
    </row>
    <row r="105" spans="14:14">
      <c r="N105" s="56"/>
    </row>
    <row r="106" spans="14:14">
      <c r="N106" s="56"/>
    </row>
    <row r="107" spans="14:14">
      <c r="N107" s="56"/>
    </row>
    <row r="108" spans="14:14">
      <c r="N108" s="56"/>
    </row>
    <row r="109" spans="14:14">
      <c r="N109" s="56"/>
    </row>
    <row r="110" spans="14:14">
      <c r="N110" s="56"/>
    </row>
    <row r="111" spans="14:14">
      <c r="N111" s="56"/>
    </row>
    <row r="112" spans="14:14">
      <c r="N112" s="56"/>
    </row>
    <row r="113" spans="14:14">
      <c r="N113" s="56"/>
    </row>
    <row r="114" spans="14:14">
      <c r="N114" s="56"/>
    </row>
    <row r="115" spans="14:14">
      <c r="N115" s="56"/>
    </row>
    <row r="116" spans="14:14">
      <c r="N116" s="56"/>
    </row>
    <row r="117" spans="14:14">
      <c r="N117" s="56"/>
    </row>
    <row r="118" spans="14:14">
      <c r="N118" s="56"/>
    </row>
    <row r="119" spans="14:14">
      <c r="N119" s="56"/>
    </row>
    <row r="120" spans="14:14">
      <c r="N120" s="56"/>
    </row>
    <row r="121" spans="14:14">
      <c r="N121" s="56"/>
    </row>
    <row r="122" spans="14:14">
      <c r="N122" s="56"/>
    </row>
    <row r="123" spans="14:14">
      <c r="N123" s="56"/>
    </row>
    <row r="124" spans="14:14">
      <c r="N124" s="56"/>
    </row>
    <row r="125" spans="14:14">
      <c r="N125" s="56"/>
    </row>
    <row r="126" spans="14:14">
      <c r="N126" s="56"/>
    </row>
    <row r="127" spans="14:14">
      <c r="N127" s="56"/>
    </row>
    <row r="128" spans="14:14">
      <c r="N128" s="56"/>
    </row>
    <row r="129" spans="14:14">
      <c r="N129" s="56"/>
    </row>
    <row r="130" spans="14:14">
      <c r="N130" s="56"/>
    </row>
    <row r="131" spans="14:14">
      <c r="N131" s="56"/>
    </row>
    <row r="132" spans="14:14">
      <c r="N132" s="56"/>
    </row>
    <row r="133" spans="14:14">
      <c r="N133" s="56"/>
    </row>
    <row r="134" spans="14:14">
      <c r="N134" s="56"/>
    </row>
    <row r="135" spans="14:14">
      <c r="N135" s="56"/>
    </row>
    <row r="136" spans="14:14">
      <c r="N136" s="56"/>
    </row>
    <row r="137" spans="14:14">
      <c r="N137" s="56"/>
    </row>
    <row r="138" spans="14:14">
      <c r="N138" s="56"/>
    </row>
    <row r="139" spans="14:14">
      <c r="N139" s="56"/>
    </row>
    <row r="140" spans="14:14">
      <c r="N140" s="56"/>
    </row>
    <row r="141" spans="14:14">
      <c r="N141" s="56"/>
    </row>
    <row r="142" spans="14:14">
      <c r="N142" s="56"/>
    </row>
    <row r="143" spans="14:14">
      <c r="N143" s="56"/>
    </row>
    <row r="144" spans="14:14">
      <c r="N144" s="56"/>
    </row>
    <row r="145" spans="14:14">
      <c r="N145" s="56"/>
    </row>
    <row r="146" spans="14:14">
      <c r="N146" s="56"/>
    </row>
    <row r="147" spans="14:14">
      <c r="N147" s="56"/>
    </row>
    <row r="148" spans="14:14">
      <c r="N148" s="56"/>
    </row>
    <row r="149" spans="14:14">
      <c r="N149" s="56"/>
    </row>
    <row r="150" spans="14:14">
      <c r="N150" s="56"/>
    </row>
    <row r="151" spans="14:14">
      <c r="N151" s="56"/>
    </row>
    <row r="152" spans="14:14">
      <c r="N152" s="56"/>
    </row>
    <row r="153" spans="14:14">
      <c r="N153" s="56"/>
    </row>
    <row r="154" spans="14:14">
      <c r="N154" s="56"/>
    </row>
    <row r="155" spans="14:14">
      <c r="N155" s="56"/>
    </row>
    <row r="156" spans="14:14">
      <c r="N156" s="56"/>
    </row>
    <row r="157" spans="14:14">
      <c r="N157" s="56"/>
    </row>
    <row r="158" spans="14:14">
      <c r="N158" s="56"/>
    </row>
    <row r="159" spans="14:14">
      <c r="N159" s="56"/>
    </row>
    <row r="160" spans="14:14">
      <c r="N160" s="56"/>
    </row>
    <row r="161" spans="14:14">
      <c r="N161" s="56"/>
    </row>
    <row r="162" spans="14:14">
      <c r="N162" s="56"/>
    </row>
    <row r="163" spans="14:14">
      <c r="N163" s="56"/>
    </row>
    <row r="164" spans="14:14">
      <c r="N164" s="56"/>
    </row>
    <row r="165" spans="14:14">
      <c r="N165" s="56"/>
    </row>
    <row r="166" spans="14:14">
      <c r="N166" s="56"/>
    </row>
    <row r="167" spans="14:14">
      <c r="N167" s="56"/>
    </row>
    <row r="168" spans="14:14">
      <c r="N168" s="56"/>
    </row>
    <row r="169" spans="14:14">
      <c r="N169" s="56"/>
    </row>
    <row r="170" spans="14:14">
      <c r="N170" s="56"/>
    </row>
    <row r="171" spans="14:14">
      <c r="N171" s="56"/>
    </row>
    <row r="172" spans="14:14">
      <c r="N172" s="56"/>
    </row>
    <row r="173" spans="14:14">
      <c r="N173" s="56"/>
    </row>
    <row r="174" spans="14:14">
      <c r="N174" s="56"/>
    </row>
    <row r="175" spans="14:14">
      <c r="N175" s="56"/>
    </row>
    <row r="176" spans="14:14">
      <c r="N176" s="56"/>
    </row>
    <row r="177" spans="14:14">
      <c r="N177" s="56"/>
    </row>
    <row r="178" spans="14:14">
      <c r="N178" s="56"/>
    </row>
    <row r="179" spans="14:14">
      <c r="N179" s="56"/>
    </row>
    <row r="180" spans="14:14">
      <c r="N180" s="56"/>
    </row>
    <row r="181" spans="14:14">
      <c r="N181" s="56"/>
    </row>
    <row r="182" spans="14:14">
      <c r="N182" s="56"/>
    </row>
    <row r="183" spans="14:14">
      <c r="N183" s="56"/>
    </row>
    <row r="184" spans="14:14">
      <c r="N184" s="56"/>
    </row>
    <row r="185" spans="14:14">
      <c r="N185" s="56"/>
    </row>
    <row r="186" spans="14:14">
      <c r="N186" s="56"/>
    </row>
    <row r="187" spans="14:14">
      <c r="N187" s="56"/>
    </row>
    <row r="188" spans="14:14">
      <c r="N188" s="56"/>
    </row>
    <row r="189" spans="14:14">
      <c r="N189" s="56"/>
    </row>
    <row r="190" spans="14:14">
      <c r="N190" s="56"/>
    </row>
    <row r="191" spans="14:14">
      <c r="N191" s="56"/>
    </row>
    <row r="192" spans="14:14">
      <c r="N192" s="56"/>
    </row>
    <row r="193" spans="14:14">
      <c r="N193" s="56"/>
    </row>
    <row r="194" spans="14:14">
      <c r="N194" s="56"/>
    </row>
    <row r="195" spans="14:14">
      <c r="N195" s="56"/>
    </row>
    <row r="196" spans="14:14">
      <c r="N196" s="56"/>
    </row>
    <row r="197" spans="14:14">
      <c r="N197" s="56"/>
    </row>
    <row r="198" spans="14:14">
      <c r="N198" s="56"/>
    </row>
    <row r="199" spans="14:14">
      <c r="N199" s="56"/>
    </row>
    <row r="200" spans="14:14">
      <c r="N200" s="56"/>
    </row>
    <row r="201" spans="14:14">
      <c r="N201" s="56"/>
    </row>
    <row r="202" spans="14:14">
      <c r="N202" s="56"/>
    </row>
    <row r="203" spans="14:14">
      <c r="N203" s="56"/>
    </row>
    <row r="204" spans="14:14">
      <c r="N204" s="56"/>
    </row>
    <row r="205" spans="14:14">
      <c r="N205" s="56"/>
    </row>
    <row r="206" spans="14:14">
      <c r="N206" s="56"/>
    </row>
    <row r="207" spans="14:14">
      <c r="N207" s="56"/>
    </row>
    <row r="208" spans="14:14">
      <c r="N208" s="56"/>
    </row>
    <row r="209" spans="14:14">
      <c r="N209" s="56"/>
    </row>
    <row r="210" spans="14:14">
      <c r="N210" s="56"/>
    </row>
    <row r="211" spans="14:14">
      <c r="N211" s="56"/>
    </row>
    <row r="212" spans="14:14">
      <c r="N212" s="56"/>
    </row>
    <row r="213" spans="14:14">
      <c r="N213" s="56"/>
    </row>
    <row r="214" spans="14:14">
      <c r="N214" s="56"/>
    </row>
    <row r="215" spans="14:14">
      <c r="N215" s="56"/>
    </row>
    <row r="216" spans="14:14">
      <c r="N216" s="56"/>
    </row>
    <row r="217" spans="14:14">
      <c r="N217" s="56"/>
    </row>
    <row r="218" spans="14:14">
      <c r="N218" s="56"/>
    </row>
    <row r="219" spans="14:14">
      <c r="N219" s="56"/>
    </row>
    <row r="220" spans="14:14">
      <c r="N220" s="56"/>
    </row>
    <row r="221" spans="14:14">
      <c r="N221" s="56"/>
    </row>
    <row r="222" spans="14:14">
      <c r="N222" s="56"/>
    </row>
    <row r="223" spans="14:14">
      <c r="N223" s="56"/>
    </row>
    <row r="224" spans="14:14">
      <c r="N224" s="56"/>
    </row>
    <row r="225" spans="14:14">
      <c r="N225" s="56"/>
    </row>
    <row r="226" spans="14:14">
      <c r="N226" s="56"/>
    </row>
    <row r="227" spans="14:14">
      <c r="N227" s="56"/>
    </row>
    <row r="228" spans="14:14">
      <c r="N228" s="56"/>
    </row>
    <row r="229" spans="14:14">
      <c r="N229" s="56"/>
    </row>
    <row r="230" spans="14:14">
      <c r="N230" s="56"/>
    </row>
    <row r="231" spans="14:14">
      <c r="N231" s="56"/>
    </row>
    <row r="232" spans="14:14">
      <c r="N232" s="56"/>
    </row>
    <row r="233" spans="14:14">
      <c r="N233" s="56"/>
    </row>
    <row r="234" spans="14:14">
      <c r="N234" s="56"/>
    </row>
    <row r="235" spans="14:14">
      <c r="N235" s="56"/>
    </row>
    <row r="236" spans="14:14">
      <c r="N236" s="56"/>
    </row>
    <row r="237" spans="14:14">
      <c r="N237" s="56"/>
    </row>
    <row r="238" spans="14:14">
      <c r="N238" s="56"/>
    </row>
    <row r="239" spans="14:14">
      <c r="N239" s="56"/>
    </row>
    <row r="240" spans="14:14">
      <c r="N240" s="56"/>
    </row>
    <row r="241" spans="14:14">
      <c r="N241" s="56"/>
    </row>
    <row r="242" spans="14:14">
      <c r="N242" s="56"/>
    </row>
    <row r="243" spans="14:14">
      <c r="N243" s="56"/>
    </row>
    <row r="244" spans="14:14">
      <c r="N244" s="56"/>
    </row>
    <row r="245" spans="14:14">
      <c r="N245" s="56"/>
    </row>
    <row r="246" spans="14:14">
      <c r="N246" s="56"/>
    </row>
    <row r="247" spans="14:14">
      <c r="N247" s="56"/>
    </row>
    <row r="248" spans="14:14">
      <c r="N248" s="56"/>
    </row>
    <row r="249" spans="14:14">
      <c r="N249" s="56"/>
    </row>
    <row r="250" spans="14:14">
      <c r="N250" s="56"/>
    </row>
    <row r="251" spans="14:14">
      <c r="N251" s="56"/>
    </row>
    <row r="252" spans="14:14">
      <c r="N252" s="56"/>
    </row>
    <row r="253" spans="14:14">
      <c r="N253" s="56"/>
    </row>
    <row r="254" spans="14:14">
      <c r="N254" s="56"/>
    </row>
    <row r="255" spans="14:14">
      <c r="N255" s="56"/>
    </row>
    <row r="256" spans="14:14">
      <c r="N256" s="56"/>
    </row>
    <row r="257" spans="14:14">
      <c r="N257" s="56"/>
    </row>
    <row r="258" spans="14:14">
      <c r="N258" s="56"/>
    </row>
    <row r="259" spans="14:14">
      <c r="N259" s="56"/>
    </row>
    <row r="260" spans="14:14">
      <c r="N260" s="56"/>
    </row>
    <row r="261" spans="14:14">
      <c r="N261" s="56"/>
    </row>
    <row r="262" spans="14:14">
      <c r="N262" s="56"/>
    </row>
    <row r="263" spans="14:14">
      <c r="N263" s="56"/>
    </row>
    <row r="264" spans="14:14">
      <c r="N264" s="56"/>
    </row>
    <row r="265" spans="14:14">
      <c r="N265" s="56"/>
    </row>
    <row r="266" spans="14:14">
      <c r="N266" s="56"/>
    </row>
    <row r="267" spans="14:14">
      <c r="N267" s="56"/>
    </row>
    <row r="268" spans="14:14">
      <c r="N268" s="56"/>
    </row>
    <row r="269" spans="14:14">
      <c r="N269" s="56"/>
    </row>
    <row r="270" spans="14:14">
      <c r="N270" s="56"/>
    </row>
    <row r="271" spans="14:14">
      <c r="N271" s="56"/>
    </row>
    <row r="272" spans="14:14">
      <c r="N272" s="56"/>
    </row>
    <row r="273" spans="14:14">
      <c r="N273" s="56"/>
    </row>
    <row r="274" spans="14:14">
      <c r="N274" s="56"/>
    </row>
    <row r="275" spans="14:14">
      <c r="N275" s="56"/>
    </row>
    <row r="276" spans="14:14">
      <c r="N276" s="56"/>
    </row>
    <row r="277" spans="14:14">
      <c r="N277" s="56"/>
    </row>
    <row r="278" spans="14:14">
      <c r="N278" s="56"/>
    </row>
    <row r="279" spans="14:14">
      <c r="N279" s="56"/>
    </row>
    <row r="280" spans="14:14">
      <c r="N280" s="56"/>
    </row>
    <row r="281" spans="14:14">
      <c r="N281" s="56"/>
    </row>
    <row r="282" spans="14:14">
      <c r="N282" s="56"/>
    </row>
    <row r="283" spans="14:14">
      <c r="N283" s="56"/>
    </row>
    <row r="284" spans="14:14">
      <c r="N284" s="56"/>
    </row>
    <row r="285" spans="14:14">
      <c r="N285" s="56"/>
    </row>
    <row r="286" spans="14:14">
      <c r="N286" s="56"/>
    </row>
    <row r="287" spans="14:14">
      <c r="N287" s="56"/>
    </row>
    <row r="288" spans="14:14">
      <c r="N288" s="56"/>
    </row>
    <row r="289" spans="14:14">
      <c r="N289" s="56"/>
    </row>
    <row r="290" spans="14:14">
      <c r="N290" s="56"/>
    </row>
    <row r="291" spans="14:14">
      <c r="N291" s="56"/>
    </row>
    <row r="292" spans="14:14">
      <c r="N292" s="56"/>
    </row>
    <row r="293" spans="14:14">
      <c r="N293" s="56"/>
    </row>
    <row r="294" spans="14:14">
      <c r="N294" s="56"/>
    </row>
    <row r="295" spans="14:14">
      <c r="N295" s="56"/>
    </row>
    <row r="296" spans="14:14">
      <c r="N296" s="56"/>
    </row>
    <row r="297" spans="14:14">
      <c r="N297" s="56"/>
    </row>
    <row r="298" spans="14:14">
      <c r="N298" s="56"/>
    </row>
    <row r="299" spans="14:14">
      <c r="N299" s="56"/>
    </row>
    <row r="300" spans="14:14">
      <c r="N300" s="56"/>
    </row>
    <row r="301" spans="14:14">
      <c r="N301" s="56"/>
    </row>
    <row r="302" spans="14:14">
      <c r="N302" s="56"/>
    </row>
    <row r="303" spans="14:14">
      <c r="N303" s="56"/>
    </row>
    <row r="304" spans="14:14">
      <c r="N304" s="56"/>
    </row>
    <row r="305" spans="14:14">
      <c r="N305" s="56"/>
    </row>
    <row r="306" spans="14:14">
      <c r="N306" s="56"/>
    </row>
    <row r="307" spans="14:14">
      <c r="N307" s="56"/>
    </row>
    <row r="308" spans="14:14">
      <c r="N308" s="56"/>
    </row>
    <row r="309" spans="14:14">
      <c r="N309" s="56"/>
    </row>
    <row r="310" spans="14:14">
      <c r="N310" s="56"/>
    </row>
    <row r="311" spans="14:14">
      <c r="N311" s="56"/>
    </row>
    <row r="312" spans="14:14">
      <c r="N312" s="56"/>
    </row>
    <row r="313" spans="14:14">
      <c r="N313" s="56"/>
    </row>
    <row r="314" spans="14:14">
      <c r="N314" s="56"/>
    </row>
    <row r="315" spans="14:14">
      <c r="N315" s="56"/>
    </row>
    <row r="316" spans="14:14">
      <c r="N316" s="56"/>
    </row>
    <row r="317" spans="14:14">
      <c r="N317" s="56"/>
    </row>
    <row r="318" spans="14:14">
      <c r="N318" s="56"/>
    </row>
    <row r="319" spans="14:14">
      <c r="N319" s="56"/>
    </row>
    <row r="320" spans="14:14">
      <c r="N320" s="56"/>
    </row>
    <row r="321" spans="14:14">
      <c r="N321" s="56"/>
    </row>
    <row r="322" spans="14:14">
      <c r="N322" s="56"/>
    </row>
    <row r="323" spans="14:14">
      <c r="N323" s="56"/>
    </row>
    <row r="324" spans="14:14">
      <c r="N324" s="56"/>
    </row>
    <row r="325" spans="14:14">
      <c r="N325" s="56"/>
    </row>
    <row r="326" spans="14:14">
      <c r="N326" s="56"/>
    </row>
    <row r="327" spans="14:14">
      <c r="N327" s="56"/>
    </row>
    <row r="328" spans="14:14">
      <c r="N328" s="56"/>
    </row>
    <row r="329" spans="14:14">
      <c r="N329" s="56"/>
    </row>
    <row r="330" spans="14:14">
      <c r="N330" s="56"/>
    </row>
    <row r="331" spans="14:14">
      <c r="N331" s="56"/>
    </row>
    <row r="332" spans="14:14">
      <c r="N332" s="56"/>
    </row>
    <row r="333" spans="14:14">
      <c r="N333" s="56"/>
    </row>
    <row r="334" spans="14:14">
      <c r="N334" s="56"/>
    </row>
    <row r="335" spans="14:14">
      <c r="N335" s="56"/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H9"/>
  <sheetViews>
    <sheetView workbookViewId="0">
      <selection activeCell="A3" sqref="A3"/>
    </sheetView>
  </sheetViews>
  <sheetFormatPr baseColWidth="10" defaultRowHeight="15.5"/>
  <cols>
    <col min="1" max="1" width="19.5" bestFit="1" customWidth="1"/>
    <col min="5" max="5" width="11.6640625" bestFit="1" customWidth="1"/>
    <col min="7" max="7" width="12.1640625" bestFit="1" customWidth="1"/>
    <col min="8" max="8" width="14.33203125" bestFit="1" customWidth="1"/>
  </cols>
  <sheetData>
    <row r="1" spans="1:8">
      <c r="A1" s="1" t="s">
        <v>91</v>
      </c>
      <c r="B1" s="32" t="s">
        <v>1</v>
      </c>
      <c r="C1" s="32" t="s">
        <v>69</v>
      </c>
      <c r="D1" s="32" t="s">
        <v>70</v>
      </c>
      <c r="E1" s="32" t="s">
        <v>71</v>
      </c>
      <c r="F1" s="32" t="s">
        <v>72</v>
      </c>
      <c r="G1" s="33" t="s">
        <v>73</v>
      </c>
      <c r="H1" s="9" t="s">
        <v>74</v>
      </c>
    </row>
    <row r="2" spans="1:8">
      <c r="A2" s="3" t="s">
        <v>75</v>
      </c>
      <c r="B2" s="3" t="s">
        <v>8</v>
      </c>
      <c r="C2" s="3" t="s">
        <v>16</v>
      </c>
      <c r="D2" s="3">
        <v>500</v>
      </c>
      <c r="E2" s="3">
        <v>800</v>
      </c>
      <c r="F2" s="3">
        <v>456</v>
      </c>
      <c r="G2" s="3"/>
      <c r="H2" s="10">
        <f>E2-F2</f>
        <v>344</v>
      </c>
    </row>
    <row r="3" spans="1:8">
      <c r="A3" s="3" t="s">
        <v>76</v>
      </c>
      <c r="B3" s="3" t="s">
        <v>9</v>
      </c>
      <c r="C3" s="3" t="s">
        <v>17</v>
      </c>
      <c r="D3" s="3">
        <v>300</v>
      </c>
      <c r="E3" s="3">
        <v>600</v>
      </c>
      <c r="F3" s="3">
        <v>534</v>
      </c>
      <c r="G3" s="3"/>
      <c r="H3" s="10">
        <f t="shared" ref="H3:H9" si="0">E3-F3</f>
        <v>66</v>
      </c>
    </row>
    <row r="4" spans="1:8">
      <c r="A4" s="3" t="s">
        <v>78</v>
      </c>
      <c r="B4" s="3" t="s">
        <v>10</v>
      </c>
      <c r="C4" s="3" t="s">
        <v>18</v>
      </c>
      <c r="D4" s="3">
        <v>450</v>
      </c>
      <c r="E4" s="3">
        <v>780</v>
      </c>
      <c r="F4" s="3">
        <v>500</v>
      </c>
      <c r="G4" s="3"/>
      <c r="H4" s="10">
        <f t="shared" si="0"/>
        <v>280</v>
      </c>
    </row>
    <row r="5" spans="1:8">
      <c r="A5" s="3" t="s">
        <v>79</v>
      </c>
      <c r="B5" s="3" t="s">
        <v>11</v>
      </c>
      <c r="C5" s="3" t="s">
        <v>19</v>
      </c>
      <c r="D5" s="3">
        <v>230</v>
      </c>
      <c r="E5" s="3">
        <v>400</v>
      </c>
      <c r="F5" s="3">
        <v>255</v>
      </c>
      <c r="G5" s="3"/>
      <c r="H5" s="10">
        <f t="shared" si="0"/>
        <v>145</v>
      </c>
    </row>
    <row r="6" spans="1:8">
      <c r="A6" s="23" t="s">
        <v>80</v>
      </c>
      <c r="B6" s="23" t="s">
        <v>8</v>
      </c>
      <c r="C6" s="23" t="s">
        <v>52</v>
      </c>
      <c r="D6" s="3">
        <v>449</v>
      </c>
      <c r="E6" s="3">
        <v>846</v>
      </c>
      <c r="F6" s="3">
        <v>673</v>
      </c>
      <c r="G6" s="3"/>
      <c r="H6" s="10">
        <f t="shared" si="0"/>
        <v>173</v>
      </c>
    </row>
    <row r="7" spans="1:8">
      <c r="A7" s="23" t="s">
        <v>81</v>
      </c>
      <c r="B7" s="23" t="s">
        <v>11</v>
      </c>
      <c r="C7" s="23" t="s">
        <v>53</v>
      </c>
      <c r="D7" s="3">
        <v>782</v>
      </c>
      <c r="E7" s="3">
        <v>859</v>
      </c>
      <c r="F7" s="3">
        <v>667</v>
      </c>
      <c r="G7" s="3"/>
      <c r="H7" s="10">
        <f t="shared" si="0"/>
        <v>192</v>
      </c>
    </row>
    <row r="8" spans="1:8">
      <c r="A8" s="23" t="s">
        <v>77</v>
      </c>
      <c r="B8" s="23" t="s">
        <v>9</v>
      </c>
      <c r="C8" s="23" t="s">
        <v>54</v>
      </c>
      <c r="D8" s="3">
        <v>559</v>
      </c>
      <c r="E8" s="3">
        <v>560</v>
      </c>
      <c r="F8" s="3">
        <v>129</v>
      </c>
      <c r="G8" s="3"/>
      <c r="H8" s="10">
        <f t="shared" si="0"/>
        <v>431</v>
      </c>
    </row>
    <row r="9" spans="1:8">
      <c r="A9" s="23" t="s">
        <v>82</v>
      </c>
      <c r="B9" s="23" t="s">
        <v>10</v>
      </c>
      <c r="C9" s="23" t="s">
        <v>55</v>
      </c>
      <c r="D9" s="3">
        <v>386</v>
      </c>
      <c r="E9" s="3">
        <v>616</v>
      </c>
      <c r="F9" s="3">
        <v>338</v>
      </c>
      <c r="G9" s="3"/>
      <c r="H9" s="10">
        <f t="shared" si="0"/>
        <v>278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H9"/>
  <sheetViews>
    <sheetView workbookViewId="0">
      <selection activeCell="D18" sqref="D18"/>
    </sheetView>
  </sheetViews>
  <sheetFormatPr baseColWidth="10" defaultRowHeight="15.5"/>
  <cols>
    <col min="1" max="1" width="19.5" bestFit="1" customWidth="1"/>
  </cols>
  <sheetData>
    <row r="1" spans="1:8" ht="16" thickBot="1">
      <c r="A1" s="43" t="s">
        <v>91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2" t="s">
        <v>7</v>
      </c>
    </row>
    <row r="2" spans="1:8">
      <c r="A2" s="4" t="s">
        <v>75</v>
      </c>
      <c r="B2" s="4" t="s">
        <v>8</v>
      </c>
      <c r="C2" s="4" t="s">
        <v>16</v>
      </c>
      <c r="D2" s="4">
        <v>456</v>
      </c>
      <c r="E2" s="4">
        <v>567</v>
      </c>
      <c r="F2" s="4">
        <v>354</v>
      </c>
      <c r="G2" s="4"/>
      <c r="H2" s="11">
        <f t="shared" ref="H2:H9" si="0">E2-F2</f>
        <v>213</v>
      </c>
    </row>
    <row r="3" spans="1:8">
      <c r="A3" s="3" t="s">
        <v>76</v>
      </c>
      <c r="B3" s="3" t="s">
        <v>9</v>
      </c>
      <c r="C3" s="3" t="s">
        <v>17</v>
      </c>
      <c r="D3" s="3">
        <v>764</v>
      </c>
      <c r="E3" s="3">
        <v>846</v>
      </c>
      <c r="F3" s="3">
        <v>234</v>
      </c>
      <c r="G3" s="3"/>
      <c r="H3" s="11">
        <f t="shared" si="0"/>
        <v>612</v>
      </c>
    </row>
    <row r="4" spans="1:8">
      <c r="A4" s="3" t="s">
        <v>78</v>
      </c>
      <c r="B4" s="3" t="s">
        <v>10</v>
      </c>
      <c r="C4" s="3" t="s">
        <v>18</v>
      </c>
      <c r="D4" s="3">
        <v>847</v>
      </c>
      <c r="E4" s="3">
        <v>9565</v>
      </c>
      <c r="F4" s="3">
        <v>5643</v>
      </c>
      <c r="G4" s="3"/>
      <c r="H4" s="11">
        <f t="shared" si="0"/>
        <v>3922</v>
      </c>
    </row>
    <row r="5" spans="1:8">
      <c r="A5" s="3" t="s">
        <v>79</v>
      </c>
      <c r="B5" s="3" t="s">
        <v>11</v>
      </c>
      <c r="C5" s="3" t="s">
        <v>19</v>
      </c>
      <c r="D5" s="3">
        <v>987</v>
      </c>
      <c r="E5" s="3">
        <v>1534</v>
      </c>
      <c r="F5" s="3">
        <v>678</v>
      </c>
      <c r="G5" s="3"/>
      <c r="H5" s="11">
        <f t="shared" si="0"/>
        <v>856</v>
      </c>
    </row>
    <row r="6" spans="1:8">
      <c r="A6" s="23" t="s">
        <v>80</v>
      </c>
      <c r="B6" s="23" t="s">
        <v>11</v>
      </c>
      <c r="C6" s="23" t="s">
        <v>53</v>
      </c>
      <c r="D6" s="23">
        <v>324</v>
      </c>
      <c r="E6" s="23">
        <v>444</v>
      </c>
      <c r="F6" s="23">
        <v>400</v>
      </c>
      <c r="G6" s="3"/>
      <c r="H6" s="11">
        <f t="shared" si="0"/>
        <v>44</v>
      </c>
    </row>
    <row r="7" spans="1:8">
      <c r="A7" s="23" t="s">
        <v>81</v>
      </c>
      <c r="B7" s="23" t="s">
        <v>9</v>
      </c>
      <c r="C7" s="23" t="s">
        <v>54</v>
      </c>
      <c r="D7" s="23">
        <v>232</v>
      </c>
      <c r="E7" s="23">
        <v>333</v>
      </c>
      <c r="F7" s="23">
        <v>300</v>
      </c>
      <c r="G7" s="3"/>
      <c r="H7" s="10">
        <f t="shared" si="0"/>
        <v>33</v>
      </c>
    </row>
    <row r="8" spans="1:8">
      <c r="A8" s="23" t="s">
        <v>77</v>
      </c>
      <c r="B8" s="23" t="s">
        <v>10</v>
      </c>
      <c r="C8" s="23" t="s">
        <v>55</v>
      </c>
      <c r="D8" s="23">
        <v>653</v>
      </c>
      <c r="E8" s="23">
        <v>777</v>
      </c>
      <c r="F8" s="23">
        <v>700</v>
      </c>
      <c r="G8" s="3"/>
      <c r="H8" s="10">
        <f t="shared" si="0"/>
        <v>77</v>
      </c>
    </row>
    <row r="9" spans="1:8">
      <c r="A9" s="23" t="s">
        <v>82</v>
      </c>
      <c r="B9" s="23" t="s">
        <v>8</v>
      </c>
      <c r="C9" s="23" t="s">
        <v>52</v>
      </c>
      <c r="D9" s="23">
        <v>421</v>
      </c>
      <c r="E9" s="23">
        <v>555</v>
      </c>
      <c r="F9" s="23">
        <v>500</v>
      </c>
      <c r="G9" s="3"/>
      <c r="H9" s="10">
        <f t="shared" si="0"/>
        <v>55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1" sqref="F11"/>
    </sheetView>
  </sheetViews>
  <sheetFormatPr baseColWidth="10" defaultRowHeight="15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enableFormatConditionsCalculation="0">
    <tabColor rgb="FFFFFF00"/>
  </sheetPr>
  <dimension ref="A1:S17"/>
  <sheetViews>
    <sheetView topLeftCell="C1" zoomScale="80" zoomScaleNormal="80" zoomScalePageLayoutView="125" workbookViewId="0">
      <selection activeCell="C8" sqref="A8:XFD8"/>
    </sheetView>
  </sheetViews>
  <sheetFormatPr baseColWidth="10" defaultRowHeight="15.5"/>
  <cols>
    <col min="2" max="2" width="19.5" bestFit="1" customWidth="1"/>
    <col min="6" max="6" width="11.6640625" bestFit="1" customWidth="1"/>
    <col min="8" max="8" width="12.1640625" bestFit="1" customWidth="1"/>
    <col min="9" max="9" width="14.33203125" bestFit="1" customWidth="1"/>
    <col min="10" max="10" width="12.5" bestFit="1" customWidth="1"/>
    <col min="14" max="14" width="21.5" bestFit="1" customWidth="1"/>
  </cols>
  <sheetData>
    <row r="1" spans="1:19" ht="16" thickBot="1">
      <c r="A1" s="5" t="s">
        <v>0</v>
      </c>
      <c r="B1" s="37"/>
      <c r="C1" s="32" t="s">
        <v>1</v>
      </c>
      <c r="D1" s="32" t="s">
        <v>69</v>
      </c>
      <c r="E1" s="32" t="s">
        <v>70</v>
      </c>
      <c r="F1" s="32" t="s">
        <v>71</v>
      </c>
      <c r="G1" s="32" t="s">
        <v>72</v>
      </c>
      <c r="H1" s="33" t="s">
        <v>73</v>
      </c>
      <c r="I1" s="39" t="s">
        <v>74</v>
      </c>
      <c r="J1" s="15" t="s">
        <v>47</v>
      </c>
      <c r="K1" s="16" t="s">
        <v>60</v>
      </c>
      <c r="L1" t="s">
        <v>67</v>
      </c>
      <c r="M1" t="s">
        <v>68</v>
      </c>
      <c r="N1" t="s">
        <v>66</v>
      </c>
    </row>
    <row r="2" spans="1:19">
      <c r="A2" s="26" t="s">
        <v>12</v>
      </c>
      <c r="B2" s="3" t="s">
        <v>75</v>
      </c>
      <c r="C2" s="3" t="s">
        <v>8</v>
      </c>
      <c r="D2" s="3" t="s">
        <v>16</v>
      </c>
      <c r="E2" s="3">
        <v>500</v>
      </c>
      <c r="F2" s="3">
        <v>800</v>
      </c>
      <c r="G2" s="3">
        <v>456</v>
      </c>
      <c r="H2" s="8"/>
      <c r="I2" s="40">
        <f>F2-G2</f>
        <v>344</v>
      </c>
      <c r="J2" s="12" t="str">
        <f t="shared" ref="J2:J9" si="0">CONCATENATE(C2," ",D2)</f>
        <v>paris A1234</v>
      </c>
      <c r="K2" s="17" t="s">
        <v>27</v>
      </c>
      <c r="L2" s="19" t="s">
        <v>83</v>
      </c>
      <c r="M2" s="19" t="s">
        <v>63</v>
      </c>
      <c r="N2" t="str">
        <f>CONCATENATE(J2," ",L2)</f>
        <v>paris A1234 mac9056</v>
      </c>
      <c r="P2" s="35"/>
      <c r="Q2" s="35"/>
      <c r="R2" s="35"/>
      <c r="S2" s="36"/>
    </row>
    <row r="3" spans="1:19">
      <c r="A3" s="27" t="s">
        <v>13</v>
      </c>
      <c r="B3" s="3" t="s">
        <v>76</v>
      </c>
      <c r="C3" s="3" t="s">
        <v>9</v>
      </c>
      <c r="D3" s="3" t="s">
        <v>17</v>
      </c>
      <c r="E3" s="3">
        <v>300</v>
      </c>
      <c r="F3" s="3">
        <v>600</v>
      </c>
      <c r="G3" s="3">
        <v>534</v>
      </c>
      <c r="H3" s="8"/>
      <c r="I3" s="40">
        <f t="shared" ref="I3:I9" si="1">F3-G3</f>
        <v>66</v>
      </c>
      <c r="J3" s="12" t="str">
        <f t="shared" si="0"/>
        <v>lille Z2345</v>
      </c>
      <c r="K3" s="17" t="s">
        <v>27</v>
      </c>
      <c r="L3" s="20" t="s">
        <v>84</v>
      </c>
      <c r="M3" s="20" t="s">
        <v>64</v>
      </c>
      <c r="N3" t="str">
        <f>CONCATENATE(J3," ",L3)</f>
        <v>lille Z2345 MAC4567</v>
      </c>
      <c r="P3" s="36"/>
      <c r="Q3" s="36"/>
      <c r="R3" s="36"/>
      <c r="S3" s="36"/>
    </row>
    <row r="4" spans="1:19">
      <c r="A4" s="27" t="s">
        <v>14</v>
      </c>
      <c r="B4" s="3" t="s">
        <v>78</v>
      </c>
      <c r="C4" s="3" t="s">
        <v>10</v>
      </c>
      <c r="D4" s="3" t="s">
        <v>18</v>
      </c>
      <c r="E4" s="3">
        <v>450</v>
      </c>
      <c r="F4" s="3">
        <v>780</v>
      </c>
      <c r="G4" s="3">
        <v>500</v>
      </c>
      <c r="H4" s="8"/>
      <c r="I4" s="40">
        <f t="shared" si="1"/>
        <v>280</v>
      </c>
      <c r="J4" s="12" t="str">
        <f t="shared" si="0"/>
        <v>lyon E4567</v>
      </c>
      <c r="K4" s="17" t="s">
        <v>27</v>
      </c>
      <c r="L4" s="20" t="s">
        <v>85</v>
      </c>
      <c r="M4" s="20" t="s">
        <v>64</v>
      </c>
      <c r="N4" t="str">
        <f t="shared" ref="N4:N17" si="2">CONCATENATE(J4," ",L4)</f>
        <v>lyon E4567 MAC7777</v>
      </c>
      <c r="P4" s="36"/>
      <c r="Q4" s="36"/>
      <c r="R4" s="36"/>
      <c r="S4" s="36"/>
    </row>
    <row r="5" spans="1:19" ht="16" thickBot="1">
      <c r="A5" s="28" t="s">
        <v>15</v>
      </c>
      <c r="B5" s="3" t="s">
        <v>79</v>
      </c>
      <c r="C5" s="3" t="s">
        <v>11</v>
      </c>
      <c r="D5" s="3" t="s">
        <v>19</v>
      </c>
      <c r="E5" s="3">
        <v>230</v>
      </c>
      <c r="F5" s="3">
        <v>400</v>
      </c>
      <c r="G5" s="3">
        <v>255</v>
      </c>
      <c r="H5" s="8"/>
      <c r="I5" s="40">
        <f t="shared" si="1"/>
        <v>145</v>
      </c>
      <c r="J5" s="12" t="str">
        <f t="shared" si="0"/>
        <v>amiens T5678</v>
      </c>
      <c r="K5" s="17" t="s">
        <v>27</v>
      </c>
      <c r="L5" s="19" t="s">
        <v>86</v>
      </c>
      <c r="M5" s="19" t="s">
        <v>63</v>
      </c>
      <c r="N5" t="str">
        <f t="shared" si="2"/>
        <v>amiens T5678 KRAK8987</v>
      </c>
      <c r="P5" s="36"/>
      <c r="Q5" s="36"/>
      <c r="R5" s="36"/>
      <c r="S5" s="36"/>
    </row>
    <row r="6" spans="1:19">
      <c r="A6" s="29" t="s">
        <v>12</v>
      </c>
      <c r="B6" s="23" t="s">
        <v>80</v>
      </c>
      <c r="C6" s="23" t="s">
        <v>8</v>
      </c>
      <c r="D6" s="23" t="s">
        <v>52</v>
      </c>
      <c r="E6" s="3">
        <v>449</v>
      </c>
      <c r="F6" s="3">
        <v>846</v>
      </c>
      <c r="G6" s="3">
        <v>673</v>
      </c>
      <c r="H6" s="8"/>
      <c r="I6" s="40">
        <f t="shared" si="1"/>
        <v>173</v>
      </c>
      <c r="J6" s="12" t="str">
        <f t="shared" si="0"/>
        <v>paris B4533</v>
      </c>
      <c r="K6" s="17" t="s">
        <v>27</v>
      </c>
      <c r="L6" s="20" t="s">
        <v>87</v>
      </c>
      <c r="M6" s="20" t="s">
        <v>64</v>
      </c>
      <c r="N6" t="str">
        <f t="shared" si="2"/>
        <v>paris B4533 MAC9157</v>
      </c>
      <c r="P6" s="36"/>
      <c r="Q6" s="36"/>
      <c r="R6" s="36"/>
      <c r="S6" s="36"/>
    </row>
    <row r="7" spans="1:19">
      <c r="A7" s="29" t="s">
        <v>15</v>
      </c>
      <c r="B7" s="23" t="s">
        <v>81</v>
      </c>
      <c r="C7" s="23" t="s">
        <v>11</v>
      </c>
      <c r="D7" s="23" t="s">
        <v>53</v>
      </c>
      <c r="E7" s="3">
        <v>782</v>
      </c>
      <c r="F7" s="3">
        <v>859</v>
      </c>
      <c r="G7" s="3">
        <v>667</v>
      </c>
      <c r="H7" s="8"/>
      <c r="I7" s="40">
        <f t="shared" si="1"/>
        <v>192</v>
      </c>
      <c r="J7" s="12" t="str">
        <f t="shared" si="0"/>
        <v>amiens B8736</v>
      </c>
      <c r="K7" s="17" t="s">
        <v>27</v>
      </c>
      <c r="L7" s="20" t="s">
        <v>88</v>
      </c>
      <c r="M7" s="20" t="s">
        <v>64</v>
      </c>
      <c r="N7" t="str">
        <f t="shared" si="2"/>
        <v>amiens B8736 KRAK1234</v>
      </c>
      <c r="P7" s="21"/>
      <c r="Q7" s="36"/>
      <c r="R7" s="36"/>
      <c r="S7" s="36"/>
    </row>
    <row r="8" spans="1:19">
      <c r="A8" s="29" t="s">
        <v>13</v>
      </c>
      <c r="B8" s="23" t="s">
        <v>77</v>
      </c>
      <c r="C8" s="23" t="s">
        <v>9</v>
      </c>
      <c r="D8" s="23" t="s">
        <v>54</v>
      </c>
      <c r="E8" s="3">
        <v>559</v>
      </c>
      <c r="F8" s="3">
        <v>560</v>
      </c>
      <c r="G8" s="3">
        <v>129</v>
      </c>
      <c r="H8" s="8"/>
      <c r="I8" s="40">
        <f t="shared" si="1"/>
        <v>431</v>
      </c>
      <c r="J8" s="12" t="str">
        <f t="shared" si="0"/>
        <v>lille A8373</v>
      </c>
      <c r="K8" s="17" t="s">
        <v>27</v>
      </c>
      <c r="L8" s="19" t="s">
        <v>90</v>
      </c>
      <c r="M8" s="19" t="s">
        <v>63</v>
      </c>
      <c r="N8" t="str">
        <f t="shared" si="2"/>
        <v>lille A8373 PMT1357</v>
      </c>
      <c r="P8" s="21"/>
      <c r="Q8" s="36"/>
      <c r="R8" s="36"/>
      <c r="S8" s="36"/>
    </row>
    <row r="9" spans="1:19">
      <c r="A9" s="29" t="s">
        <v>14</v>
      </c>
      <c r="B9" s="23" t="s">
        <v>82</v>
      </c>
      <c r="C9" s="23" t="s">
        <v>10</v>
      </c>
      <c r="D9" s="23" t="s">
        <v>55</v>
      </c>
      <c r="E9" s="3">
        <v>386</v>
      </c>
      <c r="F9" s="3">
        <v>616</v>
      </c>
      <c r="G9" s="3">
        <v>338</v>
      </c>
      <c r="H9" s="8"/>
      <c r="I9" s="40">
        <f t="shared" si="1"/>
        <v>278</v>
      </c>
      <c r="J9" s="12" t="str">
        <f t="shared" si="0"/>
        <v>lyon E4578</v>
      </c>
      <c r="K9" s="17" t="s">
        <v>27</v>
      </c>
      <c r="L9" s="19" t="s">
        <v>89</v>
      </c>
      <c r="M9" s="19" t="s">
        <v>63</v>
      </c>
      <c r="N9" t="str">
        <f t="shared" si="2"/>
        <v>lyon E4578 PTM56</v>
      </c>
      <c r="P9" s="21"/>
      <c r="Q9" s="36"/>
      <c r="R9" s="36"/>
      <c r="S9" s="36"/>
    </row>
    <row r="10" spans="1:19">
      <c r="A10" s="30" t="s">
        <v>12</v>
      </c>
      <c r="B10" s="4" t="s">
        <v>75</v>
      </c>
      <c r="C10" s="34" t="s">
        <v>8</v>
      </c>
      <c r="D10" s="34" t="s">
        <v>16</v>
      </c>
      <c r="E10" s="34">
        <v>456</v>
      </c>
      <c r="F10" s="34">
        <v>567</v>
      </c>
      <c r="G10" s="34">
        <v>354</v>
      </c>
      <c r="H10" s="38"/>
      <c r="I10" s="41">
        <v>213</v>
      </c>
      <c r="J10" s="13" t="s">
        <v>48</v>
      </c>
      <c r="K10" s="17" t="s">
        <v>28</v>
      </c>
      <c r="L10" s="19" t="s">
        <v>83</v>
      </c>
      <c r="M10" s="19" t="s">
        <v>63</v>
      </c>
      <c r="N10" t="str">
        <f t="shared" si="2"/>
        <v>paris A1234 mac9056</v>
      </c>
      <c r="P10" s="21"/>
      <c r="Q10" s="36"/>
      <c r="R10" s="36"/>
      <c r="S10" s="36"/>
    </row>
    <row r="11" spans="1:19">
      <c r="A11" s="30" t="s">
        <v>13</v>
      </c>
      <c r="B11" s="3" t="s">
        <v>76</v>
      </c>
      <c r="C11" s="34" t="s">
        <v>9</v>
      </c>
      <c r="D11" s="34" t="s">
        <v>17</v>
      </c>
      <c r="E11" s="34">
        <v>764</v>
      </c>
      <c r="F11" s="34">
        <v>846</v>
      </c>
      <c r="G11" s="34">
        <v>234</v>
      </c>
      <c r="H11" s="38"/>
      <c r="I11" s="41">
        <v>612</v>
      </c>
      <c r="J11" s="13" t="s">
        <v>49</v>
      </c>
      <c r="K11" s="17" t="s">
        <v>28</v>
      </c>
      <c r="L11" s="20" t="s">
        <v>84</v>
      </c>
      <c r="M11" s="20" t="s">
        <v>64</v>
      </c>
      <c r="N11" t="str">
        <f t="shared" si="2"/>
        <v>lille Z2345 MAC4567</v>
      </c>
    </row>
    <row r="12" spans="1:19">
      <c r="A12" s="30" t="s">
        <v>14</v>
      </c>
      <c r="B12" s="3" t="s">
        <v>78</v>
      </c>
      <c r="C12" s="34" t="s">
        <v>10</v>
      </c>
      <c r="D12" s="34" t="s">
        <v>18</v>
      </c>
      <c r="E12" s="34">
        <v>847</v>
      </c>
      <c r="F12" s="34">
        <v>9565</v>
      </c>
      <c r="G12" s="34">
        <v>5643</v>
      </c>
      <c r="H12" s="38"/>
      <c r="I12" s="41">
        <v>3922</v>
      </c>
      <c r="J12" s="13" t="s">
        <v>50</v>
      </c>
      <c r="K12" s="17" t="s">
        <v>28</v>
      </c>
      <c r="L12" s="20" t="s">
        <v>85</v>
      </c>
      <c r="M12" s="20" t="s">
        <v>64</v>
      </c>
      <c r="N12" t="str">
        <f t="shared" si="2"/>
        <v>lyon E4567 MAC7777</v>
      </c>
    </row>
    <row r="13" spans="1:19" ht="16" thickBot="1">
      <c r="A13" s="31" t="s">
        <v>15</v>
      </c>
      <c r="B13" s="3" t="s">
        <v>79</v>
      </c>
      <c r="C13" s="34" t="s">
        <v>11</v>
      </c>
      <c r="D13" s="34" t="s">
        <v>19</v>
      </c>
      <c r="E13" s="34">
        <v>987</v>
      </c>
      <c r="F13" s="34">
        <v>1534</v>
      </c>
      <c r="G13" s="34">
        <v>678</v>
      </c>
      <c r="H13" s="38"/>
      <c r="I13" s="41">
        <v>856</v>
      </c>
      <c r="J13" s="13" t="s">
        <v>51</v>
      </c>
      <c r="K13" s="17" t="s">
        <v>28</v>
      </c>
      <c r="L13" s="19" t="s">
        <v>86</v>
      </c>
      <c r="M13" s="19" t="s">
        <v>63</v>
      </c>
      <c r="N13" t="str">
        <f t="shared" si="2"/>
        <v>amiens T5678 KRAK8987</v>
      </c>
    </row>
    <row r="14" spans="1:19">
      <c r="A14" t="s">
        <v>15</v>
      </c>
      <c r="B14" s="23" t="s">
        <v>80</v>
      </c>
      <c r="C14" s="3" t="s">
        <v>11</v>
      </c>
      <c r="D14" s="3" t="s">
        <v>53</v>
      </c>
      <c r="E14" s="3">
        <v>324</v>
      </c>
      <c r="F14" s="3">
        <v>444</v>
      </c>
      <c r="G14" s="3">
        <v>400</v>
      </c>
      <c r="H14" s="8"/>
      <c r="I14" s="40">
        <v>44</v>
      </c>
      <c r="J14" s="12" t="s">
        <v>56</v>
      </c>
      <c r="K14" s="17" t="s">
        <v>28</v>
      </c>
      <c r="L14" s="20" t="s">
        <v>87</v>
      </c>
      <c r="M14" s="20" t="s">
        <v>64</v>
      </c>
      <c r="N14" t="str">
        <f t="shared" si="2"/>
        <v>amiens B8736 MAC9157</v>
      </c>
    </row>
    <row r="15" spans="1:19">
      <c r="A15" t="s">
        <v>13</v>
      </c>
      <c r="B15" s="23" t="s">
        <v>81</v>
      </c>
      <c r="C15" s="3" t="s">
        <v>9</v>
      </c>
      <c r="D15" s="3" t="s">
        <v>54</v>
      </c>
      <c r="E15" s="3">
        <v>232</v>
      </c>
      <c r="F15" s="3">
        <v>333</v>
      </c>
      <c r="G15" s="3">
        <v>300</v>
      </c>
      <c r="H15" s="8"/>
      <c r="I15" s="40">
        <v>33</v>
      </c>
      <c r="J15" s="12" t="s">
        <v>57</v>
      </c>
      <c r="K15" s="17" t="s">
        <v>28</v>
      </c>
      <c r="L15" s="19" t="s">
        <v>88</v>
      </c>
      <c r="M15" s="19" t="s">
        <v>63</v>
      </c>
      <c r="N15" t="str">
        <f t="shared" si="2"/>
        <v>lille A8373 KRAK1234</v>
      </c>
    </row>
    <row r="16" spans="1:19">
      <c r="A16" t="s">
        <v>14</v>
      </c>
      <c r="B16" s="23" t="s">
        <v>77</v>
      </c>
      <c r="C16" s="3" t="s">
        <v>10</v>
      </c>
      <c r="D16" s="3" t="s">
        <v>55</v>
      </c>
      <c r="E16" s="3">
        <v>653</v>
      </c>
      <c r="F16" s="3">
        <v>777</v>
      </c>
      <c r="G16" s="3">
        <v>700</v>
      </c>
      <c r="H16" s="8"/>
      <c r="I16" s="40">
        <v>77</v>
      </c>
      <c r="J16" s="12" t="s">
        <v>58</v>
      </c>
      <c r="K16" s="17" t="s">
        <v>28</v>
      </c>
      <c r="L16" s="19" t="s">
        <v>90</v>
      </c>
      <c r="M16" s="19" t="s">
        <v>63</v>
      </c>
      <c r="N16" t="str">
        <f t="shared" si="2"/>
        <v>lyon E4578 PMT1357</v>
      </c>
    </row>
    <row r="17" spans="1:14" ht="16" thickBot="1">
      <c r="A17" t="s">
        <v>12</v>
      </c>
      <c r="B17" s="23" t="s">
        <v>82</v>
      </c>
      <c r="C17" s="3" t="s">
        <v>8</v>
      </c>
      <c r="D17" s="3" t="s">
        <v>52</v>
      </c>
      <c r="E17" s="3">
        <v>421</v>
      </c>
      <c r="F17" s="3">
        <v>555</v>
      </c>
      <c r="G17" s="3">
        <v>500</v>
      </c>
      <c r="H17" s="8"/>
      <c r="I17" s="42">
        <v>55</v>
      </c>
      <c r="J17" s="14" t="s">
        <v>59</v>
      </c>
      <c r="K17" s="18" t="s">
        <v>28</v>
      </c>
      <c r="L17" s="20" t="s">
        <v>89</v>
      </c>
      <c r="M17" s="20" t="s">
        <v>64</v>
      </c>
      <c r="N17" t="str">
        <f t="shared" si="2"/>
        <v>paris B4533 PTM56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chart</vt:lpstr>
      <vt:lpstr>janvier</vt:lpstr>
      <vt:lpstr>février</vt:lpstr>
      <vt:lpstr>mars</vt:lpstr>
      <vt:lpstr>source</vt:lpstr>
    </vt:vector>
  </TitlesOfParts>
  <Company>HIHI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tulipe</cp:lastModifiedBy>
  <dcterms:created xsi:type="dcterms:W3CDTF">2017-01-12T18:17:25Z</dcterms:created>
  <dcterms:modified xsi:type="dcterms:W3CDTF">2017-01-15T19:58:48Z</dcterms:modified>
</cp:coreProperties>
</file>