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560" yWindow="560" windowWidth="19420" windowHeight="11020" tabRatio="500"/>
  </bookViews>
  <sheets>
    <sheet name="Feuil1" sheetId="1" r:id="rId1"/>
    <sheet name="Feuil2" sheetId="2" r:id="rId2"/>
  </sheets>
  <definedNames>
    <definedName name="autocv">Feuil1!$B$14:$B$18</definedName>
    <definedName name="autokm">Feuil1!$C$13:$E$13</definedName>
    <definedName name="automaj">Feuil1!$D$14:$F$18</definedName>
    <definedName name="automobile">Feuil1!$C$14:$E$18</definedName>
    <definedName name="cyclocv">Feuil1!$B$26:$E$26</definedName>
    <definedName name="cyclokm">Feuil1!$C$25:$E$25</definedName>
    <definedName name="cyclomaj">Feuil1!$C$26:$F$26</definedName>
    <definedName name="cyclomoteur">Feuil1!$C$26:$E$26</definedName>
    <definedName name="drouescv">Feuil1!$B$21:$B$23</definedName>
    <definedName name="droueskm">Feuil1!$C$20:$E$20</definedName>
    <definedName name="drouesmaj">Feuil1!$D$21:$F$23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0" i="1"/>
  <c r="C10"/>
  <c r="G3"/>
  <c r="H3"/>
  <c r="E3"/>
  <c r="F3"/>
  <c r="D9"/>
  <c r="C9"/>
  <c r="D7" l="1"/>
  <c r="D8"/>
  <c r="C7"/>
  <c r="C8"/>
</calcChain>
</file>

<file path=xl/sharedStrings.xml><?xml version="1.0" encoding="utf-8"?>
<sst xmlns="http://schemas.openxmlformats.org/spreadsheetml/2006/main" count="35" uniqueCount="28">
  <si>
    <t>calcul des frais réels</t>
  </si>
  <si>
    <t xml:space="preserve">    VOUS</t>
  </si>
  <si>
    <t>CONJOINT</t>
  </si>
  <si>
    <t>Moyen de transport</t>
  </si>
  <si>
    <t>cyclomoteur</t>
  </si>
  <si>
    <t>2 roues</t>
  </si>
  <si>
    <t>Nombre des chevaux</t>
  </si>
  <si>
    <t>Nombre des kilométres (1aller+1 retour)</t>
  </si>
  <si>
    <t>Nombre de jours de congés</t>
  </si>
  <si>
    <t>Nombre de jours travaillés</t>
  </si>
  <si>
    <t>Nombre de kilomètres parcourus sur 1 an</t>
  </si>
  <si>
    <t>frais kilométriques (€)</t>
  </si>
  <si>
    <t>Automobiles :</t>
  </si>
  <si>
    <t xml:space="preserve">2 roues : </t>
  </si>
  <si>
    <t>automobile</t>
  </si>
  <si>
    <t>Puissance administrative</t>
  </si>
  <si>
    <t>TARIF DEUX ROUES</t>
  </si>
  <si>
    <t>TARIF CYCLOMOTEUR</t>
  </si>
  <si>
    <t>AUTOMOBILE</t>
  </si>
  <si>
    <t>autocv</t>
  </si>
  <si>
    <t>autokm</t>
  </si>
  <si>
    <t>cyclokm</t>
  </si>
  <si>
    <t>automaj</t>
  </si>
  <si>
    <t>cyclomaj</t>
  </si>
  <si>
    <t>drouescv</t>
  </si>
  <si>
    <t>droueskm</t>
  </si>
  <si>
    <t>drouesmaj</t>
  </si>
  <si>
    <t>cyclocv</t>
  </si>
</sst>
</file>

<file path=xl/styles.xml><?xml version="1.0" encoding="utf-8"?>
<styleSheet xmlns="http://schemas.openxmlformats.org/spreadsheetml/2006/main">
  <fonts count="9">
    <font>
      <sz val="12"/>
      <color theme="1"/>
      <name val="Calibri"/>
      <family val="2"/>
      <scheme val="minor"/>
    </font>
    <font>
      <b/>
      <sz val="11"/>
      <name val="Arial"/>
      <family val="2"/>
    </font>
    <font>
      <b/>
      <sz val="10"/>
      <name val="Arial"/>
      <family val="2"/>
    </font>
    <font>
      <b/>
      <sz val="10"/>
      <color indexed="60"/>
      <name val="Arial"/>
      <family val="2"/>
    </font>
    <font>
      <sz val="13"/>
      <color rgb="FF222222"/>
      <name val="Arial"/>
      <family val="2"/>
    </font>
    <font>
      <sz val="10"/>
      <name val="Arial"/>
      <family val="2"/>
    </font>
    <font>
      <sz val="9"/>
      <color rgb="FF008000"/>
      <name val="Arial"/>
      <family val="2"/>
    </font>
    <font>
      <sz val="10"/>
      <color rgb="FF008000"/>
      <name val="Arial"/>
      <family val="2"/>
    </font>
    <font>
      <sz val="12"/>
      <color theme="0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2" xfId="0" applyFont="1" applyBorder="1"/>
    <xf numFmtId="0" fontId="0" fillId="0" borderId="2" xfId="0" applyBorder="1"/>
    <xf numFmtId="0" fontId="2" fillId="0" borderId="3" xfId="0" applyFont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3" fillId="3" borderId="3" xfId="0" applyFont="1" applyFill="1" applyBorder="1"/>
    <xf numFmtId="0" fontId="4" fillId="4" borderId="0" xfId="0" applyFont="1" applyFill="1"/>
    <xf numFmtId="0" fontId="5" fillId="0" borderId="0" xfId="0" applyFont="1"/>
    <xf numFmtId="0" fontId="7" fillId="0" borderId="0" xfId="0" applyFont="1" applyAlignment="1"/>
    <xf numFmtId="0" fontId="0" fillId="6" borderId="1" xfId="0" applyFill="1" applyBorder="1"/>
    <xf numFmtId="0" fontId="0" fillId="6" borderId="1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8" borderId="5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0" fillId="2" borderId="1" xfId="0" applyFill="1" applyBorder="1"/>
    <xf numFmtId="0" fontId="0" fillId="2" borderId="4" xfId="0" applyFill="1" applyBorder="1"/>
    <xf numFmtId="0" fontId="0" fillId="2" borderId="0" xfId="0" applyFill="1"/>
    <xf numFmtId="0" fontId="8" fillId="0" borderId="4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P26"/>
  <sheetViews>
    <sheetView tabSelected="1" workbookViewId="0">
      <selection activeCell="AA12" sqref="AA12"/>
    </sheetView>
  </sheetViews>
  <sheetFormatPr baseColWidth="10" defaultRowHeight="15.5"/>
  <cols>
    <col min="2" max="2" width="33.1640625" customWidth="1"/>
    <col min="3" max="3" width="16.75" customWidth="1"/>
    <col min="4" max="4" width="20.33203125" customWidth="1"/>
    <col min="5" max="5" width="17.83203125" customWidth="1"/>
    <col min="6" max="23" width="0" hidden="1" customWidth="1"/>
  </cols>
  <sheetData>
    <row r="1" spans="2:16">
      <c r="B1" s="25" t="s">
        <v>0</v>
      </c>
      <c r="C1" s="25"/>
      <c r="D1" s="25"/>
    </row>
    <row r="2" spans="2:16">
      <c r="B2" s="1"/>
      <c r="C2" s="2" t="s">
        <v>1</v>
      </c>
      <c r="D2" s="2" t="s">
        <v>2</v>
      </c>
      <c r="M2" t="s">
        <v>14</v>
      </c>
      <c r="N2" t="s">
        <v>19</v>
      </c>
      <c r="O2" t="s">
        <v>20</v>
      </c>
      <c r="P2" t="s">
        <v>22</v>
      </c>
    </row>
    <row r="3" spans="2:16">
      <c r="B3" s="3" t="s">
        <v>3</v>
      </c>
      <c r="C3" s="4" t="s">
        <v>14</v>
      </c>
      <c r="D3" s="4" t="s">
        <v>4</v>
      </c>
      <c r="E3" s="30" t="str">
        <f>VLOOKUP($C3,$M$2:$O$4,2,0)</f>
        <v>autocv</v>
      </c>
      <c r="F3" s="30" t="str">
        <f>IFERROR(VLOOKUP($C3,$M$2:$O$4,3,0),"")</f>
        <v>autokm</v>
      </c>
      <c r="G3" s="30" t="str">
        <f>IFERROR(VLOOKUP($D3,$M$2:$O$4,2,0),"")</f>
        <v>cyclocv</v>
      </c>
      <c r="H3" s="30" t="str">
        <f>IFERROR(VLOOKUP($D3,$M$2:$O$4,3,0),"")</f>
        <v>cyclokm</v>
      </c>
      <c r="M3" t="s">
        <v>5</v>
      </c>
      <c r="N3" t="s">
        <v>24</v>
      </c>
      <c r="O3" t="s">
        <v>25</v>
      </c>
      <c r="P3" t="s">
        <v>26</v>
      </c>
    </row>
    <row r="4" spans="2:16">
      <c r="B4" s="5" t="s">
        <v>6</v>
      </c>
      <c r="C4" s="6">
        <v>3</v>
      </c>
      <c r="D4" s="6">
        <v>1</v>
      </c>
      <c r="F4" s="13"/>
      <c r="M4" t="s">
        <v>4</v>
      </c>
      <c r="N4" t="s">
        <v>27</v>
      </c>
      <c r="O4" t="s">
        <v>21</v>
      </c>
      <c r="P4" t="s">
        <v>23</v>
      </c>
    </row>
    <row r="5" spans="2:16">
      <c r="B5" s="5" t="s">
        <v>7</v>
      </c>
      <c r="C5" s="6">
        <v>100</v>
      </c>
      <c r="D5" s="7">
        <v>100</v>
      </c>
      <c r="F5" s="13"/>
    </row>
    <row r="6" spans="2:16">
      <c r="B6" s="5" t="s">
        <v>8</v>
      </c>
      <c r="C6" s="6">
        <v>20</v>
      </c>
      <c r="D6" s="7">
        <v>25</v>
      </c>
      <c r="F6" s="26"/>
      <c r="G6" s="26"/>
      <c r="H6" s="26"/>
      <c r="I6" s="26"/>
      <c r="J6" s="26"/>
      <c r="K6" s="26"/>
      <c r="L6" s="26"/>
    </row>
    <row r="7" spans="2:16">
      <c r="B7" s="5" t="s">
        <v>9</v>
      </c>
      <c r="C7" s="8">
        <f>251-$C$6</f>
        <v>231</v>
      </c>
      <c r="D7" s="9">
        <f>251-$D$6</f>
        <v>226</v>
      </c>
    </row>
    <row r="8" spans="2:16">
      <c r="B8" s="5" t="s">
        <v>10</v>
      </c>
      <c r="C8" s="6">
        <f>$C$5*$C$7</f>
        <v>23100</v>
      </c>
      <c r="D8" s="7">
        <f>$D$5*$D$7</f>
        <v>22600</v>
      </c>
    </row>
    <row r="9" spans="2:16" ht="16.5">
      <c r="B9" s="10" t="s">
        <v>11</v>
      </c>
      <c r="C9" s="11">
        <f ca="1">(C8*INDEX(INDIRECT(C3),MATCH(C4,INDIRECT(E3),0),MATCH(C8,INDIRECT(F3),1)))+IFERROR(VLOOKUP(INDEX(INDIRECT(C3),MATCH(C4,INDIRECT(E3),0),MATCH(C8,INDIRECT(F3),1)),INDIRECT(C10),3,0),0)</f>
        <v>6456.4</v>
      </c>
      <c r="D9" s="11">
        <f ca="1">(D8*INDEX(INDIRECT(D3),MATCH(D4,INDIRECT(G3),0),MATCH(D8,INDIRECT(H3),1)))+IFERROR(VLOOKUP(INDEX(INDIRECT(D3),MATCH(D4,INDIRECT(F3),0),MATCH(D8,INDIRECT(G3),1)),INDIRECT(D10),3,0),0)</f>
        <v>1423.8</v>
      </c>
    </row>
    <row r="10" spans="2:16">
      <c r="C10" s="30" t="str">
        <f>VLOOKUP($C3,$M$2:$P$5,4,0)</f>
        <v>automaj</v>
      </c>
      <c r="D10" s="30" t="str">
        <f>VLOOKUP($D3,$M$2:$P$5,4,0)</f>
        <v>cyclomaj</v>
      </c>
    </row>
    <row r="12" spans="2:16">
      <c r="B12" s="16" t="s">
        <v>18</v>
      </c>
      <c r="C12" s="17"/>
      <c r="D12" s="17"/>
      <c r="E12" s="18"/>
    </row>
    <row r="13" spans="2:16">
      <c r="B13" s="14" t="s">
        <v>15</v>
      </c>
      <c r="C13" s="14">
        <v>5000</v>
      </c>
      <c r="D13" s="14">
        <v>20000</v>
      </c>
      <c r="E13" s="14">
        <v>100000</v>
      </c>
      <c r="G13" s="12" t="s">
        <v>12</v>
      </c>
    </row>
    <row r="14" spans="2:16">
      <c r="B14" s="14">
        <v>3</v>
      </c>
      <c r="C14" s="1">
        <v>0.40799999999999997</v>
      </c>
      <c r="D14" s="27">
        <v>0.24399999999999999</v>
      </c>
      <c r="E14" s="1">
        <v>0.28499999999999998</v>
      </c>
      <c r="F14" s="28">
        <v>820</v>
      </c>
      <c r="G14" s="12">
        <v>1</v>
      </c>
      <c r="I14" t="s">
        <v>14</v>
      </c>
    </row>
    <row r="15" spans="2:16">
      <c r="B15" s="14">
        <v>4</v>
      </c>
      <c r="C15" s="1">
        <v>0.49099999999999999</v>
      </c>
      <c r="D15" s="27">
        <v>0.27600000000000002</v>
      </c>
      <c r="E15" s="1">
        <v>0.33</v>
      </c>
      <c r="F15" s="29">
        <v>1077</v>
      </c>
      <c r="G15" s="12">
        <v>2</v>
      </c>
      <c r="I15" t="s">
        <v>5</v>
      </c>
    </row>
    <row r="16" spans="2:16">
      <c r="B16" s="14">
        <v>5</v>
      </c>
      <c r="C16" s="1">
        <v>0.54</v>
      </c>
      <c r="D16" s="27">
        <v>0.30299999999999999</v>
      </c>
      <c r="E16" s="1">
        <v>0.36199999999999999</v>
      </c>
      <c r="F16" s="29">
        <v>1182</v>
      </c>
      <c r="G16" s="12">
        <v>3</v>
      </c>
      <c r="I16" t="s">
        <v>4</v>
      </c>
    </row>
    <row r="17" spans="2:7">
      <c r="B17" s="14">
        <v>6</v>
      </c>
      <c r="C17" s="1">
        <v>0.56499999999999995</v>
      </c>
      <c r="D17" s="27">
        <v>0.318</v>
      </c>
      <c r="E17" s="1">
        <v>0.38</v>
      </c>
      <c r="F17" s="29">
        <v>1238</v>
      </c>
      <c r="G17" s="12">
        <v>4</v>
      </c>
    </row>
    <row r="18" spans="2:7">
      <c r="B18" s="14">
        <v>7</v>
      </c>
      <c r="C18" s="1">
        <v>0.59199999999999997</v>
      </c>
      <c r="D18" s="27">
        <v>0.35499999999999998</v>
      </c>
      <c r="E18" s="1">
        <v>0.39900000000000002</v>
      </c>
      <c r="F18" s="29">
        <v>1282</v>
      </c>
      <c r="G18" s="12">
        <v>5</v>
      </c>
    </row>
    <row r="19" spans="2:7">
      <c r="B19" s="19" t="s">
        <v>16</v>
      </c>
      <c r="C19" s="20"/>
      <c r="D19" s="20"/>
      <c r="E19" s="21"/>
      <c r="G19" s="12">
        <v>6</v>
      </c>
    </row>
    <row r="20" spans="2:7">
      <c r="B20" s="15" t="s">
        <v>15</v>
      </c>
      <c r="C20" s="15">
        <v>3000</v>
      </c>
      <c r="D20" s="15">
        <v>6000</v>
      </c>
      <c r="E20" s="15">
        <v>100000</v>
      </c>
      <c r="G20" s="12">
        <v>7</v>
      </c>
    </row>
    <row r="21" spans="2:7">
      <c r="B21" s="14">
        <v>2</v>
      </c>
      <c r="C21" s="1">
        <v>0.33600000000000002</v>
      </c>
      <c r="D21" s="27">
        <v>8.4000000000000005E-2</v>
      </c>
      <c r="E21" s="1">
        <v>0.21</v>
      </c>
      <c r="F21" s="29">
        <v>156</v>
      </c>
      <c r="G21" s="12" t="s">
        <v>13</v>
      </c>
    </row>
    <row r="22" spans="2:7">
      <c r="B22" s="14">
        <v>5</v>
      </c>
      <c r="C22" s="1">
        <v>0.39800000000000002</v>
      </c>
      <c r="D22" s="27">
        <v>7.0000000000000007E-2</v>
      </c>
      <c r="E22" s="1">
        <v>0.23400000000000001</v>
      </c>
      <c r="F22" s="29">
        <v>984</v>
      </c>
      <c r="G22" s="12">
        <v>1</v>
      </c>
    </row>
    <row r="23" spans="2:7">
      <c r="B23" s="14">
        <v>20</v>
      </c>
      <c r="C23" s="1">
        <v>0.51500000000000001</v>
      </c>
      <c r="D23" s="27">
        <v>6.7000000000000004E-2</v>
      </c>
      <c r="E23" s="1">
        <v>0.29099999999999998</v>
      </c>
      <c r="F23" s="29">
        <v>1344</v>
      </c>
      <c r="G23" s="12">
        <v>2</v>
      </c>
    </row>
    <row r="24" spans="2:7">
      <c r="B24" s="22" t="s">
        <v>17</v>
      </c>
      <c r="C24" s="23"/>
      <c r="D24" s="23"/>
      <c r="E24" s="24"/>
      <c r="G24" s="12">
        <v>3</v>
      </c>
    </row>
    <row r="25" spans="2:7">
      <c r="B25" s="14" t="s">
        <v>15</v>
      </c>
      <c r="C25" s="14">
        <v>2000</v>
      </c>
      <c r="D25" s="14">
        <v>5000</v>
      </c>
      <c r="E25" s="14">
        <v>100000</v>
      </c>
      <c r="G25" s="12">
        <v>4</v>
      </c>
    </row>
    <row r="26" spans="2:7">
      <c r="B26" s="14">
        <v>1</v>
      </c>
      <c r="C26" s="1">
        <v>0.26800000000000002</v>
      </c>
      <c r="D26" s="27">
        <v>6.3E-2</v>
      </c>
      <c r="E26" s="1">
        <v>0.14499999999999999</v>
      </c>
      <c r="F26" s="29">
        <v>410</v>
      </c>
      <c r="G26" s="12">
        <v>5</v>
      </c>
    </row>
  </sheetData>
  <mergeCells count="5">
    <mergeCell ref="B12:E12"/>
    <mergeCell ref="B19:E19"/>
    <mergeCell ref="B24:E24"/>
    <mergeCell ref="B1:D1"/>
    <mergeCell ref="F6:L6"/>
  </mergeCells>
  <dataValidations count="3">
    <dataValidation type="list" allowBlank="1" showInputMessage="1" showErrorMessage="1" sqref="C3:D3">
      <formula1>$I$14:$I$16</formula1>
    </dataValidation>
    <dataValidation type="list" allowBlank="1" showInputMessage="1" showErrorMessage="1" sqref="C3:D3">
      <formula1>$V$8:$V$10</formula1>
    </dataValidation>
    <dataValidation type="list" allowBlank="1" showInputMessage="1" showErrorMessage="1" sqref="C4:D4">
      <formula1>$G$13:$G$26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Feuil1</vt:lpstr>
      <vt:lpstr>Feuil2</vt:lpstr>
      <vt:lpstr>autocv</vt:lpstr>
      <vt:lpstr>autokm</vt:lpstr>
      <vt:lpstr>automaj</vt:lpstr>
      <vt:lpstr>automobile</vt:lpstr>
      <vt:lpstr>cyclocv</vt:lpstr>
      <vt:lpstr>cyclokm</vt:lpstr>
      <vt:lpstr>cyclomaj</vt:lpstr>
      <vt:lpstr>cyclomoteur</vt:lpstr>
      <vt:lpstr>drouescv</vt:lpstr>
      <vt:lpstr>droueskm</vt:lpstr>
      <vt:lpstr>drouesmaj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Solenn</dc:creator>
  <cp:lastModifiedBy>tulipe</cp:lastModifiedBy>
  <dcterms:created xsi:type="dcterms:W3CDTF">2015-01-11T15:05:02Z</dcterms:created>
  <dcterms:modified xsi:type="dcterms:W3CDTF">2015-01-11T18:16:42Z</dcterms:modified>
</cp:coreProperties>
</file>