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/>
  <bookViews>
    <workbookView xWindow="0" yWindow="0" windowWidth="19420" windowHeight="11020"/>
  </bookViews>
  <sheets>
    <sheet name="test" sheetId="1" r:id="rId1"/>
  </sheets>
  <definedNames>
    <definedName name="Z_99801DAA_8705_4DC0_80F1_E0D1557613E5_.wvu.Cols" localSheetId="0" hidden="1">test!$J:$M</definedName>
    <definedName name="Z_99801DAA_8705_4DC0_80F1_E0D1557613E5_.wvu.PrintArea" localSheetId="0" hidden="1">test!$A$1:$I$46</definedName>
  </definedNames>
  <calcPr calcId="124519" fullCalcOnLoad="1" concurrentCalc="0"/>
  <customWorkbookViews>
    <customWorkbookView name="TOQUET Benoit - CT937 - Affichage personnalisé" guid="{99801DAA-8705-4DC0-80F1-E0D1557613E5}" mergeInterval="0" personalView="1" maximized="1" xWindow="-8" yWindow="-8" windowWidth="1296" windowHeight="1000" activeSheetId="1"/>
  </customWorkbookViews>
</workbook>
</file>

<file path=xl/calcChain.xml><?xml version="1.0" encoding="utf-8"?>
<calcChain xmlns="http://schemas.openxmlformats.org/spreadsheetml/2006/main">
  <c r="E10" i="1" a="1"/>
  <c r="E10"/>
  <c r="R7"/>
  <c r="R6"/>
  <c r="O6"/>
  <c r="O7"/>
  <c r="O10"/>
  <c r="O11"/>
</calcChain>
</file>

<file path=xl/sharedStrings.xml><?xml version="1.0" encoding="utf-8"?>
<sst xmlns="http://schemas.openxmlformats.org/spreadsheetml/2006/main" count="8" uniqueCount="7">
  <si>
    <t>n6</t>
  </si>
  <si>
    <t>Dernier équipement  à partir du optique 01/01/2020</t>
  </si>
  <si>
    <t>Dernier équipement  à partir du optique 01/01/2016</t>
  </si>
  <si>
    <t>date de référence</t>
  </si>
  <si>
    <t xml:space="preserve">Date du précédent remboursement </t>
  </si>
  <si>
    <t>f</t>
  </si>
  <si>
    <t xml:space="preserve">formule matricielle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</si>
</sst>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4"/>
      <color indexed="8"/>
      <name val="Candara"/>
      <family val="2"/>
    </font>
    <font>
      <b/>
      <sz val="14"/>
      <color indexed="8"/>
      <name val="Candara"/>
      <family val="2"/>
    </font>
    <font>
      <b/>
      <sz val="14"/>
      <color indexed="18"/>
      <name val="Candara"/>
      <family val="2"/>
    </font>
    <font>
      <sz val="14"/>
      <color indexed="18"/>
      <name val="Candara"/>
      <family val="2"/>
    </font>
    <font>
      <sz val="8"/>
      <name val="Calibri"/>
      <family val="2"/>
    </font>
    <font>
      <b/>
      <sz val="14"/>
      <color indexed="63"/>
      <name val="Candara"/>
      <family val="2"/>
    </font>
    <font>
      <b/>
      <sz val="22"/>
      <color indexed="26"/>
      <name val="Candara"/>
      <family val="2"/>
    </font>
    <font>
      <sz val="14"/>
      <color theme="0"/>
      <name val="Candara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3"/>
      </left>
      <right style="medium">
        <color indexed="63"/>
      </right>
      <top style="medium">
        <color indexed="63"/>
      </top>
      <bottom style="medium">
        <color indexed="63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5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wrapText="1"/>
    </xf>
    <xf numFmtId="14" fontId="6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1" fillId="3" borderId="0" xfId="0" applyFont="1" applyFill="1"/>
    <xf numFmtId="14" fontId="1" fillId="3" borderId="0" xfId="0" applyNumberFormat="1" applyFont="1" applyFill="1"/>
    <xf numFmtId="0" fontId="1" fillId="0" borderId="2" xfId="0" applyFont="1" applyBorder="1"/>
    <xf numFmtId="14" fontId="1" fillId="0" borderId="3" xfId="0" applyNumberFormat="1" applyFont="1" applyBorder="1"/>
    <xf numFmtId="0" fontId="1" fillId="0" borderId="4" xfId="0" applyFont="1" applyBorder="1"/>
    <xf numFmtId="14" fontId="1" fillId="0" borderId="5" xfId="0" applyNumberFormat="1" applyFont="1" applyBorder="1"/>
    <xf numFmtId="14" fontId="1" fillId="4" borderId="0" xfId="0" applyNumberFormat="1" applyFont="1" applyFill="1"/>
    <xf numFmtId="0" fontId="0" fillId="0" borderId="0" xfId="0" applyAlignment="1"/>
    <xf numFmtId="14" fontId="1" fillId="5" borderId="0" xfId="0" applyNumberFormat="1" applyFont="1" applyFill="1"/>
    <xf numFmtId="14" fontId="1" fillId="6" borderId="0" xfId="0" applyNumberFormat="1" applyFont="1" applyFill="1"/>
    <xf numFmtId="0" fontId="1" fillId="3" borderId="0" xfId="0" applyFont="1" applyFill="1" applyBorder="1"/>
    <xf numFmtId="0" fontId="1" fillId="4" borderId="0" xfId="0" applyFont="1" applyFill="1"/>
    <xf numFmtId="0" fontId="1" fillId="3" borderId="6" xfId="0" applyFont="1" applyFill="1" applyBorder="1"/>
    <xf numFmtId="14" fontId="1" fillId="3" borderId="3" xfId="0" applyNumberFormat="1" applyFont="1" applyFill="1" applyBorder="1"/>
    <xf numFmtId="0" fontId="1" fillId="3" borderId="7" xfId="0" applyFont="1" applyFill="1" applyBorder="1"/>
    <xf numFmtId="14" fontId="1" fillId="3" borderId="5" xfId="0" applyNumberFormat="1" applyFont="1" applyFill="1" applyBorder="1"/>
    <xf numFmtId="0" fontId="6" fillId="3" borderId="0" xfId="0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14" fontId="1" fillId="3" borderId="9" xfId="0" applyNumberFormat="1" applyFont="1" applyFill="1" applyBorder="1"/>
    <xf numFmtId="0" fontId="4" fillId="3" borderId="0" xfId="0" applyFont="1" applyFill="1"/>
    <xf numFmtId="0" fontId="3" fillId="3" borderId="0" xfId="0" applyFont="1" applyFill="1"/>
    <xf numFmtId="0" fontId="1" fillId="3" borderId="2" xfId="0" applyFont="1" applyFill="1" applyBorder="1"/>
    <xf numFmtId="0" fontId="1" fillId="3" borderId="0" xfId="0" applyFont="1" applyFill="1" applyAlignment="1">
      <alignment horizontal="center"/>
    </xf>
    <xf numFmtId="0" fontId="1" fillId="3" borderId="4" xfId="0" applyFont="1" applyFill="1" applyBorder="1"/>
    <xf numFmtId="0" fontId="7" fillId="3" borderId="0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1" fillId="3" borderId="6" xfId="0" applyNumberFormat="1" applyFont="1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14" fontId="1" fillId="0" borderId="6" xfId="0" applyNumberFormat="1" applyFont="1" applyBorder="1" applyAlignment="1">
      <alignment horizontal="center" wrapText="1"/>
    </xf>
    <xf numFmtId="0" fontId="0" fillId="0" borderId="7" xfId="0" applyBorder="1" applyAlignment="1">
      <alignment horizontal="center" wrapText="1"/>
    </xf>
  </cellXfs>
  <cellStyles count="1">
    <cellStyle name="Normal" xfId="0" builtinId="0"/>
  </cellStyles>
  <dxfs count="6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FF000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4</xdr:row>
      <xdr:rowOff>0</xdr:rowOff>
    </xdr:from>
    <xdr:to>
      <xdr:col>5</xdr:col>
      <xdr:colOff>628650</xdr:colOff>
      <xdr:row>7</xdr:row>
      <xdr:rowOff>107950</xdr:rowOff>
    </xdr:to>
    <xdr:cxnSp macro="">
      <xdr:nvCxnSpPr>
        <xdr:cNvPr id="2155" name="Connecteur droit avec flèche 6"/>
        <xdr:cNvCxnSpPr>
          <a:cxnSpLocks noChangeShapeType="1"/>
        </xdr:cNvCxnSpPr>
      </xdr:nvCxnSpPr>
      <xdr:spPr bwMode="auto">
        <a:xfrm flipH="1" flipV="1">
          <a:off x="8305800" y="1422400"/>
          <a:ext cx="0" cy="825500"/>
        </a:xfrm>
        <a:prstGeom prst="straightConnector1">
          <a:avLst/>
        </a:prstGeom>
        <a:noFill/>
        <a:ln w="6350" algn="ctr">
          <a:solidFill>
            <a:srgbClr val="1F4E79"/>
          </a:solidFill>
          <a:miter lim="800000"/>
          <a:headEnd/>
          <a:tailEnd type="triangle" w="med" len="med"/>
        </a:ln>
      </xdr:spPr>
    </xdr:cxnSp>
    <xdr:clientData/>
  </xdr:twoCellAnchor>
  <xdr:twoCellAnchor>
    <xdr:from>
      <xdr:col>5</xdr:col>
      <xdr:colOff>0</xdr:colOff>
      <xdr:row>7</xdr:row>
      <xdr:rowOff>95250</xdr:rowOff>
    </xdr:from>
    <xdr:to>
      <xdr:col>5</xdr:col>
      <xdr:colOff>615950</xdr:colOff>
      <xdr:row>8</xdr:row>
      <xdr:rowOff>12700</xdr:rowOff>
    </xdr:to>
    <xdr:cxnSp macro="">
      <xdr:nvCxnSpPr>
        <xdr:cNvPr id="2156" name="Connecteur droit avec flèche 8"/>
        <xdr:cNvCxnSpPr>
          <a:cxnSpLocks noChangeShapeType="1"/>
        </xdr:cNvCxnSpPr>
      </xdr:nvCxnSpPr>
      <xdr:spPr bwMode="auto">
        <a:xfrm flipH="1">
          <a:off x="8305800" y="2235200"/>
          <a:ext cx="0" cy="361950"/>
        </a:xfrm>
        <a:prstGeom prst="straightConnector1">
          <a:avLst/>
        </a:prstGeom>
        <a:noFill/>
        <a:ln w="6350" algn="ctr">
          <a:solidFill>
            <a:srgbClr val="1F4E79"/>
          </a:solidFill>
          <a:miter lim="800000"/>
          <a:headEnd/>
          <a:tailEnd type="triangle" w="med" len="med"/>
        </a:ln>
      </xdr:spPr>
    </xdr:cxnSp>
    <xdr:clientData/>
  </xdr:twoCellAnchor>
  <xdr:twoCellAnchor>
    <xdr:from>
      <xdr:col>5</xdr:col>
      <xdr:colOff>12700</xdr:colOff>
      <xdr:row>7</xdr:row>
      <xdr:rowOff>95250</xdr:rowOff>
    </xdr:from>
    <xdr:to>
      <xdr:col>5</xdr:col>
      <xdr:colOff>615950</xdr:colOff>
      <xdr:row>9</xdr:row>
      <xdr:rowOff>508000</xdr:rowOff>
    </xdr:to>
    <xdr:cxnSp macro="">
      <xdr:nvCxnSpPr>
        <xdr:cNvPr id="2157" name="Connecteur droit avec flèche 8"/>
        <xdr:cNvCxnSpPr>
          <a:cxnSpLocks noChangeShapeType="1"/>
        </xdr:cNvCxnSpPr>
      </xdr:nvCxnSpPr>
      <xdr:spPr bwMode="auto">
        <a:xfrm flipH="1">
          <a:off x="8305800" y="2235200"/>
          <a:ext cx="0" cy="1130300"/>
        </a:xfrm>
        <a:prstGeom prst="straightConnector1">
          <a:avLst/>
        </a:prstGeom>
        <a:noFill/>
        <a:ln w="6350" algn="ctr">
          <a:solidFill>
            <a:srgbClr val="1F4E79"/>
          </a:solidFill>
          <a:miter lim="800000"/>
          <a:headEnd/>
          <a:tailEnd type="triangle" w="med" len="med"/>
        </a:ln>
      </xdr:spPr>
    </xdr:cxnSp>
    <xdr:clientData/>
  </xdr:twoCellAnchor>
  <xdr:twoCellAnchor>
    <xdr:from>
      <xdr:col>5</xdr:col>
      <xdr:colOff>0</xdr:colOff>
      <xdr:row>7</xdr:row>
      <xdr:rowOff>95250</xdr:rowOff>
    </xdr:from>
    <xdr:to>
      <xdr:col>5</xdr:col>
      <xdr:colOff>615950</xdr:colOff>
      <xdr:row>11</xdr:row>
      <xdr:rowOff>323850</xdr:rowOff>
    </xdr:to>
    <xdr:cxnSp macro="">
      <xdr:nvCxnSpPr>
        <xdr:cNvPr id="2158" name="Connecteur droit avec flèche 8"/>
        <xdr:cNvCxnSpPr>
          <a:cxnSpLocks noChangeShapeType="1"/>
        </xdr:cNvCxnSpPr>
      </xdr:nvCxnSpPr>
      <xdr:spPr bwMode="auto">
        <a:xfrm flipH="1">
          <a:off x="8305800" y="2235200"/>
          <a:ext cx="0" cy="2184400"/>
        </a:xfrm>
        <a:prstGeom prst="straightConnector1">
          <a:avLst/>
        </a:prstGeom>
        <a:noFill/>
        <a:ln w="6350" algn="ctr">
          <a:solidFill>
            <a:srgbClr val="1F4E79"/>
          </a:solidFill>
          <a:miter lim="800000"/>
          <a:headEnd/>
          <a:tailEnd type="triangle" w="med" len="med"/>
        </a:ln>
      </xdr:spPr>
    </xdr:cxnSp>
    <xdr:clientData/>
  </xdr:twoCellAnchor>
  <xdr:twoCellAnchor>
    <xdr:from>
      <xdr:col>3</xdr:col>
      <xdr:colOff>1516225</xdr:colOff>
      <xdr:row>9</xdr:row>
      <xdr:rowOff>401735</xdr:rowOff>
    </xdr:from>
    <xdr:to>
      <xdr:col>3</xdr:col>
      <xdr:colOff>2054031</xdr:colOff>
      <xdr:row>9</xdr:row>
      <xdr:rowOff>622041</xdr:rowOff>
    </xdr:to>
    <xdr:cxnSp macro="">
      <xdr:nvCxnSpPr>
        <xdr:cNvPr id="7" name="Connecteur droit avec flèche 6"/>
        <xdr:cNvCxnSpPr/>
      </xdr:nvCxnSpPr>
      <xdr:spPr>
        <a:xfrm flipV="1">
          <a:off x="5844592" y="3252755"/>
          <a:ext cx="537806" cy="2203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/>
  </sheetPr>
  <dimension ref="A1:W31"/>
  <sheetViews>
    <sheetView tabSelected="1" topLeftCell="C1" zoomScale="98" workbookViewId="0">
      <selection activeCell="D12" sqref="D12"/>
    </sheetView>
  </sheetViews>
  <sheetFormatPr baseColWidth="10" defaultColWidth="11.453125" defaultRowHeight="18.5"/>
  <cols>
    <col min="1" max="2" width="11.453125" style="1"/>
    <col min="3" max="3" width="39.1796875" style="1" customWidth="1"/>
    <col min="4" max="4" width="30" style="1" customWidth="1"/>
    <col min="5" max="5" width="26.81640625" style="1" customWidth="1"/>
    <col min="6" max="6" width="24.7265625" style="1" hidden="1" customWidth="1"/>
    <col min="7" max="7" width="25.7265625" style="1" hidden="1" customWidth="1"/>
    <col min="8" max="8" width="0" style="1" hidden="1" customWidth="1"/>
    <col min="9" max="9" width="13.26953125" style="1" hidden="1" customWidth="1"/>
    <col min="10" max="10" width="12.81640625" style="1" hidden="1" customWidth="1"/>
    <col min="11" max="11" width="14.54296875" style="1" hidden="1" customWidth="1"/>
    <col min="12" max="12" width="20.54296875" style="1" hidden="1" customWidth="1"/>
    <col min="13" max="13" width="22.7265625" style="1" hidden="1" customWidth="1"/>
    <col min="14" max="14" width="37.7265625" style="1" hidden="1" customWidth="1"/>
    <col min="15" max="16" width="23.1796875" style="1" hidden="1" customWidth="1"/>
    <col min="17" max="17" width="19.453125" style="1" hidden="1" customWidth="1"/>
    <col min="18" max="18" width="12.81640625" style="1" hidden="1" customWidth="1"/>
    <col min="19" max="19" width="0" style="1" hidden="1" customWidth="1"/>
    <col min="20" max="20" width="21.81640625" style="1" hidden="1" customWidth="1"/>
    <col min="21" max="21" width="0" style="1" hidden="1" customWidth="1"/>
    <col min="22" max="22" width="8.08984375" style="1" customWidth="1"/>
    <col min="23" max="23" width="26.1796875" style="1" customWidth="1"/>
    <col min="24" max="16384" width="11.453125" style="1"/>
  </cols>
  <sheetData>
    <row r="1" spans="1:23" ht="54.75" customHeight="1">
      <c r="A1" s="31"/>
      <c r="B1" s="31"/>
      <c r="C1" s="31"/>
      <c r="D1" s="31"/>
      <c r="E1" s="31"/>
      <c r="F1" s="31"/>
      <c r="G1" s="31"/>
      <c r="H1" s="32"/>
      <c r="I1" s="7"/>
      <c r="J1" s="7"/>
      <c r="K1" s="7"/>
      <c r="L1" s="19"/>
      <c r="M1" s="20"/>
      <c r="N1" s="7"/>
    </row>
    <row r="2" spans="1:23" ht="19.5" customHeight="1" thickBo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21"/>
      <c r="M2" s="22"/>
      <c r="N2" s="8"/>
      <c r="O2" s="2">
        <v>43101</v>
      </c>
      <c r="V2" s="18"/>
      <c r="W2" s="18" t="s">
        <v>3</v>
      </c>
    </row>
    <row r="3" spans="1:23" ht="19" thickBot="1">
      <c r="A3" s="7"/>
      <c r="B3" s="7"/>
      <c r="C3" s="7"/>
      <c r="D3" s="7"/>
      <c r="E3" s="17"/>
      <c r="F3" s="7"/>
      <c r="G3" s="7"/>
      <c r="H3" s="7"/>
      <c r="I3" s="7"/>
      <c r="J3" s="7"/>
      <c r="K3" s="7"/>
      <c r="L3" s="7"/>
      <c r="M3" s="7"/>
      <c r="N3" s="7"/>
      <c r="V3" s="13"/>
      <c r="W3" s="13">
        <v>42370</v>
      </c>
    </row>
    <row r="4" spans="1:23" ht="19" thickBot="1">
      <c r="A4" s="7"/>
      <c r="B4" s="7"/>
      <c r="C4" s="23"/>
      <c r="D4" s="7"/>
      <c r="E4" s="17"/>
      <c r="F4" s="24"/>
      <c r="G4" s="24"/>
      <c r="H4" s="7"/>
      <c r="I4" s="7"/>
      <c r="J4" s="7"/>
      <c r="K4" s="7"/>
      <c r="L4" s="7"/>
      <c r="M4" s="25"/>
      <c r="N4" s="8"/>
      <c r="V4" s="13"/>
      <c r="W4" s="13">
        <v>42370</v>
      </c>
    </row>
    <row r="5" spans="1:23" ht="19" thickBot="1">
      <c r="A5" s="7"/>
      <c r="B5" s="7"/>
      <c r="C5" s="26"/>
      <c r="D5" s="7"/>
      <c r="E5" s="27"/>
      <c r="F5" s="24"/>
      <c r="G5" s="24"/>
      <c r="H5" s="7"/>
      <c r="I5" s="7"/>
      <c r="J5" s="7"/>
      <c r="K5" s="7"/>
      <c r="L5" s="7"/>
      <c r="M5" s="7"/>
      <c r="N5" s="7"/>
      <c r="V5" s="13"/>
      <c r="W5" s="13">
        <v>43101</v>
      </c>
    </row>
    <row r="6" spans="1:23">
      <c r="A6" s="7"/>
      <c r="B6" s="7"/>
      <c r="C6" s="23"/>
      <c r="D6" s="7"/>
      <c r="E6" s="17"/>
      <c r="F6" s="7"/>
      <c r="G6" s="7"/>
      <c r="H6" s="7"/>
      <c r="I6" s="7"/>
      <c r="J6" s="7"/>
      <c r="K6" s="7"/>
      <c r="L6" s="35"/>
      <c r="M6" s="28"/>
      <c r="N6" s="20"/>
      <c r="O6" s="10" t="str">
        <f>IF(E6=L1,IF(E8&lt;E4,"",(IF(OR(E6="",E8=""),"",IF(E4&lt;M1,IF(E8&lt;MOIS.DECALER(M2,24),M2,MOIS.DECALER(M2,12)),IF(E8&lt;MOIS.DECALER(E4,12),E4,MOIS.DECALER(E4,12)))))),IF(E8&lt;E4,"",(IF(OR(E6="",E8=""),"",IF(E4&lt;M1,IF(E8&lt;MOIS.DECALER(M2,24),M2,MOIS.DECALER(M2,24)),IF(E8&lt;MOIS.DECALER(E4,24),E4,MOIS.DECALER(E4,24)))))))</f>
        <v/>
      </c>
      <c r="Q6" s="1" t="s">
        <v>0</v>
      </c>
      <c r="R6" s="15" t="str">
        <f>IF(E8&lt;E4,"",(IF(OR(E6="",E8=""),"",IF(E4&lt;M1,IF(E8&lt;MOIS.DECALER(M2,24),M2,MOIS.DECALER(M2,24)),IF(E8&lt;MOIS.DECALER(E4,24),E4,MOIS.DECALER(E4,24))))))</f>
        <v/>
      </c>
      <c r="T6" s="10"/>
      <c r="V6" s="13"/>
      <c r="W6" s="13">
        <v>43831</v>
      </c>
    </row>
    <row r="7" spans="1:23" ht="19" thickBot="1">
      <c r="A7" s="7"/>
      <c r="B7" s="7"/>
      <c r="C7" s="29"/>
      <c r="D7" s="7"/>
      <c r="E7" s="24"/>
      <c r="F7" s="24"/>
      <c r="G7" s="24"/>
      <c r="H7" s="7"/>
      <c r="I7" s="7"/>
      <c r="J7" s="7"/>
      <c r="K7" s="7"/>
      <c r="L7" s="36"/>
      <c r="M7" s="30"/>
      <c r="N7" s="22"/>
      <c r="O7" s="12" t="e">
        <f>MOIS.DECALER(IF(F6=M1,IF(F8&lt;F4,"",(IF(OR(F6="",F8=""),"",IF(F4&lt;N1,IF(F8&lt;MOIS.DECALER(N2,12),N2,MOIS.DECALER(N2,12)),IF(F8&lt;MOIS.DECALER(F4,12),F4,MOIS.DECALER(F4,12)))))),IF(F8&lt;F4,"",(IF(OR(F6="",F8=""),"",IF(F4&lt;N1,IF(F8&lt;MOIS.DECALER(N2,24),N2,MOIS.DECALER(N2,24)),IF(F8&lt;MOIS.DECALER(F4,24),F4,MOIS.DECALER(F4,24))))))),12)</f>
        <v>#VALUE!</v>
      </c>
      <c r="R7" s="15" t="e">
        <f>MOIS.DECALER(IF(,,IF(E8&lt;E4,"",(IF(OR(E6="",E8=""),"",IF(E4&lt;M1,IF(E8&lt;MOIS.DECALER(M2,24),M2,MOIS.DECALER(M2,24)),IF(E8&lt;MOIS.DECALER(E4,24),E4,MOIS.DECALER(E4,24))))))),12)</f>
        <v>#VALUE!</v>
      </c>
      <c r="T7" s="12"/>
      <c r="V7" s="13"/>
      <c r="W7" s="13">
        <v>44562</v>
      </c>
    </row>
    <row r="8" spans="1:23" ht="35.25" customHeight="1" thickBot="1">
      <c r="C8" s="4" t="s">
        <v>4</v>
      </c>
      <c r="E8" s="5">
        <v>43256</v>
      </c>
      <c r="F8" s="6"/>
      <c r="G8" s="3"/>
      <c r="I8" s="2"/>
      <c r="J8" s="7"/>
      <c r="K8" s="7"/>
      <c r="L8" s="37"/>
      <c r="M8" s="9"/>
      <c r="N8" s="16"/>
      <c r="O8" s="7"/>
      <c r="P8" s="7"/>
      <c r="V8" s="13"/>
      <c r="W8" s="13">
        <v>45292</v>
      </c>
    </row>
    <row r="9" spans="1:23" ht="21.75" customHeight="1" thickBot="1">
      <c r="E9" s="2"/>
      <c r="F9" s="6"/>
      <c r="G9" s="3"/>
      <c r="I9" s="2"/>
      <c r="J9" s="7"/>
      <c r="K9" s="7"/>
      <c r="L9" s="38"/>
      <c r="M9" s="11"/>
      <c r="N9" s="16"/>
      <c r="O9" s="7"/>
      <c r="P9" s="7"/>
      <c r="V9" s="13"/>
      <c r="W9" s="13">
        <v>46023</v>
      </c>
    </row>
    <row r="10" spans="1:23" ht="57" customHeight="1" thickBot="1">
      <c r="C10" s="4" t="s">
        <v>3</v>
      </c>
      <c r="D10" s="1" t="s">
        <v>6</v>
      </c>
      <c r="E10" s="5">
        <f t="array" ref="E10">MAX(IF(W3:W11&lt;=E8,W3:W11,""))</f>
        <v>43101</v>
      </c>
      <c r="F10" s="6"/>
      <c r="G10" s="3"/>
      <c r="I10" s="2"/>
      <c r="J10" s="7"/>
      <c r="K10" s="7"/>
      <c r="L10" s="7"/>
      <c r="M10" s="8"/>
      <c r="N10" s="7"/>
      <c r="O10" s="8" t="e">
        <f ca="1">IF(E8&gt;=N2,MOIS.DECALER(M4,0),IF(E10="","",M4))</f>
        <v>#NAME?</v>
      </c>
      <c r="P10" s="7"/>
      <c r="V10" s="13"/>
      <c r="W10" s="13">
        <v>46753</v>
      </c>
    </row>
    <row r="11" spans="1:23" ht="40.5" customHeight="1">
      <c r="E11" s="6" t="s">
        <v>5</v>
      </c>
      <c r="F11" s="6"/>
      <c r="G11" s="3"/>
      <c r="I11" s="2"/>
      <c r="J11" s="7"/>
      <c r="K11" s="7"/>
      <c r="L11" s="7"/>
      <c r="M11" s="8"/>
      <c r="N11" s="7"/>
      <c r="O11" s="8" t="e">
        <f ca="1">IF(E8&gt;=N2,MOIS.DECALER(M4,24),IF(E10="","",M4))</f>
        <v>#NAME?</v>
      </c>
      <c r="P11" s="7"/>
      <c r="V11" s="13"/>
      <c r="W11" s="13">
        <v>47484</v>
      </c>
    </row>
    <row r="12" spans="1:23" ht="60.75" customHeight="1">
      <c r="F12" s="6"/>
      <c r="G12" s="3"/>
      <c r="I12" s="2"/>
      <c r="J12" s="7"/>
      <c r="K12" s="7"/>
      <c r="L12" s="7"/>
      <c r="M12" s="8"/>
      <c r="N12" s="7" t="s">
        <v>2</v>
      </c>
      <c r="O12" s="7"/>
      <c r="P12" s="7" t="s">
        <v>1</v>
      </c>
      <c r="V12" s="13"/>
      <c r="W12" s="13">
        <v>48214</v>
      </c>
    </row>
    <row r="13" spans="1:23" ht="15.75" customHeight="1"/>
    <row r="15" spans="1:23" ht="43.5" customHeight="1"/>
    <row r="16" spans="1:23" ht="23.25" customHeight="1"/>
    <row r="17" spans="2:8" ht="43.5" customHeight="1"/>
    <row r="18" spans="2:8" ht="19.5" customHeight="1"/>
    <row r="19" spans="2:8" ht="40.5" customHeight="1"/>
    <row r="22" spans="2:8" ht="18.75" customHeight="1"/>
    <row r="27" spans="2:8" ht="57" customHeight="1"/>
    <row r="29" spans="2:8">
      <c r="F29" s="14"/>
      <c r="G29" s="14"/>
      <c r="H29" s="14"/>
    </row>
    <row r="30" spans="2:8">
      <c r="B30" s="33"/>
      <c r="C30" s="34"/>
      <c r="D30" s="34"/>
    </row>
    <row r="31" spans="2:8">
      <c r="B31" s="34"/>
      <c r="C31" s="34"/>
      <c r="D31" s="34"/>
    </row>
  </sheetData>
  <customSheetViews>
    <customSheetView guid="{99801DAA-8705-4DC0-80F1-E0D1557613E5}" scale="98" showGridLines="0" hiddenColumns="1">
      <selection activeCell="G4" sqref="G4"/>
      <pageMargins left="0.7" right="0.7" top="0.75" bottom="0.75" header="0.3" footer="0.3"/>
      <pageSetup paperSize="9" scale="55" orientation="portrait" r:id="rId1"/>
    </customSheetView>
  </customSheetViews>
  <mergeCells count="4">
    <mergeCell ref="A1:H1"/>
    <mergeCell ref="B30:D31"/>
    <mergeCell ref="L6:L7"/>
    <mergeCell ref="L8:L9"/>
  </mergeCells>
  <phoneticPr fontId="5" type="noConversion"/>
  <conditionalFormatting sqref="F8:F12">
    <cfRule type="expression" dxfId="5" priority="7" stopIfTrue="1">
      <formula>$E$8&lt;$E$4</formula>
    </cfRule>
  </conditionalFormatting>
  <conditionalFormatting sqref="E8">
    <cfRule type="cellIs" dxfId="4" priority="6" stopIfTrue="1" operator="lessThan">
      <formula>$E$4</formula>
    </cfRule>
  </conditionalFormatting>
  <conditionalFormatting sqref="E11">
    <cfRule type="expression" dxfId="3" priority="4" stopIfTrue="1">
      <formula>$E$8&lt;$E$4</formula>
    </cfRule>
  </conditionalFormatting>
  <conditionalFormatting sqref="E10">
    <cfRule type="expression" dxfId="2" priority="2" stopIfTrue="1">
      <formula>$E$8&lt;$E$4</formula>
    </cfRule>
  </conditionalFormatting>
  <conditionalFormatting sqref="E10">
    <cfRule type="cellIs" dxfId="1" priority="1" stopIfTrue="1" operator="lessThan">
      <formula>$E$4</formula>
    </cfRule>
  </conditionalFormatting>
  <pageMargins left="0.70866141732283472" right="0.70866141732283472" top="0.74803149606299213" bottom="0.74803149606299213" header="0.31496062992125984" footer="0.31496062992125984"/>
  <pageSetup paperSize="9" scale="55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TOQUET Benoit - CT937</dc:creator>
  <cp:lastModifiedBy>tulipe</cp:lastModifiedBy>
  <cp:lastPrinted>2017-10-16T19:35:56Z</cp:lastPrinted>
  <dcterms:created xsi:type="dcterms:W3CDTF">2017-10-16T17:51:26Z</dcterms:created>
  <dcterms:modified xsi:type="dcterms:W3CDTF">2018-01-11T20:25:30Z</dcterms:modified>
</cp:coreProperties>
</file>