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140" windowWidth="19420" windowHeight="8760" activeTab="1"/>
  </bookViews>
  <sheets>
    <sheet name="Résultat_exemple" sheetId="5" r:id="rId1"/>
    <sheet name="base" sheetId="1" r:id="rId2"/>
    <sheet name="tcd" sheetId="4" r:id="rId3"/>
  </sheets>
  <definedNames>
    <definedName name="basetri">base!$J$17:$J$70</definedName>
    <definedName name="baseval">base!$K$17:$S$70</definedName>
    <definedName name="basevrac">OFFSET(base!$U$17,,,COUNTIF(base!$U$17:$U$70,"&gt;&lt;"))</definedName>
    <definedName name="datedeb">OFFSET(noms,,-2,)</definedName>
    <definedName name="datefin">OFFSET(noms,,-1,)</definedName>
    <definedName name="matri">OFFSET(noms,,2,)</definedName>
    <definedName name="noms">OFFSET(base!$E$2,,,COUNTIF(base!$E:$E,"&gt;&lt;")-1)</definedName>
    <definedName name="prenom">OFFSET(noms,,1,)</definedName>
    <definedName name="session">OFFSET(noms,,-3,)</definedName>
    <definedName name="sesss">OFFSET(noms,,-4,)</definedName>
  </definedNames>
  <calcPr calcId="124519" iterateDelta="1E-4"/>
  <pivotCaches>
    <pivotCache cacheId="0" r:id="rId4"/>
  </pivotCaches>
  <fileRecoveryPr repairLoad="1"/>
</workbook>
</file>

<file path=xl/calcChain.xml><?xml version="1.0" encoding="utf-8"?>
<calcChain xmlns="http://schemas.openxmlformats.org/spreadsheetml/2006/main">
  <c r="J37" i="1" a="1"/>
  <c r="J37" s="1"/>
  <c r="K37" s="1" a="1"/>
  <c r="K37" s="1"/>
  <c r="J38" a="1"/>
  <c r="J38" s="1"/>
  <c r="K38" s="1" a="1"/>
  <c r="K38" s="1"/>
  <c r="J39" a="1"/>
  <c r="J39" s="1"/>
  <c r="K39" s="1" a="1"/>
  <c r="K39" s="1"/>
  <c r="J41" a="1"/>
  <c r="J41" s="1"/>
  <c r="K41" s="1" a="1"/>
  <c r="K41" s="1"/>
  <c r="J43" a="1"/>
  <c r="J43" s="1"/>
  <c r="K43" s="1" a="1"/>
  <c r="K43" s="1"/>
  <c r="J45" a="1"/>
  <c r="J45" s="1"/>
  <c r="K45" s="1" a="1"/>
  <c r="K45" s="1"/>
  <c r="J46" a="1"/>
  <c r="J46" s="1"/>
  <c r="K46" s="1" a="1"/>
  <c r="K46" s="1"/>
  <c r="J47" a="1"/>
  <c r="J47" s="1"/>
  <c r="K47" s="1" a="1"/>
  <c r="K47" s="1"/>
  <c r="J49" a="1"/>
  <c r="J49" s="1"/>
  <c r="K49" s="1" a="1"/>
  <c r="K49" s="1"/>
  <c r="J51" a="1"/>
  <c r="J51" s="1"/>
  <c r="K51" s="1" a="1"/>
  <c r="K51" s="1"/>
  <c r="R51" a="1"/>
  <c r="R51" s="1"/>
  <c r="J53" a="1"/>
  <c r="J53" s="1"/>
  <c r="K53" s="1" a="1"/>
  <c r="K53" s="1"/>
  <c r="J55" a="1"/>
  <c r="J55" s="1"/>
  <c r="K55" s="1" a="1"/>
  <c r="K55" s="1"/>
  <c r="J57" a="1"/>
  <c r="J57" s="1"/>
  <c r="K57" s="1" a="1"/>
  <c r="K57" s="1"/>
  <c r="J60" a="1"/>
  <c r="J60" s="1"/>
  <c r="K60" s="1" a="1"/>
  <c r="K60" s="1"/>
  <c r="J64" a="1"/>
  <c r="J64" s="1"/>
  <c r="J66" a="1"/>
  <c r="J66" s="1"/>
  <c r="J68" a="1"/>
  <c r="J68" s="1"/>
  <c r="J70" a="1"/>
  <c r="J70" s="1"/>
  <c r="J2"/>
  <c r="J17" s="1" a="1"/>
  <c r="J17" s="1"/>
  <c r="K17" s="1" a="1"/>
  <c r="K17" s="1"/>
  <c r="J18" a="1"/>
  <c r="J18" s="1"/>
  <c r="K18" s="1" a="1"/>
  <c r="K18" s="1"/>
  <c r="J20" a="1"/>
  <c r="J20" s="1"/>
  <c r="K20" s="1" a="1"/>
  <c r="K20" s="1"/>
  <c r="J22" a="1"/>
  <c r="J22" s="1"/>
  <c r="K22" s="1" a="1"/>
  <c r="K22" s="1"/>
  <c r="J24" a="1"/>
  <c r="J24" s="1"/>
  <c r="O24" s="1" a="1"/>
  <c r="O24" s="1"/>
  <c r="J26" a="1"/>
  <c r="J26" s="1"/>
  <c r="P26" s="1" a="1"/>
  <c r="P26" s="1"/>
  <c r="J28" a="1"/>
  <c r="J28" s="1"/>
  <c r="Q28" s="1" a="1"/>
  <c r="Q28" s="1"/>
  <c r="J30" a="1"/>
  <c r="J30" s="1"/>
  <c r="K30" s="1" a="1"/>
  <c r="K30" s="1"/>
  <c r="J32" a="1"/>
  <c r="J32" s="1"/>
  <c r="Q32" s="1" a="1"/>
  <c r="Q32" s="1"/>
  <c r="J34" a="1"/>
  <c r="J34" s="1"/>
  <c r="K34" s="1" a="1"/>
  <c r="K34" s="1"/>
  <c r="J36" a="1"/>
  <c r="J36" s="1"/>
  <c r="Q36" s="1" a="1"/>
  <c r="Q36" s="1"/>
  <c r="R60" l="1" a="1"/>
  <c r="R60" s="1"/>
  <c r="R57" a="1"/>
  <c r="R57" s="1"/>
  <c r="R55" a="1"/>
  <c r="R55" s="1"/>
  <c r="N51" a="1"/>
  <c r="N51" s="1"/>
  <c r="R49" a="1"/>
  <c r="R49" s="1"/>
  <c r="R47" a="1"/>
  <c r="R47" s="1"/>
  <c r="R43" a="1"/>
  <c r="R43" s="1"/>
  <c r="N43" a="1"/>
  <c r="N43" s="1"/>
  <c r="R41" a="1"/>
  <c r="R41" s="1"/>
  <c r="R39" a="1"/>
  <c r="R39" s="1"/>
  <c r="N55" a="1"/>
  <c r="N55" s="1"/>
  <c r="R53" a="1"/>
  <c r="R53" s="1"/>
  <c r="N47" a="1"/>
  <c r="N47" s="1"/>
  <c r="R46" a="1"/>
  <c r="R46" s="1"/>
  <c r="P45" a="1"/>
  <c r="P45" s="1"/>
  <c r="N39" a="1"/>
  <c r="N39" s="1"/>
  <c r="R38" a="1"/>
  <c r="R38" s="1"/>
  <c r="P37" a="1"/>
  <c r="P37" s="1"/>
  <c r="N57" a="1"/>
  <c r="N57" s="1"/>
  <c r="N53" a="1"/>
  <c r="N53" s="1"/>
  <c r="N49" a="1"/>
  <c r="N49" s="1"/>
  <c r="N46" a="1"/>
  <c r="N46" s="1"/>
  <c r="R45" a="1"/>
  <c r="R45" s="1"/>
  <c r="N45" a="1"/>
  <c r="N45" s="1"/>
  <c r="N41" a="1"/>
  <c r="N41" s="1"/>
  <c r="N38" a="1"/>
  <c r="N38" s="1"/>
  <c r="R37" a="1"/>
  <c r="R37" s="1"/>
  <c r="N37" a="1"/>
  <c r="N37" s="1"/>
  <c r="J69" a="1"/>
  <c r="J69" s="1"/>
  <c r="J67" a="1"/>
  <c r="J67" s="1"/>
  <c r="J65" a="1"/>
  <c r="J65" s="1"/>
  <c r="J63" a="1"/>
  <c r="J63" s="1"/>
  <c r="J62" a="1"/>
  <c r="J62" s="1"/>
  <c r="J61" a="1"/>
  <c r="J61" s="1"/>
  <c r="N60" a="1"/>
  <c r="N60" s="1"/>
  <c r="J59" a="1"/>
  <c r="J59" s="1"/>
  <c r="K59" s="1" a="1"/>
  <c r="K59" s="1"/>
  <c r="J58" a="1"/>
  <c r="J58" s="1"/>
  <c r="P57" a="1"/>
  <c r="P57" s="1"/>
  <c r="L57" a="1"/>
  <c r="L57" s="1"/>
  <c r="J56" a="1"/>
  <c r="J56" s="1"/>
  <c r="P55" a="1"/>
  <c r="P55" s="1"/>
  <c r="L55" a="1"/>
  <c r="L55" s="1"/>
  <c r="J54" a="1"/>
  <c r="J54" s="1"/>
  <c r="P53" a="1"/>
  <c r="P53" s="1"/>
  <c r="L53" a="1"/>
  <c r="L53" s="1"/>
  <c r="J52" a="1"/>
  <c r="J52" s="1"/>
  <c r="P51" a="1"/>
  <c r="P51" s="1"/>
  <c r="L51" a="1"/>
  <c r="L51" s="1"/>
  <c r="J50" a="1"/>
  <c r="J50" s="1"/>
  <c r="P49" a="1"/>
  <c r="P49" s="1"/>
  <c r="L49" a="1"/>
  <c r="L49" s="1"/>
  <c r="J48" a="1"/>
  <c r="J48" s="1"/>
  <c r="P47" a="1"/>
  <c r="P47" s="1"/>
  <c r="L47" a="1"/>
  <c r="L47" s="1"/>
  <c r="S46" a="1"/>
  <c r="S46" s="1"/>
  <c r="P46" a="1"/>
  <c r="P46" s="1"/>
  <c r="L46" a="1"/>
  <c r="L46" s="1"/>
  <c r="S45" a="1"/>
  <c r="S45" s="1"/>
  <c r="Q45" a="1"/>
  <c r="Q45" s="1"/>
  <c r="O45" a="1"/>
  <c r="O45" s="1"/>
  <c r="L45" a="1"/>
  <c r="L45" s="1"/>
  <c r="J44" a="1"/>
  <c r="J44" s="1"/>
  <c r="P43" a="1"/>
  <c r="P43" s="1"/>
  <c r="L43" a="1"/>
  <c r="L43" s="1"/>
  <c r="J42" a="1"/>
  <c r="J42" s="1"/>
  <c r="P41" a="1"/>
  <c r="P41" s="1"/>
  <c r="L41" a="1"/>
  <c r="L41" s="1"/>
  <c r="J40" a="1"/>
  <c r="J40" s="1"/>
  <c r="P39" a="1"/>
  <c r="P39" s="1"/>
  <c r="L39" a="1"/>
  <c r="L39" s="1"/>
  <c r="S38" a="1"/>
  <c r="S38" s="1"/>
  <c r="P38" a="1"/>
  <c r="P38" s="1"/>
  <c r="L38" a="1"/>
  <c r="L38" s="1"/>
  <c r="S37" a="1"/>
  <c r="S37" s="1"/>
  <c r="Q37" a="1"/>
  <c r="Q37" s="1"/>
  <c r="O37" a="1"/>
  <c r="O37" s="1"/>
  <c r="L37" a="1"/>
  <c r="L37" s="1"/>
  <c r="P59" a="1"/>
  <c r="P59" s="1"/>
  <c r="P60" a="1"/>
  <c r="P60" s="1"/>
  <c r="L60" a="1"/>
  <c r="L60" s="1"/>
  <c r="R59" a="1"/>
  <c r="R59" s="1"/>
  <c r="N59" a="1"/>
  <c r="N59" s="1"/>
  <c r="R58" a="1"/>
  <c r="R58" s="1"/>
  <c r="P56" a="1"/>
  <c r="P56" s="1"/>
  <c r="L56" a="1"/>
  <c r="L56" s="1"/>
  <c r="P54" a="1"/>
  <c r="P54" s="1"/>
  <c r="P52" a="1"/>
  <c r="P52" s="1"/>
  <c r="L52" a="1"/>
  <c r="L52" s="1"/>
  <c r="P50" a="1"/>
  <c r="P50" s="1"/>
  <c r="P48" a="1"/>
  <c r="P48" s="1"/>
  <c r="L48" a="1"/>
  <c r="L48" s="1"/>
  <c r="R44" a="1"/>
  <c r="R44" s="1"/>
  <c r="P44" a="1"/>
  <c r="P44" s="1"/>
  <c r="N44" a="1"/>
  <c r="N44" s="1"/>
  <c r="L44" a="1"/>
  <c r="L44" s="1"/>
  <c r="S43" a="1"/>
  <c r="S43" s="1"/>
  <c r="Q43" a="1"/>
  <c r="Q43" s="1"/>
  <c r="O43" a="1"/>
  <c r="O43" s="1"/>
  <c r="M43" a="1"/>
  <c r="M43" s="1"/>
  <c r="S42" a="1"/>
  <c r="S42" s="1"/>
  <c r="O42" a="1"/>
  <c r="O42" s="1"/>
  <c r="S41" a="1"/>
  <c r="S41" s="1"/>
  <c r="Q41" a="1"/>
  <c r="Q41" s="1"/>
  <c r="O41" a="1"/>
  <c r="O41" s="1"/>
  <c r="M41" a="1"/>
  <c r="M41" s="1"/>
  <c r="S40" a="1"/>
  <c r="S40" s="1"/>
  <c r="Q40" a="1"/>
  <c r="Q40" s="1"/>
  <c r="O40" a="1"/>
  <c r="O40" s="1"/>
  <c r="M40" a="1"/>
  <c r="M40" s="1"/>
  <c r="S39" a="1"/>
  <c r="S39" s="1"/>
  <c r="Q39" a="1"/>
  <c r="Q39" s="1"/>
  <c r="O39" a="1"/>
  <c r="O39" s="1"/>
  <c r="M39" a="1"/>
  <c r="M39" s="1"/>
  <c r="Q38" a="1"/>
  <c r="Q38" s="1"/>
  <c r="O38" a="1"/>
  <c r="O38" s="1"/>
  <c r="M38" a="1"/>
  <c r="M38" s="1"/>
  <c r="M37" a="1"/>
  <c r="M37" s="1"/>
  <c r="K70" a="1"/>
  <c r="K70" s="1"/>
  <c r="L70" a="1"/>
  <c r="L70" s="1"/>
  <c r="N70" a="1"/>
  <c r="N70" s="1"/>
  <c r="P70" a="1"/>
  <c r="P70" s="1"/>
  <c r="R70" a="1"/>
  <c r="R70" s="1"/>
  <c r="M70" a="1"/>
  <c r="M70" s="1"/>
  <c r="O70" a="1"/>
  <c r="O70" s="1"/>
  <c r="Q70" a="1"/>
  <c r="Q70" s="1"/>
  <c r="S70" a="1"/>
  <c r="S70" s="1"/>
  <c r="K68" a="1"/>
  <c r="K68" s="1"/>
  <c r="L68" a="1"/>
  <c r="L68" s="1"/>
  <c r="N68" a="1"/>
  <c r="N68" s="1"/>
  <c r="P68" a="1"/>
  <c r="P68" s="1"/>
  <c r="R68" a="1"/>
  <c r="R68" s="1"/>
  <c r="M68" a="1"/>
  <c r="M68" s="1"/>
  <c r="O68" a="1"/>
  <c r="O68" s="1"/>
  <c r="Q68" a="1"/>
  <c r="Q68" s="1"/>
  <c r="S68" a="1"/>
  <c r="S68" s="1"/>
  <c r="K66" a="1"/>
  <c r="K66" s="1"/>
  <c r="L66" a="1"/>
  <c r="L66" s="1"/>
  <c r="N66" a="1"/>
  <c r="N66" s="1"/>
  <c r="P66" a="1"/>
  <c r="P66" s="1"/>
  <c r="R66" a="1"/>
  <c r="R66" s="1"/>
  <c r="M66" a="1"/>
  <c r="M66" s="1"/>
  <c r="O66" a="1"/>
  <c r="O66" s="1"/>
  <c r="Q66" a="1"/>
  <c r="Q66" s="1"/>
  <c r="S66" a="1"/>
  <c r="S66" s="1"/>
  <c r="K64" a="1"/>
  <c r="K64" s="1"/>
  <c r="L64" a="1"/>
  <c r="L64" s="1"/>
  <c r="N64" a="1"/>
  <c r="N64" s="1"/>
  <c r="P64" a="1"/>
  <c r="P64" s="1"/>
  <c r="R64" a="1"/>
  <c r="R64" s="1"/>
  <c r="M64" a="1"/>
  <c r="M64" s="1"/>
  <c r="O64" a="1"/>
  <c r="O64" s="1"/>
  <c r="Q64" a="1"/>
  <c r="Q64" s="1"/>
  <c r="S64" a="1"/>
  <c r="S64" s="1"/>
  <c r="M69" a="1"/>
  <c r="M69" s="1"/>
  <c r="O69" a="1"/>
  <c r="O69" s="1"/>
  <c r="Q69" a="1"/>
  <c r="Q69" s="1"/>
  <c r="S69" a="1"/>
  <c r="S69" s="1"/>
  <c r="K69" a="1"/>
  <c r="K69" s="1"/>
  <c r="L69" a="1"/>
  <c r="L69" s="1"/>
  <c r="N69" a="1"/>
  <c r="N69" s="1"/>
  <c r="P69" a="1"/>
  <c r="P69" s="1"/>
  <c r="R69" a="1"/>
  <c r="R69" s="1"/>
  <c r="M67" a="1"/>
  <c r="M67" s="1"/>
  <c r="O67" a="1"/>
  <c r="O67" s="1"/>
  <c r="Q67" a="1"/>
  <c r="Q67" s="1"/>
  <c r="S67" a="1"/>
  <c r="S67" s="1"/>
  <c r="K67" a="1"/>
  <c r="K67" s="1"/>
  <c r="L67" a="1"/>
  <c r="L67" s="1"/>
  <c r="N67" a="1"/>
  <c r="N67" s="1"/>
  <c r="P67" a="1"/>
  <c r="P67" s="1"/>
  <c r="R67" a="1"/>
  <c r="R67" s="1"/>
  <c r="M65" a="1"/>
  <c r="M65" s="1"/>
  <c r="O65" a="1"/>
  <c r="O65" s="1"/>
  <c r="Q65" a="1"/>
  <c r="Q65" s="1"/>
  <c r="S65" a="1"/>
  <c r="S65" s="1"/>
  <c r="K65" a="1"/>
  <c r="K65" s="1"/>
  <c r="L65" a="1"/>
  <c r="L65" s="1"/>
  <c r="N65" a="1"/>
  <c r="N65" s="1"/>
  <c r="P65" a="1"/>
  <c r="P65" s="1"/>
  <c r="R65" a="1"/>
  <c r="R65" s="1"/>
  <c r="K63" a="1"/>
  <c r="K63" s="1"/>
  <c r="M63" a="1"/>
  <c r="M63" s="1"/>
  <c r="O63" a="1"/>
  <c r="O63" s="1"/>
  <c r="Q63" a="1"/>
  <c r="Q63" s="1"/>
  <c r="S63" a="1"/>
  <c r="S63" s="1"/>
  <c r="L63" a="1"/>
  <c r="L63" s="1"/>
  <c r="N63" a="1"/>
  <c r="N63" s="1"/>
  <c r="P63" a="1"/>
  <c r="P63" s="1"/>
  <c r="R63" a="1"/>
  <c r="R63" s="1"/>
  <c r="L59" a="1"/>
  <c r="L59" s="1"/>
  <c r="L58" a="1"/>
  <c r="L58" s="1"/>
  <c r="L62" a="1"/>
  <c r="L62" s="1"/>
  <c r="L61" a="1"/>
  <c r="L61" s="1"/>
  <c r="O62" a="1"/>
  <c r="O62" s="1"/>
  <c r="M62" a="1"/>
  <c r="M62" s="1"/>
  <c r="S61" a="1"/>
  <c r="S61" s="1"/>
  <c r="Q61" a="1"/>
  <c r="Q61" s="1"/>
  <c r="O61" a="1"/>
  <c r="O61" s="1"/>
  <c r="M61" a="1"/>
  <c r="M61" s="1"/>
  <c r="S60" a="1"/>
  <c r="S60" s="1"/>
  <c r="Q60" a="1"/>
  <c r="Q60" s="1"/>
  <c r="O60" a="1"/>
  <c r="O60" s="1"/>
  <c r="M60" a="1"/>
  <c r="M60" s="1"/>
  <c r="S59" a="1"/>
  <c r="S59" s="1"/>
  <c r="Q59" a="1"/>
  <c r="Q59" s="1"/>
  <c r="O59" a="1"/>
  <c r="O59" s="1"/>
  <c r="M59" a="1"/>
  <c r="M59" s="1"/>
  <c r="S58" a="1"/>
  <c r="S58" s="1"/>
  <c r="Q58" a="1"/>
  <c r="Q58" s="1"/>
  <c r="O58" a="1"/>
  <c r="O58" s="1"/>
  <c r="M58" a="1"/>
  <c r="M58" s="1"/>
  <c r="S57" a="1"/>
  <c r="S57" s="1"/>
  <c r="Q57" a="1"/>
  <c r="Q57" s="1"/>
  <c r="O57" a="1"/>
  <c r="O57" s="1"/>
  <c r="M57" a="1"/>
  <c r="M57" s="1"/>
  <c r="S56" a="1"/>
  <c r="S56" s="1"/>
  <c r="Q56" a="1"/>
  <c r="Q56" s="1"/>
  <c r="O56" a="1"/>
  <c r="O56" s="1"/>
  <c r="M56" a="1"/>
  <c r="M56" s="1"/>
  <c r="S55" a="1"/>
  <c r="S55" s="1"/>
  <c r="Q55" a="1"/>
  <c r="Q55" s="1"/>
  <c r="O55" a="1"/>
  <c r="O55" s="1"/>
  <c r="M55" a="1"/>
  <c r="M55" s="1"/>
  <c r="S54" a="1"/>
  <c r="S54" s="1"/>
  <c r="Q54" a="1"/>
  <c r="Q54" s="1"/>
  <c r="O54" a="1"/>
  <c r="O54" s="1"/>
  <c r="M54" a="1"/>
  <c r="M54" s="1"/>
  <c r="S53" a="1"/>
  <c r="S53" s="1"/>
  <c r="Q53" a="1"/>
  <c r="Q53" s="1"/>
  <c r="O53" a="1"/>
  <c r="O53" s="1"/>
  <c r="M53" a="1"/>
  <c r="M53" s="1"/>
  <c r="S52" a="1"/>
  <c r="S52" s="1"/>
  <c r="Q52" a="1"/>
  <c r="Q52" s="1"/>
  <c r="O52" a="1"/>
  <c r="O52" s="1"/>
  <c r="M52" a="1"/>
  <c r="M52" s="1"/>
  <c r="S51" a="1"/>
  <c r="S51" s="1"/>
  <c r="Q51" a="1"/>
  <c r="Q51" s="1"/>
  <c r="O51" a="1"/>
  <c r="O51" s="1"/>
  <c r="M51" a="1"/>
  <c r="M51" s="1"/>
  <c r="S50" a="1"/>
  <c r="S50" s="1"/>
  <c r="Q50" a="1"/>
  <c r="Q50" s="1"/>
  <c r="O50" a="1"/>
  <c r="O50" s="1"/>
  <c r="M50" a="1"/>
  <c r="M50" s="1"/>
  <c r="S49" a="1"/>
  <c r="S49" s="1"/>
  <c r="Q49" a="1"/>
  <c r="Q49" s="1"/>
  <c r="O49" a="1"/>
  <c r="O49" s="1"/>
  <c r="M49" a="1"/>
  <c r="M49" s="1"/>
  <c r="S48" a="1"/>
  <c r="S48" s="1"/>
  <c r="Q48" a="1"/>
  <c r="Q48" s="1"/>
  <c r="O48" a="1"/>
  <c r="O48" s="1"/>
  <c r="M48" a="1"/>
  <c r="M48" s="1"/>
  <c r="S47" a="1"/>
  <c r="S47" s="1"/>
  <c r="Q47" a="1"/>
  <c r="Q47" s="1"/>
  <c r="O47" a="1"/>
  <c r="O47" s="1"/>
  <c r="M47" a="1"/>
  <c r="M47" s="1"/>
  <c r="Q46" a="1"/>
  <c r="Q46" s="1"/>
  <c r="O46" a="1"/>
  <c r="O46" s="1"/>
  <c r="M46" a="1"/>
  <c r="M46" s="1"/>
  <c r="M45" a="1"/>
  <c r="M45" s="1"/>
  <c r="J35" a="1"/>
  <c r="J35" s="1"/>
  <c r="L35" s="1" a="1"/>
  <c r="L35" s="1"/>
  <c r="J33" a="1"/>
  <c r="J33" s="1"/>
  <c r="K33" s="1" a="1"/>
  <c r="K33" s="1"/>
  <c r="J31" a="1"/>
  <c r="J31" s="1"/>
  <c r="L31" s="1" a="1"/>
  <c r="L31" s="1"/>
  <c r="J29" a="1"/>
  <c r="J29" s="1"/>
  <c r="K29" s="1" a="1"/>
  <c r="K29" s="1"/>
  <c r="J27" a="1"/>
  <c r="J27" s="1"/>
  <c r="L27" s="1" a="1"/>
  <c r="L27" s="1"/>
  <c r="J25" a="1"/>
  <c r="J25" s="1"/>
  <c r="K25" s="1" a="1"/>
  <c r="K25" s="1"/>
  <c r="J23" a="1"/>
  <c r="J23" s="1"/>
  <c r="L23" s="1" a="1"/>
  <c r="L23" s="1"/>
  <c r="J21" a="1"/>
  <c r="J21" s="1"/>
  <c r="K21" s="1" a="1"/>
  <c r="K21" s="1"/>
  <c r="J19" a="1"/>
  <c r="J19" s="1"/>
  <c r="K19" s="1" a="1"/>
  <c r="K19" s="1"/>
  <c r="M35" a="1"/>
  <c r="M35" s="1"/>
  <c r="R33" a="1"/>
  <c r="R33" s="1"/>
  <c r="P33" a="1"/>
  <c r="P33" s="1"/>
  <c r="N33" a="1"/>
  <c r="N33" s="1"/>
  <c r="L33" a="1"/>
  <c r="L33" s="1"/>
  <c r="O31" a="1"/>
  <c r="O31" s="1"/>
  <c r="R29" a="1"/>
  <c r="R29" s="1"/>
  <c r="P29" a="1"/>
  <c r="P29" s="1"/>
  <c r="N29" a="1"/>
  <c r="N29" s="1"/>
  <c r="L29" a="1"/>
  <c r="L29" s="1"/>
  <c r="Q27" a="1"/>
  <c r="Q27" s="1"/>
  <c r="R25" a="1"/>
  <c r="R25" s="1"/>
  <c r="P25" a="1"/>
  <c r="P25" s="1"/>
  <c r="N25" a="1"/>
  <c r="N25" s="1"/>
  <c r="L25" a="1"/>
  <c r="L25" s="1"/>
  <c r="S23" a="1"/>
  <c r="S23" s="1"/>
  <c r="K23" a="1"/>
  <c r="K23" s="1"/>
  <c r="R21" a="1"/>
  <c r="R21" s="1"/>
  <c r="P21" a="1"/>
  <c r="P21" s="1"/>
  <c r="N21" a="1"/>
  <c r="N21" s="1"/>
  <c r="L21" a="1"/>
  <c r="L21" s="1"/>
  <c r="S33" a="1"/>
  <c r="S33" s="1"/>
  <c r="Q33" a="1"/>
  <c r="Q33" s="1"/>
  <c r="O33" a="1"/>
  <c r="O33" s="1"/>
  <c r="M33" a="1"/>
  <c r="M33" s="1"/>
  <c r="R31" a="1"/>
  <c r="R31" s="1"/>
  <c r="S29" a="1"/>
  <c r="S29" s="1"/>
  <c r="Q29" a="1"/>
  <c r="Q29" s="1"/>
  <c r="O29" a="1"/>
  <c r="O29" s="1"/>
  <c r="M29" a="1"/>
  <c r="M29" s="1"/>
  <c r="P27" a="1"/>
  <c r="P27" s="1"/>
  <c r="S25" a="1"/>
  <c r="S25" s="1"/>
  <c r="Q25" a="1"/>
  <c r="Q25" s="1"/>
  <c r="O25" a="1"/>
  <c r="O25" s="1"/>
  <c r="M25" a="1"/>
  <c r="M25" s="1"/>
  <c r="N23" a="1"/>
  <c r="N23" s="1"/>
  <c r="S21" a="1"/>
  <c r="S21" s="1"/>
  <c r="Q21" a="1"/>
  <c r="Q21" s="1"/>
  <c r="O21" a="1"/>
  <c r="O21" s="1"/>
  <c r="M21" a="1"/>
  <c r="M21" s="1"/>
  <c r="R36" a="1"/>
  <c r="R36" s="1"/>
  <c r="P36" a="1"/>
  <c r="P36" s="1"/>
  <c r="O36" a="1"/>
  <c r="O36" s="1"/>
  <c r="N36" a="1"/>
  <c r="N36" s="1"/>
  <c r="M36" a="1"/>
  <c r="M36" s="1"/>
  <c r="L36" a="1"/>
  <c r="L36" s="1"/>
  <c r="K36" a="1"/>
  <c r="K36" s="1"/>
  <c r="S34" a="1"/>
  <c r="S34" s="1"/>
  <c r="Q34" a="1"/>
  <c r="Q34" s="1"/>
  <c r="R32" a="1"/>
  <c r="R32" s="1"/>
  <c r="P32" a="1"/>
  <c r="P32" s="1"/>
  <c r="O32" a="1"/>
  <c r="O32" s="1"/>
  <c r="N32" a="1"/>
  <c r="N32" s="1"/>
  <c r="M32" a="1"/>
  <c r="M32" s="1"/>
  <c r="L32" a="1"/>
  <c r="L32" s="1"/>
  <c r="K32" a="1"/>
  <c r="K32" s="1"/>
  <c r="S30" a="1"/>
  <c r="S30" s="1"/>
  <c r="Q30" a="1"/>
  <c r="Q30" s="1"/>
  <c r="R28" a="1"/>
  <c r="R28" s="1"/>
  <c r="P28" a="1"/>
  <c r="P28" s="1"/>
  <c r="O28" a="1"/>
  <c r="O28" s="1"/>
  <c r="N28" a="1"/>
  <c r="N28" s="1"/>
  <c r="M28" a="1"/>
  <c r="M28" s="1"/>
  <c r="L28" a="1"/>
  <c r="L28" s="1"/>
  <c r="K28" a="1"/>
  <c r="K28" s="1"/>
  <c r="S26" a="1"/>
  <c r="S26" s="1"/>
  <c r="Q26" a="1"/>
  <c r="Q26" s="1"/>
  <c r="O26" a="1"/>
  <c r="O26" s="1"/>
  <c r="N26" a="1"/>
  <c r="N26" s="1"/>
  <c r="M26" a="1"/>
  <c r="M26" s="1"/>
  <c r="L26" a="1"/>
  <c r="L26" s="1"/>
  <c r="K26" a="1"/>
  <c r="K26" s="1"/>
  <c r="S24" a="1"/>
  <c r="S24" s="1"/>
  <c r="Q24" a="1"/>
  <c r="Q24" s="1"/>
  <c r="P24" a="1"/>
  <c r="P24" s="1"/>
  <c r="N24" a="1"/>
  <c r="N24" s="1"/>
  <c r="M24" a="1"/>
  <c r="M24" s="1"/>
  <c r="L24" a="1"/>
  <c r="L24" s="1"/>
  <c r="K24" a="1"/>
  <c r="K24" s="1"/>
  <c r="S22" a="1"/>
  <c r="S22" s="1"/>
  <c r="R22" a="1"/>
  <c r="R22" s="1"/>
  <c r="Q22" a="1"/>
  <c r="Q22" s="1"/>
  <c r="P22" a="1"/>
  <c r="P22" s="1"/>
  <c r="O22" a="1"/>
  <c r="O22" s="1"/>
  <c r="N22" a="1"/>
  <c r="N22" s="1"/>
  <c r="M22" a="1"/>
  <c r="M22" s="1"/>
  <c r="L22" a="1"/>
  <c r="L22" s="1"/>
  <c r="S20" a="1"/>
  <c r="S20" s="1"/>
  <c r="R20" a="1"/>
  <c r="R20" s="1"/>
  <c r="Q20" a="1"/>
  <c r="Q20" s="1"/>
  <c r="P20" a="1"/>
  <c r="P20" s="1"/>
  <c r="O20" a="1"/>
  <c r="O20" s="1"/>
  <c r="N20" a="1"/>
  <c r="N20" s="1"/>
  <c r="M20" a="1"/>
  <c r="M20" s="1"/>
  <c r="L20" a="1"/>
  <c r="L20" s="1"/>
  <c r="S19" a="1"/>
  <c r="S19" s="1"/>
  <c r="Q19" a="1"/>
  <c r="Q19" s="1"/>
  <c r="O19" a="1"/>
  <c r="O19" s="1"/>
  <c r="M19" a="1"/>
  <c r="M19" s="1"/>
  <c r="S18" a="1"/>
  <c r="S18" s="1"/>
  <c r="R18" a="1"/>
  <c r="R18" s="1"/>
  <c r="Q18" a="1"/>
  <c r="Q18" s="1"/>
  <c r="P18" a="1"/>
  <c r="P18" s="1"/>
  <c r="O18" a="1"/>
  <c r="O18" s="1"/>
  <c r="N18" a="1"/>
  <c r="N18" s="1"/>
  <c r="M18" a="1"/>
  <c r="M18" s="1"/>
  <c r="L18" a="1"/>
  <c r="L18" s="1"/>
  <c r="S36" a="1"/>
  <c r="S36" s="1"/>
  <c r="R34" a="1"/>
  <c r="R34" s="1"/>
  <c r="P34" a="1"/>
  <c r="P34" s="1"/>
  <c r="O34" a="1"/>
  <c r="O34" s="1"/>
  <c r="N34" a="1"/>
  <c r="N34" s="1"/>
  <c r="M34" a="1"/>
  <c r="M34" s="1"/>
  <c r="L34" a="1"/>
  <c r="L34" s="1"/>
  <c r="S32" a="1"/>
  <c r="S32" s="1"/>
  <c r="R30" a="1"/>
  <c r="R30" s="1"/>
  <c r="P30" a="1"/>
  <c r="P30" s="1"/>
  <c r="O30" a="1"/>
  <c r="O30" s="1"/>
  <c r="N30" a="1"/>
  <c r="N30" s="1"/>
  <c r="M30" a="1"/>
  <c r="M30" s="1"/>
  <c r="L30" a="1"/>
  <c r="L30" s="1"/>
  <c r="S28" a="1"/>
  <c r="S28" s="1"/>
  <c r="R26" a="1"/>
  <c r="R26" s="1"/>
  <c r="R24" a="1"/>
  <c r="R24" s="1"/>
  <c r="S17" a="1"/>
  <c r="S17" s="1"/>
  <c r="R17" a="1"/>
  <c r="R17" s="1"/>
  <c r="Q17" a="1"/>
  <c r="Q17" s="1"/>
  <c r="P17" a="1"/>
  <c r="P17" s="1"/>
  <c r="O17" a="1"/>
  <c r="O17" s="1"/>
  <c r="N17" a="1"/>
  <c r="N17" s="1"/>
  <c r="M17" a="1"/>
  <c r="M17" s="1"/>
  <c r="L17" a="1"/>
  <c r="L17" s="1"/>
  <c r="K42" l="1" a="1"/>
  <c r="K42" s="1"/>
  <c r="N42" a="1"/>
  <c r="N42" s="1"/>
  <c r="R42" a="1"/>
  <c r="R42" s="1"/>
  <c r="L42" a="1"/>
  <c r="L42" s="1"/>
  <c r="P42" a="1"/>
  <c r="P42" s="1"/>
  <c r="K50" a="1"/>
  <c r="K50" s="1"/>
  <c r="R50" a="1"/>
  <c r="R50" s="1"/>
  <c r="N50" a="1"/>
  <c r="N50" s="1"/>
  <c r="K54" a="1"/>
  <c r="K54" s="1"/>
  <c r="R54" a="1"/>
  <c r="R54" s="1"/>
  <c r="N54" a="1"/>
  <c r="N54" s="1"/>
  <c r="K58" a="1"/>
  <c r="K58" s="1"/>
  <c r="P58" a="1"/>
  <c r="P58" s="1"/>
  <c r="K62" a="1"/>
  <c r="K62" s="1"/>
  <c r="P62" a="1"/>
  <c r="P62" s="1"/>
  <c r="R62" a="1"/>
  <c r="R62" s="1"/>
  <c r="N62" a="1"/>
  <c r="N62" s="1"/>
  <c r="Q62" a="1"/>
  <c r="Q62" s="1"/>
  <c r="S62" a="1"/>
  <c r="S62" s="1"/>
  <c r="K40" a="1"/>
  <c r="K40" s="1"/>
  <c r="N40" a="1"/>
  <c r="N40" s="1"/>
  <c r="R40" a="1"/>
  <c r="R40" s="1"/>
  <c r="L40" a="1"/>
  <c r="L40" s="1"/>
  <c r="P40" a="1"/>
  <c r="P40" s="1"/>
  <c r="K44" a="1"/>
  <c r="K44" s="1"/>
  <c r="O44" a="1"/>
  <c r="O44" s="1"/>
  <c r="S44" a="1"/>
  <c r="S44" s="1"/>
  <c r="M44" a="1"/>
  <c r="M44" s="1"/>
  <c r="Q44" a="1"/>
  <c r="Q44" s="1"/>
  <c r="K48" a="1"/>
  <c r="K48" s="1"/>
  <c r="R48" a="1"/>
  <c r="R48" s="1"/>
  <c r="N48" a="1"/>
  <c r="N48" s="1"/>
  <c r="K52" a="1"/>
  <c r="K52" s="1"/>
  <c r="R52" a="1"/>
  <c r="R52" s="1"/>
  <c r="N52" a="1"/>
  <c r="N52" s="1"/>
  <c r="K56" a="1"/>
  <c r="K56" s="1"/>
  <c r="R56" a="1"/>
  <c r="R56" s="1"/>
  <c r="N56" a="1"/>
  <c r="N56" s="1"/>
  <c r="K61" a="1"/>
  <c r="K61" s="1"/>
  <c r="P61" a="1"/>
  <c r="P61" s="1"/>
  <c r="N61" a="1"/>
  <c r="N61" s="1"/>
  <c r="R61" a="1"/>
  <c r="R61" s="1"/>
  <c r="R23" a="1"/>
  <c r="R23" s="1"/>
  <c r="N31" a="1"/>
  <c r="N31" s="1"/>
  <c r="P35" a="1"/>
  <c r="P35" s="1"/>
  <c r="O23" a="1"/>
  <c r="O23" s="1"/>
  <c r="M27" a="1"/>
  <c r="M27" s="1"/>
  <c r="K31" a="1"/>
  <c r="K31" s="1"/>
  <c r="S31" a="1"/>
  <c r="S31" s="1"/>
  <c r="Q35" a="1"/>
  <c r="Q35" s="1"/>
  <c r="M42" a="1"/>
  <c r="M42" s="1"/>
  <c r="Q42" a="1"/>
  <c r="Q42" s="1"/>
  <c r="L50" a="1"/>
  <c r="L50" s="1"/>
  <c r="L54" a="1"/>
  <c r="L54" s="1"/>
  <c r="N58" a="1"/>
  <c r="N58" s="1"/>
  <c r="L19" a="1"/>
  <c r="L19" s="1"/>
  <c r="N19" a="1"/>
  <c r="N19" s="1"/>
  <c r="P19" a="1"/>
  <c r="P19" s="1"/>
  <c r="R19" a="1"/>
  <c r="R19" s="1"/>
  <c r="P23" a="1"/>
  <c r="P23" s="1"/>
  <c r="N27" a="1"/>
  <c r="N27" s="1"/>
  <c r="R27" a="1"/>
  <c r="R27" s="1"/>
  <c r="P31" a="1"/>
  <c r="P31" s="1"/>
  <c r="N35" a="1"/>
  <c r="N35" s="1"/>
  <c r="R35" a="1"/>
  <c r="R35" s="1"/>
  <c r="M23" a="1"/>
  <c r="M23" s="1"/>
  <c r="Q23" a="1"/>
  <c r="Q23" s="1"/>
  <c r="K27" a="1"/>
  <c r="K27" s="1"/>
  <c r="O27" a="1"/>
  <c r="O27" s="1"/>
  <c r="S27" a="1"/>
  <c r="S27" s="1"/>
  <c r="M31" a="1"/>
  <c r="M31" s="1"/>
  <c r="Q31" a="1"/>
  <c r="Q31" s="1"/>
  <c r="K35" a="1"/>
  <c r="K35" s="1"/>
  <c r="O35" a="1"/>
  <c r="O35" s="1"/>
  <c r="S35" a="1"/>
  <c r="S35" s="1"/>
  <c r="U21" l="1"/>
  <c r="U36"/>
  <c r="U42"/>
  <c r="U20"/>
  <c r="U23"/>
  <c r="U26"/>
  <c r="U29"/>
  <c r="U28"/>
  <c r="U31"/>
  <c r="U34"/>
  <c r="U18"/>
  <c r="U61"/>
  <c r="U53"/>
  <c r="U45"/>
  <c r="U37"/>
  <c r="U64"/>
  <c r="U56"/>
  <c r="U48"/>
  <c r="U40"/>
  <c r="U67"/>
  <c r="U59"/>
  <c r="U51"/>
  <c r="U43"/>
  <c r="U70"/>
  <c r="U62"/>
  <c r="U54"/>
  <c r="U46"/>
  <c r="U69"/>
  <c r="U65"/>
  <c r="U57"/>
  <c r="U49"/>
  <c r="U41"/>
  <c r="U68"/>
  <c r="U60"/>
  <c r="U52"/>
  <c r="U44"/>
  <c r="U38"/>
  <c r="U63"/>
  <c r="U55"/>
  <c r="U47"/>
  <c r="U39"/>
  <c r="U66"/>
  <c r="U58"/>
  <c r="U50"/>
  <c r="U17"/>
  <c r="U32"/>
  <c r="U24"/>
  <c r="U35"/>
  <c r="U27"/>
  <c r="U19"/>
  <c r="U30"/>
  <c r="U22"/>
  <c r="U33"/>
  <c r="U25"/>
  <c r="E19" i="5" l="1" a="1"/>
  <c r="E19" s="1"/>
  <c r="E6" a="1"/>
  <c r="E6" s="1"/>
  <c r="E7" a="1"/>
  <c r="E7" s="1"/>
  <c r="E23" a="1"/>
  <c r="E23" s="1"/>
  <c r="E13" a="1"/>
  <c r="E13" s="1"/>
  <c r="E15" a="1"/>
  <c r="E15" s="1"/>
  <c r="E21" a="1"/>
  <c r="E21" s="1"/>
  <c r="E17" a="1"/>
  <c r="E17" s="1"/>
  <c r="E11" a="1"/>
  <c r="E11" s="1"/>
  <c r="E9" a="1"/>
  <c r="E9" s="1"/>
  <c r="E8" a="1"/>
  <c r="E8" s="1"/>
  <c r="E24" a="1"/>
  <c r="E24" s="1"/>
  <c r="E22" a="1"/>
  <c r="E22" s="1"/>
  <c r="E20" a="1"/>
  <c r="E20" s="1"/>
  <c r="E18" a="1"/>
  <c r="E18" s="1"/>
  <c r="E16" a="1"/>
  <c r="E16" s="1"/>
  <c r="E14" a="1"/>
  <c r="E14" s="1"/>
  <c r="E12" a="1"/>
  <c r="E12" s="1"/>
  <c r="E10" a="1"/>
  <c r="E10" s="1"/>
  <c r="G20" s="1" a="1"/>
  <c r="G20" s="1"/>
  <c r="G6" a="1"/>
  <c r="G6" s="1"/>
  <c r="G17" a="1"/>
  <c r="G17" s="1"/>
  <c r="G21" a="1"/>
  <c r="G21" s="1"/>
  <c r="G23" a="1"/>
  <c r="G23" s="1"/>
  <c r="G15" a="1"/>
  <c r="G15" s="1"/>
  <c r="G11" a="1"/>
  <c r="G11" s="1"/>
  <c r="G9" a="1"/>
  <c r="G9" s="1"/>
  <c r="G7" a="1"/>
  <c r="G7" s="1"/>
  <c r="G14" a="1"/>
  <c r="G14" s="1"/>
  <c r="G10" a="1"/>
  <c r="G10" s="1"/>
  <c r="G8" a="1"/>
  <c r="G8" s="1"/>
  <c r="F6" a="1"/>
  <c r="F6" s="1"/>
  <c r="F18" a="1"/>
  <c r="F18" s="1"/>
  <c r="F20" a="1"/>
  <c r="F20" s="1"/>
  <c r="F22" a="1"/>
  <c r="F22" s="1"/>
  <c r="F24" a="1"/>
  <c r="F24" s="1"/>
  <c r="F13" a="1"/>
  <c r="F13" s="1"/>
  <c r="F9" a="1"/>
  <c r="F9" s="1"/>
  <c r="F7" a="1"/>
  <c r="F7" s="1"/>
  <c r="F16" a="1"/>
  <c r="F16" s="1"/>
  <c r="F12" a="1"/>
  <c r="F12" s="1"/>
  <c r="F8" a="1"/>
  <c r="F8" s="1"/>
  <c r="D6" a="1"/>
  <c r="D6" s="1"/>
  <c r="D17" a="1"/>
  <c r="D17" s="1"/>
  <c r="D19" a="1"/>
  <c r="D19" s="1"/>
  <c r="D21" a="1"/>
  <c r="D21" s="1"/>
  <c r="D23" a="1"/>
  <c r="D23" s="1"/>
  <c r="D15" a="1"/>
  <c r="D15" s="1"/>
  <c r="D11" a="1"/>
  <c r="D11" s="1"/>
  <c r="D9" a="1"/>
  <c r="D9" s="1"/>
  <c r="D7" a="1"/>
  <c r="D7" s="1"/>
  <c r="D14" a="1"/>
  <c r="D14" s="1"/>
  <c r="D10" a="1"/>
  <c r="D10" s="1"/>
  <c r="D8" a="1"/>
  <c r="D8" s="1"/>
  <c r="C6" a="1"/>
  <c r="C6" s="1"/>
  <c r="C18" a="1"/>
  <c r="C18" s="1"/>
  <c r="C20" a="1"/>
  <c r="C20" s="1"/>
  <c r="C22" a="1"/>
  <c r="C22" s="1"/>
  <c r="C24" a="1"/>
  <c r="C24" s="1"/>
  <c r="C13" a="1"/>
  <c r="C13" s="1"/>
  <c r="C9" a="1"/>
  <c r="C9" s="1"/>
  <c r="C7" a="1"/>
  <c r="C7" s="1"/>
  <c r="C16" a="1"/>
  <c r="C16" s="1"/>
  <c r="C12" a="1"/>
  <c r="C12" s="1"/>
  <c r="C8" a="1"/>
  <c r="C8" s="1"/>
  <c r="B6" a="1"/>
  <c r="B6" s="1"/>
  <c r="B17" a="1"/>
  <c r="B17" s="1"/>
  <c r="B19" a="1"/>
  <c r="B19" s="1"/>
  <c r="B21" a="1"/>
  <c r="B21" s="1"/>
  <c r="B23" a="1"/>
  <c r="B23" s="1"/>
  <c r="B15" a="1"/>
  <c r="B15" s="1"/>
  <c r="B11" a="1"/>
  <c r="B11" s="1"/>
  <c r="B9" a="1"/>
  <c r="B9" s="1"/>
  <c r="B7" a="1"/>
  <c r="B7" s="1"/>
  <c r="B14" a="1"/>
  <c r="B14" s="1"/>
  <c r="B10" a="1"/>
  <c r="B10" s="1"/>
  <c r="B8" a="1"/>
  <c r="B8" s="1"/>
  <c r="A6" a="1"/>
  <c r="A6" s="1"/>
  <c r="A18" a="1"/>
  <c r="A18" s="1"/>
  <c r="A20" a="1"/>
  <c r="A20" s="1"/>
  <c r="A22" a="1"/>
  <c r="A22" s="1"/>
  <c r="A24" a="1"/>
  <c r="A24" s="1"/>
  <c r="A13" a="1"/>
  <c r="A13" s="1"/>
  <c r="A9" a="1"/>
  <c r="A9" s="1"/>
  <c r="A7" a="1"/>
  <c r="A7" s="1"/>
  <c r="A16" a="1"/>
  <c r="A16" s="1"/>
  <c r="A12" a="1"/>
  <c r="A12" s="1"/>
  <c r="A8" a="1"/>
  <c r="A8" s="1"/>
  <c r="F14" l="1" a="1"/>
  <c r="F14" s="1"/>
  <c r="G18" a="1"/>
  <c r="G18" s="1"/>
  <c r="G22" a="1"/>
  <c r="G22" s="1"/>
  <c r="G19" a="1"/>
  <c r="G19" s="1"/>
  <c r="A10" a="1"/>
  <c r="A10" s="1"/>
  <c r="A14" a="1"/>
  <c r="A14" s="1"/>
  <c r="A11" a="1"/>
  <c r="A11" s="1"/>
  <c r="A15" a="1"/>
  <c r="A15" s="1"/>
  <c r="A23" a="1"/>
  <c r="A23" s="1"/>
  <c r="A21" a="1"/>
  <c r="A21" s="1"/>
  <c r="A19" a="1"/>
  <c r="A19" s="1"/>
  <c r="A17" a="1"/>
  <c r="A17" s="1"/>
  <c r="B12" a="1"/>
  <c r="B12" s="1"/>
  <c r="B16" a="1"/>
  <c r="B16" s="1"/>
  <c r="B13" a="1"/>
  <c r="B13" s="1"/>
  <c r="B24" a="1"/>
  <c r="B24" s="1"/>
  <c r="B22" a="1"/>
  <c r="B22" s="1"/>
  <c r="B20" a="1"/>
  <c r="B20" s="1"/>
  <c r="B18" a="1"/>
  <c r="B18" s="1"/>
  <c r="C10" a="1"/>
  <c r="C10" s="1"/>
  <c r="C14" a="1"/>
  <c r="C14" s="1"/>
  <c r="C11" a="1"/>
  <c r="C11" s="1"/>
  <c r="C15" a="1"/>
  <c r="C15" s="1"/>
  <c r="C23" a="1"/>
  <c r="C23" s="1"/>
  <c r="C21" a="1"/>
  <c r="C21" s="1"/>
  <c r="C19" a="1"/>
  <c r="C19" s="1"/>
  <c r="C17" a="1"/>
  <c r="C17" s="1"/>
  <c r="D12" a="1"/>
  <c r="D12" s="1"/>
  <c r="D16" a="1"/>
  <c r="D16" s="1"/>
  <c r="D13" a="1"/>
  <c r="D13" s="1"/>
  <c r="D24" a="1"/>
  <c r="D24" s="1"/>
  <c r="D22" a="1"/>
  <c r="D22" s="1"/>
  <c r="D20" a="1"/>
  <c r="D20" s="1"/>
  <c r="D18" a="1"/>
  <c r="D18" s="1"/>
  <c r="F10" a="1"/>
  <c r="F10" s="1"/>
  <c r="F11" a="1"/>
  <c r="F11" s="1"/>
  <c r="F15" a="1"/>
  <c r="F15" s="1"/>
  <c r="F23" a="1"/>
  <c r="F23" s="1"/>
  <c r="F21" a="1"/>
  <c r="F21" s="1"/>
  <c r="F19" a="1"/>
  <c r="F19" s="1"/>
  <c r="F17" a="1"/>
  <c r="F17" s="1"/>
  <c r="G12" a="1"/>
  <c r="G12" s="1"/>
  <c r="G16" a="1"/>
  <c r="G16" s="1"/>
  <c r="G13" a="1"/>
  <c r="G13" s="1"/>
  <c r="G24" a="1"/>
  <c r="G24" s="1"/>
</calcChain>
</file>

<file path=xl/sharedStrings.xml><?xml version="1.0" encoding="utf-8"?>
<sst xmlns="http://schemas.openxmlformats.org/spreadsheetml/2006/main" count="326" uniqueCount="144">
  <si>
    <t>DATE
DEBUT</t>
  </si>
  <si>
    <t>FIN
DEBUT</t>
  </si>
  <si>
    <t>NOM</t>
  </si>
  <si>
    <t>PRENOM</t>
  </si>
  <si>
    <t>ZL65</t>
  </si>
  <si>
    <t>Noé</t>
  </si>
  <si>
    <t>ZN98</t>
  </si>
  <si>
    <t>ZL01</t>
  </si>
  <si>
    <t>AF43</t>
  </si>
  <si>
    <t>XW88</t>
  </si>
  <si>
    <t>ZX10</t>
  </si>
  <si>
    <t>YR98</t>
  </si>
  <si>
    <t>AE72</t>
  </si>
  <si>
    <t>ZF91</t>
  </si>
  <si>
    <t>YC04</t>
  </si>
  <si>
    <t>MER</t>
  </si>
  <si>
    <t xml:space="preserve"> N2</t>
  </si>
  <si>
    <t>ENS</t>
  </si>
  <si>
    <t>INI</t>
  </si>
  <si>
    <t>CAM</t>
  </si>
  <si>
    <t>AGE</t>
  </si>
  <si>
    <t>APA</t>
  </si>
  <si>
    <t>ECH</t>
  </si>
  <si>
    <t>IGR</t>
  </si>
  <si>
    <t>OPE</t>
  </si>
  <si>
    <t xml:space="preserve">LIBELLE FORMATION </t>
  </si>
  <si>
    <t>Arn</t>
  </si>
  <si>
    <t>Dav</t>
  </si>
  <si>
    <t>Bac</t>
  </si>
  <si>
    <t>Mic</t>
  </si>
  <si>
    <t>Ber</t>
  </si>
  <si>
    <t>Rém</t>
  </si>
  <si>
    <t>Cre</t>
  </si>
  <si>
    <t>Yan</t>
  </si>
  <si>
    <t>Fri</t>
  </si>
  <si>
    <t>Wil</t>
  </si>
  <si>
    <t>Hub</t>
  </si>
  <si>
    <t>Gui</t>
  </si>
  <si>
    <t>Pec</t>
  </si>
  <si>
    <t>Oli</t>
  </si>
  <si>
    <t>Vic</t>
  </si>
  <si>
    <t>Qui</t>
  </si>
  <si>
    <t>Ron</t>
  </si>
  <si>
    <t>Rec</t>
  </si>
  <si>
    <t>Jen</t>
  </si>
  <si>
    <t>Par</t>
  </si>
  <si>
    <t>Deg</t>
  </si>
  <si>
    <t>Fra</t>
  </si>
  <si>
    <t>Loï</t>
  </si>
  <si>
    <t>Cha</t>
  </si>
  <si>
    <t>Rob</t>
  </si>
  <si>
    <t>Cho</t>
  </si>
  <si>
    <t>Nic</t>
  </si>
  <si>
    <t>Dau</t>
  </si>
  <si>
    <t>Gau</t>
  </si>
  <si>
    <t>Del</t>
  </si>
  <si>
    <t>Yor</t>
  </si>
  <si>
    <t>Ger</t>
  </si>
  <si>
    <t>Iwe</t>
  </si>
  <si>
    <t>Lab</t>
  </si>
  <si>
    <t>Jes</t>
  </si>
  <si>
    <t>Lem</t>
  </si>
  <si>
    <t>Ant</t>
  </si>
  <si>
    <t>Mar</t>
  </si>
  <si>
    <t>Pie</t>
  </si>
  <si>
    <t>Mul</t>
  </si>
  <si>
    <t>Jon</t>
  </si>
  <si>
    <t>Iva</t>
  </si>
  <si>
    <t>Roc</t>
  </si>
  <si>
    <t>Dan</t>
  </si>
  <si>
    <t>Vui</t>
  </si>
  <si>
    <t>Gér</t>
  </si>
  <si>
    <t>Col</t>
  </si>
  <si>
    <t>Kév</t>
  </si>
  <si>
    <t>Lac</t>
  </si>
  <si>
    <t>Jor</t>
  </si>
  <si>
    <t>Nau</t>
  </si>
  <si>
    <t>Aug</t>
  </si>
  <si>
    <t>Rem</t>
  </si>
  <si>
    <t>Pau</t>
  </si>
  <si>
    <t xml:space="preserve">Do </t>
  </si>
  <si>
    <t>Adr</t>
  </si>
  <si>
    <t>Hah</t>
  </si>
  <si>
    <t>And</t>
  </si>
  <si>
    <t>Kun</t>
  </si>
  <si>
    <t>Cyr</t>
  </si>
  <si>
    <t>Vin</t>
  </si>
  <si>
    <t>Flo</t>
  </si>
  <si>
    <t>Bre</t>
  </si>
  <si>
    <t>Kar</t>
  </si>
  <si>
    <t>Tri</t>
  </si>
  <si>
    <t>Ben</t>
  </si>
  <si>
    <t>Sab</t>
  </si>
  <si>
    <t>Gil</t>
  </si>
  <si>
    <t>Bru</t>
  </si>
  <si>
    <t>Leg</t>
  </si>
  <si>
    <t>Xav</t>
  </si>
  <si>
    <t>Luc</t>
  </si>
  <si>
    <t>Gré</t>
  </si>
  <si>
    <t>Der</t>
  </si>
  <si>
    <t>Ric</t>
  </si>
  <si>
    <t>Cas</t>
  </si>
  <si>
    <t>Jul</t>
  </si>
  <si>
    <t>Lej</t>
  </si>
  <si>
    <t>Edo</t>
  </si>
  <si>
    <t>Mag</t>
  </si>
  <si>
    <t>Bic</t>
  </si>
  <si>
    <t>Rou</t>
  </si>
  <si>
    <t>Que</t>
  </si>
  <si>
    <t>Vac</t>
  </si>
  <si>
    <t>Tho</t>
  </si>
  <si>
    <t>Auz</t>
  </si>
  <si>
    <t>Eme</t>
  </si>
  <si>
    <t>Bel</t>
  </si>
  <si>
    <t>Ale</t>
  </si>
  <si>
    <t>Big</t>
  </si>
  <si>
    <t>Ghe</t>
  </si>
  <si>
    <t>Lou</t>
  </si>
  <si>
    <t>Liz</t>
  </si>
  <si>
    <t>Neu</t>
  </si>
  <si>
    <t>Pal</t>
  </si>
  <si>
    <t>Identifiant</t>
  </si>
  <si>
    <t>SESSION</t>
  </si>
  <si>
    <t>Étiquettes de lignes</t>
  </si>
  <si>
    <t>Total général</t>
  </si>
  <si>
    <t>Étiquettes de colonnes</t>
  </si>
  <si>
    <t xml:space="preserve">Nombre de LIBELLE FORMATION </t>
  </si>
  <si>
    <t>Session</t>
  </si>
  <si>
    <t>Début</t>
  </si>
  <si>
    <t>Fin</t>
  </si>
  <si>
    <t>Nom</t>
  </si>
  <si>
    <t>Prénom</t>
  </si>
  <si>
    <t>N2</t>
  </si>
  <si>
    <t>Formation</t>
  </si>
  <si>
    <t>formation de départ :</t>
  </si>
  <si>
    <t xml:space="preserve">etape1  on extrait les noms qui collent au critère (N2) </t>
  </si>
  <si>
    <t xml:space="preserve">etape 2     en prolongement on crée une matrice virtuelle  de valeur qui correspond a la véracité de telle ou telle formation </t>
  </si>
  <si>
    <t>en fonction du nom de l'étape 1</t>
  </si>
  <si>
    <t>etape 3 (colonne U)  on fait une liste qui répete les noms de l'étape 1  en fonction de l'étape 2</t>
  </si>
  <si>
    <t xml:space="preserve">etape 4 sur la feuille resulat  on commence par trier les noms de l'étape 3 alphabetiquement </t>
  </si>
  <si>
    <t xml:space="preserve">etape 5  pour toutes les autres colonnes du tablo resultat  : on extrait dans base en fonction du nom trié alpab est de son nombre </t>
  </si>
  <si>
    <t xml:space="preserve"> </t>
  </si>
  <si>
    <t xml:space="preserve">toutes les formules sont matricielles </t>
  </si>
  <si>
    <t xml:space="preserve">le tablo base est nommé en dynamique  colonne/colonne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</si>
</sst>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255"/>
    </xf>
    <xf numFmtId="0" fontId="3" fillId="2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2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5" fillId="0" borderId="0" xfId="0" applyFont="1"/>
    <xf numFmtId="0" fontId="2" fillId="4" borderId="6" xfId="0" applyFon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4" fillId="3" borderId="3" xfId="0" applyFont="1" applyFill="1" applyBorder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14" fontId="6" fillId="3" borderId="2" xfId="0" applyNumberFormat="1" applyFont="1" applyFill="1" applyBorder="1" applyAlignment="1" applyProtection="1">
      <alignment horizontal="center" vertical="center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6" fillId="3" borderId="7" xfId="0" applyNumberFormat="1" applyFont="1" applyFill="1" applyBorder="1" applyAlignment="1" applyProtection="1">
      <alignment horizontal="center" vertical="center"/>
    </xf>
    <xf numFmtId="0" fontId="7" fillId="0" borderId="0" xfId="0" applyFont="1"/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0" fillId="0" borderId="10" xfId="0" applyBorder="1"/>
    <xf numFmtId="14" fontId="4" fillId="3" borderId="3" xfId="0" applyNumberFormat="1" applyFont="1" applyFill="1" applyBorder="1" applyAlignment="1" applyProtection="1">
      <alignment horizontal="left" vertical="center"/>
    </xf>
    <xf numFmtId="0" fontId="4" fillId="3" borderId="3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189"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" refreshedDate="43900.973056944444" createdVersion="4" refreshedVersion="4" minRefreshableVersion="3" recordCount="70">
  <cacheSource type="worksheet">
    <worksheetSource name="recap"/>
  </cacheSource>
  <cacheFields count="7">
    <cacheField name="LIBELLE FORMATION " numFmtId="0">
      <sharedItems count="10">
        <s v="MER"/>
        <s v=" N2"/>
        <s v="ENS"/>
        <s v="INI"/>
        <s v="CAM"/>
        <s v="AGE"/>
        <s v="APA"/>
        <s v="ECH"/>
        <s v="IGR"/>
        <s v="OPE"/>
      </sharedItems>
    </cacheField>
    <cacheField name="SESSION" numFmtId="0">
      <sharedItems count="10">
        <s v="ZL65"/>
        <s v="ZN98"/>
        <s v="ZL01"/>
        <s v="AF43"/>
        <s v="XW88"/>
        <s v="ZX10"/>
        <s v="YR98"/>
        <s v="AE72"/>
        <s v="ZF91"/>
        <s v="YC04"/>
      </sharedItems>
    </cacheField>
    <cacheField name="DATE&#10;DEBUT" numFmtId="14">
      <sharedItems containsSemiMixedTypes="0" containsNonDate="0" containsDate="1" containsString="0" minDate="2019-12-16T00:00:00" maxDate="2020-03-04T00:00:00"/>
    </cacheField>
    <cacheField name="FIN&#10;DEBUT" numFmtId="14">
      <sharedItems containsSemiMixedTypes="0" containsNonDate="0" containsDate="1" containsString="0" minDate="2020-01-17T00:00:00" maxDate="2020-03-06T00:00:00" count="7">
        <d v="2020-01-17T00:00:00"/>
        <d v="2020-01-22T00:00:00"/>
        <d v="2020-02-10T00:00:00"/>
        <d v="2020-02-15T00:00:00"/>
        <d v="2020-02-21T00:00:00"/>
        <d v="2020-03-01T00:00:00"/>
        <d v="2020-03-05T00:00:00"/>
      </sharedItems>
    </cacheField>
    <cacheField name="NOM" numFmtId="0">
      <sharedItems count="53">
        <s v="Arn"/>
        <s v="Bac"/>
        <s v="Ber"/>
        <s v="Cre"/>
        <s v="Fri"/>
        <s v="Hub"/>
        <s v="Pec"/>
        <s v="Oli"/>
        <s v="Qui"/>
        <s v="Rec"/>
        <s v="Do "/>
        <s v="Par"/>
        <s v="Deg"/>
        <s v="Fra"/>
        <s v="Cho"/>
        <s v="Dau"/>
        <s v="Del"/>
        <s v="Ger"/>
        <s v="Lab"/>
        <s v="Lem"/>
        <s v="Mar"/>
        <s v="Mul"/>
        <s v="Nic"/>
        <s v="Roc"/>
        <s v="Vui"/>
        <s v="Col"/>
        <s v="Lac"/>
        <s v="Cha"/>
        <s v="Nau"/>
        <s v="Rem"/>
        <s v="Hah"/>
        <s v="Kun"/>
        <s v="Vin"/>
        <s v="Bre"/>
        <s v="Tri"/>
        <s v="Aym"/>
        <s v="Ben"/>
        <s v="Gil"/>
        <s v="Leg"/>
        <s v="Luc"/>
        <s v="Der"/>
        <s v="Cas"/>
        <s v="Lej"/>
        <s v="Mag"/>
        <s v="Bic"/>
        <s v="Rou"/>
        <s v="Vac"/>
        <s v="Auz"/>
        <s v="Bel"/>
        <s v="Big"/>
        <s v="Ghe"/>
        <s v="Liz"/>
        <s v="Neu"/>
      </sharedItems>
    </cacheField>
    <cacheField name="PRENOM" numFmtId="0">
      <sharedItems count="48">
        <s v="Dav"/>
        <s v="Mic"/>
        <s v="Rém"/>
        <s v="Yan"/>
        <s v="Wil"/>
        <s v="Gui"/>
        <s v="Noé"/>
        <s v="Vic"/>
        <s v="Ron"/>
        <s v="Jen"/>
        <s v="Adr"/>
        <s v="Loï"/>
        <s v="Nic"/>
        <s v="Gau"/>
        <s v="Yor"/>
        <s v="Iwe"/>
        <s v="Jes"/>
        <s v="Ant"/>
        <s v="Pie"/>
        <s v="Jon"/>
        <s v="Iva"/>
        <s v="Dan"/>
        <s v="Gér"/>
        <s v="Kév"/>
        <s v="Jor"/>
        <s v="Rob"/>
        <s v="Aug"/>
        <s v="Pau"/>
        <s v="And"/>
        <s v="Cyr"/>
        <s v="Flo"/>
        <s v="Kar"/>
        <s v="Mar"/>
        <s v="Lau"/>
        <s v="Sab"/>
        <s v="Bru"/>
        <s v="Xav"/>
        <s v="Gré"/>
        <s v="Ric"/>
        <s v="Jul"/>
        <s v="Edo"/>
        <s v="Que"/>
        <s v="Tho"/>
        <s v="Eme"/>
        <s v="Ale"/>
        <s v="Luc"/>
        <s v="Lou"/>
        <s v="Fra"/>
      </sharedItems>
    </cacheField>
    <cacheField name="Identifiant" numFmtId="0">
      <sharedItems containsSemiMixedTypes="0" containsString="0" containsNumber="1" containsInteger="1" minValue="25098" maxValue="90350487" count="53">
        <n v="88212976"/>
        <n v="88214449"/>
        <n v="88282134"/>
        <n v="88272445"/>
        <n v="88927528"/>
        <n v="88263402"/>
        <n v="88942760"/>
        <n v="90347125"/>
        <n v="90087959"/>
        <n v="10000307"/>
        <n v="88267857"/>
        <n v="90104686"/>
        <n v="90083034"/>
        <n v="90059570"/>
        <n v="88972954"/>
        <n v="88972978"/>
        <n v="88972972"/>
        <n v="88972973"/>
        <n v="88972999"/>
        <n v="88972982"/>
        <n v="32326"/>
        <n v="88972971"/>
        <n v="88972959"/>
        <n v="32174"/>
        <n v="88973008"/>
        <n v="88972984"/>
        <n v="88227727"/>
        <n v="88973001"/>
        <n v="88966393"/>
        <n v="32448"/>
        <n v="88259591"/>
        <n v="88264051"/>
        <n v="88234005"/>
        <n v="88267863"/>
        <n v="90070648"/>
        <n v="90275864"/>
        <n v="90057283"/>
        <n v="90202962"/>
        <n v="90220230"/>
        <n v="88921412"/>
        <n v="90350487"/>
        <n v="88231085"/>
        <n v="88205806"/>
        <n v="25098"/>
        <n v="31838"/>
        <n v="50344"/>
        <n v="50352"/>
        <n v="88228374"/>
        <n v="25420"/>
        <n v="32505"/>
        <n v="50298"/>
        <n v="88264034"/>
        <n v="3903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">
  <r>
    <x v="0"/>
    <x v="0"/>
    <d v="2019-12-16T00:00:00"/>
    <x v="0"/>
    <x v="0"/>
    <x v="0"/>
    <x v="0"/>
  </r>
  <r>
    <x v="0"/>
    <x v="0"/>
    <d v="2019-12-16T00:00:00"/>
    <x v="0"/>
    <x v="1"/>
    <x v="1"/>
    <x v="1"/>
  </r>
  <r>
    <x v="0"/>
    <x v="0"/>
    <d v="2019-12-16T00:00:00"/>
    <x v="0"/>
    <x v="2"/>
    <x v="2"/>
    <x v="2"/>
  </r>
  <r>
    <x v="0"/>
    <x v="0"/>
    <d v="2019-12-16T00:00:00"/>
    <x v="0"/>
    <x v="3"/>
    <x v="3"/>
    <x v="3"/>
  </r>
  <r>
    <x v="0"/>
    <x v="0"/>
    <d v="2019-12-16T00:00:00"/>
    <x v="0"/>
    <x v="4"/>
    <x v="4"/>
    <x v="4"/>
  </r>
  <r>
    <x v="0"/>
    <x v="0"/>
    <d v="2019-12-16T00:00:00"/>
    <x v="0"/>
    <x v="5"/>
    <x v="5"/>
    <x v="5"/>
  </r>
  <r>
    <x v="0"/>
    <x v="0"/>
    <d v="2019-12-16T00:00:00"/>
    <x v="0"/>
    <x v="6"/>
    <x v="6"/>
    <x v="6"/>
  </r>
  <r>
    <x v="0"/>
    <x v="0"/>
    <d v="2019-12-16T00:00:00"/>
    <x v="0"/>
    <x v="7"/>
    <x v="7"/>
    <x v="7"/>
  </r>
  <r>
    <x v="0"/>
    <x v="0"/>
    <d v="2019-12-16T00:00:00"/>
    <x v="0"/>
    <x v="8"/>
    <x v="8"/>
    <x v="8"/>
  </r>
  <r>
    <x v="0"/>
    <x v="0"/>
    <d v="2019-12-16T00:00:00"/>
    <x v="0"/>
    <x v="9"/>
    <x v="9"/>
    <x v="9"/>
  </r>
  <r>
    <x v="1"/>
    <x v="1"/>
    <d v="2020-01-20T00:00:00"/>
    <x v="1"/>
    <x v="0"/>
    <x v="0"/>
    <x v="0"/>
  </r>
  <r>
    <x v="1"/>
    <x v="1"/>
    <d v="2020-01-20T00:00:00"/>
    <x v="1"/>
    <x v="10"/>
    <x v="10"/>
    <x v="10"/>
  </r>
  <r>
    <x v="1"/>
    <x v="1"/>
    <d v="2020-01-20T00:00:00"/>
    <x v="1"/>
    <x v="11"/>
    <x v="1"/>
    <x v="11"/>
  </r>
  <r>
    <x v="1"/>
    <x v="1"/>
    <d v="2020-01-20T00:00:00"/>
    <x v="1"/>
    <x v="12"/>
    <x v="5"/>
    <x v="12"/>
  </r>
  <r>
    <x v="1"/>
    <x v="1"/>
    <d v="2020-01-20T00:00:00"/>
    <x v="1"/>
    <x v="13"/>
    <x v="11"/>
    <x v="13"/>
  </r>
  <r>
    <x v="2"/>
    <x v="2"/>
    <d v="2020-02-01T00:00:00"/>
    <x v="2"/>
    <x v="0"/>
    <x v="0"/>
    <x v="0"/>
  </r>
  <r>
    <x v="2"/>
    <x v="2"/>
    <d v="2020-02-01T00:00:00"/>
    <x v="2"/>
    <x v="14"/>
    <x v="12"/>
    <x v="14"/>
  </r>
  <r>
    <x v="2"/>
    <x v="2"/>
    <d v="2020-02-01T00:00:00"/>
    <x v="2"/>
    <x v="15"/>
    <x v="13"/>
    <x v="15"/>
  </r>
  <r>
    <x v="2"/>
    <x v="2"/>
    <d v="2020-02-01T00:00:00"/>
    <x v="2"/>
    <x v="16"/>
    <x v="14"/>
    <x v="16"/>
  </r>
  <r>
    <x v="2"/>
    <x v="2"/>
    <d v="2020-02-01T00:00:00"/>
    <x v="2"/>
    <x v="17"/>
    <x v="15"/>
    <x v="17"/>
  </r>
  <r>
    <x v="2"/>
    <x v="2"/>
    <d v="2020-02-01T00:00:00"/>
    <x v="2"/>
    <x v="18"/>
    <x v="16"/>
    <x v="18"/>
  </r>
  <r>
    <x v="2"/>
    <x v="2"/>
    <d v="2020-02-01T00:00:00"/>
    <x v="2"/>
    <x v="19"/>
    <x v="17"/>
    <x v="19"/>
  </r>
  <r>
    <x v="2"/>
    <x v="2"/>
    <d v="2020-02-01T00:00:00"/>
    <x v="2"/>
    <x v="20"/>
    <x v="18"/>
    <x v="20"/>
  </r>
  <r>
    <x v="2"/>
    <x v="2"/>
    <d v="2020-02-01T00:00:00"/>
    <x v="2"/>
    <x v="21"/>
    <x v="19"/>
    <x v="21"/>
  </r>
  <r>
    <x v="2"/>
    <x v="2"/>
    <d v="2020-02-01T00:00:00"/>
    <x v="2"/>
    <x v="22"/>
    <x v="20"/>
    <x v="22"/>
  </r>
  <r>
    <x v="2"/>
    <x v="2"/>
    <d v="2020-02-01T00:00:00"/>
    <x v="2"/>
    <x v="23"/>
    <x v="21"/>
    <x v="23"/>
  </r>
  <r>
    <x v="2"/>
    <x v="2"/>
    <d v="2020-02-01T00:00:00"/>
    <x v="2"/>
    <x v="24"/>
    <x v="22"/>
    <x v="24"/>
  </r>
  <r>
    <x v="2"/>
    <x v="2"/>
    <d v="2020-02-01T00:00:00"/>
    <x v="2"/>
    <x v="25"/>
    <x v="23"/>
    <x v="25"/>
  </r>
  <r>
    <x v="2"/>
    <x v="2"/>
    <d v="2020-02-01T00:00:00"/>
    <x v="2"/>
    <x v="26"/>
    <x v="24"/>
    <x v="26"/>
  </r>
  <r>
    <x v="3"/>
    <x v="3"/>
    <d v="2020-02-11T00:00:00"/>
    <x v="3"/>
    <x v="27"/>
    <x v="25"/>
    <x v="27"/>
  </r>
  <r>
    <x v="3"/>
    <x v="3"/>
    <d v="2020-02-11T00:00:00"/>
    <x v="3"/>
    <x v="14"/>
    <x v="12"/>
    <x v="14"/>
  </r>
  <r>
    <x v="3"/>
    <x v="3"/>
    <d v="2020-02-11T00:00:00"/>
    <x v="3"/>
    <x v="15"/>
    <x v="13"/>
    <x v="15"/>
  </r>
  <r>
    <x v="3"/>
    <x v="3"/>
    <d v="2020-02-11T00:00:00"/>
    <x v="3"/>
    <x v="16"/>
    <x v="14"/>
    <x v="16"/>
  </r>
  <r>
    <x v="3"/>
    <x v="3"/>
    <d v="2020-02-11T00:00:00"/>
    <x v="3"/>
    <x v="17"/>
    <x v="15"/>
    <x v="17"/>
  </r>
  <r>
    <x v="3"/>
    <x v="3"/>
    <d v="2020-02-11T00:00:00"/>
    <x v="3"/>
    <x v="18"/>
    <x v="16"/>
    <x v="18"/>
  </r>
  <r>
    <x v="3"/>
    <x v="3"/>
    <d v="2020-02-11T00:00:00"/>
    <x v="3"/>
    <x v="19"/>
    <x v="17"/>
    <x v="19"/>
  </r>
  <r>
    <x v="3"/>
    <x v="3"/>
    <d v="2020-02-11T00:00:00"/>
    <x v="3"/>
    <x v="20"/>
    <x v="18"/>
    <x v="20"/>
  </r>
  <r>
    <x v="3"/>
    <x v="3"/>
    <d v="2020-02-11T00:00:00"/>
    <x v="3"/>
    <x v="21"/>
    <x v="19"/>
    <x v="21"/>
  </r>
  <r>
    <x v="3"/>
    <x v="3"/>
    <d v="2020-02-11T00:00:00"/>
    <x v="3"/>
    <x v="22"/>
    <x v="20"/>
    <x v="22"/>
  </r>
  <r>
    <x v="3"/>
    <x v="3"/>
    <d v="2020-02-11T00:00:00"/>
    <x v="3"/>
    <x v="23"/>
    <x v="21"/>
    <x v="23"/>
  </r>
  <r>
    <x v="3"/>
    <x v="3"/>
    <d v="2020-02-11T00:00:00"/>
    <x v="3"/>
    <x v="24"/>
    <x v="22"/>
    <x v="24"/>
  </r>
  <r>
    <x v="3"/>
    <x v="3"/>
    <d v="2020-02-11T00:00:00"/>
    <x v="3"/>
    <x v="25"/>
    <x v="23"/>
    <x v="25"/>
  </r>
  <r>
    <x v="4"/>
    <x v="4"/>
    <d v="2020-02-20T00:00:00"/>
    <x v="4"/>
    <x v="10"/>
    <x v="10"/>
    <x v="10"/>
  </r>
  <r>
    <x v="4"/>
    <x v="4"/>
    <d v="2020-02-20T00:00:00"/>
    <x v="4"/>
    <x v="28"/>
    <x v="26"/>
    <x v="28"/>
  </r>
  <r>
    <x v="4"/>
    <x v="4"/>
    <d v="2020-02-20T00:00:00"/>
    <x v="4"/>
    <x v="29"/>
    <x v="27"/>
    <x v="29"/>
  </r>
  <r>
    <x v="5"/>
    <x v="5"/>
    <d v="2020-02-23T00:00:00"/>
    <x v="5"/>
    <x v="0"/>
    <x v="0"/>
    <x v="0"/>
  </r>
  <r>
    <x v="5"/>
    <x v="5"/>
    <d v="2020-02-23T00:00:00"/>
    <x v="5"/>
    <x v="10"/>
    <x v="10"/>
    <x v="10"/>
  </r>
  <r>
    <x v="5"/>
    <x v="5"/>
    <d v="2020-02-23T00:00:00"/>
    <x v="5"/>
    <x v="30"/>
    <x v="28"/>
    <x v="30"/>
  </r>
  <r>
    <x v="5"/>
    <x v="5"/>
    <d v="2020-02-23T00:00:00"/>
    <x v="5"/>
    <x v="31"/>
    <x v="29"/>
    <x v="31"/>
  </r>
  <r>
    <x v="5"/>
    <x v="5"/>
    <d v="2020-02-23T00:00:00"/>
    <x v="5"/>
    <x v="32"/>
    <x v="30"/>
    <x v="32"/>
  </r>
  <r>
    <x v="5"/>
    <x v="5"/>
    <d v="2020-02-23T00:00:00"/>
    <x v="5"/>
    <x v="33"/>
    <x v="31"/>
    <x v="33"/>
  </r>
  <r>
    <x v="5"/>
    <x v="5"/>
    <d v="2020-02-23T00:00:00"/>
    <x v="5"/>
    <x v="34"/>
    <x v="32"/>
    <x v="34"/>
  </r>
  <r>
    <x v="6"/>
    <x v="6"/>
    <d v="2020-02-23T00:00:00"/>
    <x v="5"/>
    <x v="35"/>
    <x v="33"/>
    <x v="35"/>
  </r>
  <r>
    <x v="6"/>
    <x v="6"/>
    <d v="2020-02-23T00:00:00"/>
    <x v="5"/>
    <x v="36"/>
    <x v="34"/>
    <x v="36"/>
  </r>
  <r>
    <x v="6"/>
    <x v="6"/>
    <d v="2020-02-23T00:00:00"/>
    <x v="5"/>
    <x v="37"/>
    <x v="35"/>
    <x v="37"/>
  </r>
  <r>
    <x v="6"/>
    <x v="6"/>
    <d v="2020-02-23T00:00:00"/>
    <x v="5"/>
    <x v="38"/>
    <x v="36"/>
    <x v="38"/>
  </r>
  <r>
    <x v="6"/>
    <x v="6"/>
    <d v="2020-02-23T00:00:00"/>
    <x v="5"/>
    <x v="39"/>
    <x v="37"/>
    <x v="39"/>
  </r>
  <r>
    <x v="6"/>
    <x v="6"/>
    <d v="2020-02-23T00:00:00"/>
    <x v="5"/>
    <x v="40"/>
    <x v="38"/>
    <x v="40"/>
  </r>
  <r>
    <x v="7"/>
    <x v="7"/>
    <d v="2020-03-03T00:00:00"/>
    <x v="6"/>
    <x v="41"/>
    <x v="39"/>
    <x v="41"/>
  </r>
  <r>
    <x v="7"/>
    <x v="7"/>
    <d v="2020-03-03T00:00:00"/>
    <x v="6"/>
    <x v="42"/>
    <x v="40"/>
    <x v="42"/>
  </r>
  <r>
    <x v="7"/>
    <x v="7"/>
    <d v="2020-03-03T00:00:00"/>
    <x v="6"/>
    <x v="43"/>
    <x v="2"/>
    <x v="43"/>
  </r>
  <r>
    <x v="8"/>
    <x v="8"/>
    <d v="2020-03-03T00:00:00"/>
    <x v="6"/>
    <x v="44"/>
    <x v="10"/>
    <x v="44"/>
  </r>
  <r>
    <x v="8"/>
    <x v="8"/>
    <d v="2020-03-03T00:00:00"/>
    <x v="6"/>
    <x v="45"/>
    <x v="41"/>
    <x v="45"/>
  </r>
  <r>
    <x v="8"/>
    <x v="8"/>
    <d v="2020-03-03T00:00:00"/>
    <x v="6"/>
    <x v="46"/>
    <x v="42"/>
    <x v="46"/>
  </r>
  <r>
    <x v="9"/>
    <x v="9"/>
    <d v="2020-03-03T00:00:00"/>
    <x v="6"/>
    <x v="47"/>
    <x v="43"/>
    <x v="47"/>
  </r>
  <r>
    <x v="9"/>
    <x v="9"/>
    <d v="2020-03-03T00:00:00"/>
    <x v="6"/>
    <x v="48"/>
    <x v="44"/>
    <x v="48"/>
  </r>
  <r>
    <x v="9"/>
    <x v="9"/>
    <d v="2020-03-03T00:00:00"/>
    <x v="6"/>
    <x v="49"/>
    <x v="45"/>
    <x v="49"/>
  </r>
  <r>
    <x v="9"/>
    <x v="9"/>
    <d v="2020-03-03T00:00:00"/>
    <x v="6"/>
    <x v="50"/>
    <x v="46"/>
    <x v="50"/>
  </r>
  <r>
    <x v="9"/>
    <x v="9"/>
    <d v="2020-03-03T00:00:00"/>
    <x v="6"/>
    <x v="51"/>
    <x v="47"/>
    <x v="51"/>
  </r>
  <r>
    <x v="9"/>
    <x v="9"/>
    <d v="2020-03-03T00:00:00"/>
    <x v="6"/>
    <x v="52"/>
    <x v="27"/>
    <x v="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2" firstHeaderRow="1" firstDataRow="2" firstDataCol="1"/>
  <pivotFields count="7">
    <pivotField axis="axisCol" dataField="1" showAll="0">
      <items count="11">
        <item x="1"/>
        <item h="1" x="5"/>
        <item h="1" x="6"/>
        <item h="1" x="4"/>
        <item h="1" x="7"/>
        <item h="1" x="2"/>
        <item h="1" x="8"/>
        <item h="1" x="3"/>
        <item h="1" x="0"/>
        <item h="1" x="9"/>
        <item t="default"/>
      </items>
    </pivotField>
    <pivotField axis="axisRow" showAll="0">
      <items count="11">
        <item x="7"/>
        <item x="3"/>
        <item x="4"/>
        <item x="9"/>
        <item x="6"/>
        <item x="8"/>
        <item x="2"/>
        <item x="0"/>
        <item x="1"/>
        <item x="5"/>
        <item t="default"/>
      </items>
    </pivotField>
    <pivotField numFmtId="14" showAll="0"/>
    <pivotField axis="axisRow" numFmtId="14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 defaultSubtotal="0">
      <items count="53">
        <item x="0"/>
        <item x="47"/>
        <item x="35"/>
        <item x="1"/>
        <item x="48"/>
        <item x="36"/>
        <item x="2"/>
        <item x="44"/>
        <item x="49"/>
        <item x="33"/>
        <item x="41"/>
        <item x="27"/>
        <item x="14"/>
        <item x="25"/>
        <item x="3"/>
        <item x="15"/>
        <item x="12"/>
        <item x="16"/>
        <item x="40"/>
        <item x="10"/>
        <item x="13"/>
        <item x="4"/>
        <item x="17"/>
        <item x="50"/>
        <item x="37"/>
        <item x="30"/>
        <item x="5"/>
        <item x="31"/>
        <item x="18"/>
        <item x="26"/>
        <item x="38"/>
        <item x="42"/>
        <item x="19"/>
        <item x="51"/>
        <item x="39"/>
        <item x="43"/>
        <item x="20"/>
        <item x="21"/>
        <item x="28"/>
        <item x="52"/>
        <item x="22"/>
        <item x="7"/>
        <item x="11"/>
        <item x="6"/>
        <item x="8"/>
        <item sd="0" x="9"/>
        <item x="29"/>
        <item x="23"/>
        <item x="45"/>
        <item x="34"/>
        <item x="46"/>
        <item x="32"/>
        <item x="24"/>
      </items>
    </pivotField>
    <pivotField axis="axisRow" showAll="0" defaultSubtotal="0">
      <items count="48">
        <item x="10"/>
        <item x="44"/>
        <item x="28"/>
        <item x="17"/>
        <item x="26"/>
        <item x="35"/>
        <item x="29"/>
        <item x="21"/>
        <item x="0"/>
        <item x="40"/>
        <item x="43"/>
        <item x="30"/>
        <item x="47"/>
        <item x="13"/>
        <item x="22"/>
        <item x="37"/>
        <item x="5"/>
        <item x="20"/>
        <item x="15"/>
        <item x="9"/>
        <item x="16"/>
        <item x="19"/>
        <item x="24"/>
        <item x="39"/>
        <item x="31"/>
        <item x="23"/>
        <item x="33"/>
        <item x="11"/>
        <item x="46"/>
        <item x="45"/>
        <item x="32"/>
        <item x="1"/>
        <item x="12"/>
        <item x="6"/>
        <item x="27"/>
        <item x="18"/>
        <item x="41"/>
        <item x="2"/>
        <item x="38"/>
        <item x="25"/>
        <item x="8"/>
        <item x="34"/>
        <item x="42"/>
        <item x="7"/>
        <item x="4"/>
        <item x="36"/>
        <item x="3"/>
        <item x="14"/>
      </items>
    </pivotField>
    <pivotField axis="axisRow" showAll="0" defaultSubtotal="0">
      <items count="53">
        <item x="43"/>
        <item x="48"/>
        <item x="44"/>
        <item x="23"/>
        <item x="20"/>
        <item x="29"/>
        <item x="49"/>
        <item x="52"/>
        <item x="50"/>
        <item x="45"/>
        <item x="46"/>
        <item x="9"/>
        <item x="42"/>
        <item x="0"/>
        <item x="1"/>
        <item x="26"/>
        <item x="47"/>
        <item x="41"/>
        <item x="32"/>
        <item x="30"/>
        <item x="5"/>
        <item x="51"/>
        <item x="31"/>
        <item x="10"/>
        <item x="33"/>
        <item x="3"/>
        <item x="2"/>
        <item x="39"/>
        <item x="4"/>
        <item x="6"/>
        <item x="28"/>
        <item x="14"/>
        <item x="22"/>
        <item x="21"/>
        <item x="16"/>
        <item x="17"/>
        <item x="15"/>
        <item x="19"/>
        <item x="25"/>
        <item x="18"/>
        <item x="27"/>
        <item x="24"/>
        <item x="36"/>
        <item x="13"/>
        <item x="34"/>
        <item x="12"/>
        <item x="8"/>
        <item x="11"/>
        <item x="37"/>
        <item x="38"/>
        <item x="35"/>
        <item x="7"/>
        <item x="40"/>
      </items>
    </pivotField>
  </pivotFields>
  <rowFields count="5">
    <field x="3"/>
    <field x="1"/>
    <field x="4"/>
    <field x="5"/>
    <field x="6"/>
  </rowFields>
  <rowItems count="18">
    <i>
      <x v="1"/>
    </i>
    <i r="1">
      <x v="8"/>
    </i>
    <i r="2">
      <x/>
    </i>
    <i r="3">
      <x v="8"/>
    </i>
    <i r="4">
      <x v="13"/>
    </i>
    <i r="2">
      <x v="16"/>
    </i>
    <i r="3">
      <x v="16"/>
    </i>
    <i r="4">
      <x v="45"/>
    </i>
    <i r="2">
      <x v="19"/>
    </i>
    <i r="3">
      <x/>
    </i>
    <i r="4">
      <x v="23"/>
    </i>
    <i r="2">
      <x v="20"/>
    </i>
    <i r="3">
      <x v="27"/>
    </i>
    <i r="4">
      <x v="43"/>
    </i>
    <i r="2">
      <x v="42"/>
    </i>
    <i r="3">
      <x v="31"/>
    </i>
    <i r="4">
      <x v="47"/>
    </i>
    <i t="grand">
      <x/>
    </i>
  </rowItems>
  <colFields count="1">
    <field x="0"/>
  </colFields>
  <colItems count="2">
    <i>
      <x/>
    </i>
    <i t="grand">
      <x/>
    </i>
  </colItems>
  <dataFields count="1">
    <dataField name="Nombre de LIBELLE FORMATION 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3:G24"/>
  <sheetViews>
    <sheetView workbookViewId="0">
      <selection activeCell="L5" sqref="L5"/>
    </sheetView>
  </sheetViews>
  <sheetFormatPr baseColWidth="10" defaultRowHeight="14.5"/>
  <cols>
    <col min="1" max="1" width="27.08984375" customWidth="1"/>
    <col min="7" max="7" width="20.1796875" customWidth="1"/>
  </cols>
  <sheetData>
    <row r="3" spans="1:7" ht="18.5">
      <c r="A3" s="25" t="s">
        <v>134</v>
      </c>
      <c r="B3" s="30" t="s">
        <v>132</v>
      </c>
    </row>
    <row r="4" spans="1:7" ht="15" thickBot="1"/>
    <row r="5" spans="1:7" ht="15.5" thickTop="1" thickBot="1">
      <c r="A5" s="29" t="s">
        <v>133</v>
      </c>
      <c r="B5" s="29" t="s">
        <v>127</v>
      </c>
      <c r="C5" s="29" t="s">
        <v>128</v>
      </c>
      <c r="D5" s="29" t="s">
        <v>129</v>
      </c>
      <c r="E5" s="29" t="s">
        <v>130</v>
      </c>
      <c r="F5" s="29" t="s">
        <v>131</v>
      </c>
      <c r="G5" s="29" t="s">
        <v>121</v>
      </c>
    </row>
    <row r="6" spans="1:7" ht="15.5" thickTop="1" thickBot="1">
      <c r="A6" s="31" t="str">
        <f t="array" aca="1" ref="A6" ca="1">IFERROR(INDEX(sesss,SMALL(IF(noms=$E6,ROW(noms)-1,""),COUNTIF($E$6:$E6,$E6))),"")</f>
        <v>MER</v>
      </c>
      <c r="B6" s="31" t="str">
        <f t="array" aca="1" ref="B6" ca="1">IFERROR(INDEX(session,SMALL(IF(noms=$E6,ROW(noms)-1,""),COUNTIF($E$6:$E6,$E6))),"")</f>
        <v>ZL65</v>
      </c>
      <c r="C6" s="42">
        <f t="array" aca="1" ref="C6" ca="1">IFERROR(INDEX(datedeb,SMALL(IF(noms=$E6,ROW(noms)-1,""),COUNTIF($E$6:$E6,$E6))),"")</f>
        <v>43815</v>
      </c>
      <c r="D6" s="42">
        <f t="array" aca="1" ref="D6" ca="1">IFERROR(INDEX(datefin,SMALL(IF(noms=$E6,ROW(noms)-1,""),COUNTIF($E$6:$E6,$E6))),"")</f>
        <v>43847</v>
      </c>
      <c r="E6" s="28" t="str">
        <f t="array" aca="1" ref="E6" ca="1">IFERROR(INDEX(basevrac,MATCH(SMALL(COUNTIF(basevrac,"&lt;="&amp;basevrac),ROW(A1)),COUNTIF(basevrac,"&lt;="&amp;basevrac),0)),"")</f>
        <v>Arn</v>
      </c>
      <c r="F6" s="42" t="str">
        <f t="array" aca="1" ref="F6" ca="1">IFERROR(INDEX(prenom,SMALL(IF(noms=$E6,ROW(noms)-1,""),COUNTIF($E$6:$E6,$E6))),"")</f>
        <v>Dav</v>
      </c>
      <c r="G6" s="43">
        <f t="array" aca="1" ref="G6" ca="1">IFERROR(INDEX(matri,SMALL(IF(noms=$E6,ROW(noms)-1,""),COUNTIF($E$6:$E6,$E6))),"")</f>
        <v>88212976</v>
      </c>
    </row>
    <row r="7" spans="1:7" ht="15.5" thickTop="1" thickBot="1">
      <c r="A7" s="31" t="str">
        <f t="array" aca="1" ref="A7" ca="1">IFERROR(INDEX(sesss,SMALL(IF(noms=$E7,ROW(noms)-1,""),COUNTIF($E$6:$E7,$E7))),"")</f>
        <v>N2</v>
      </c>
      <c r="B7" s="31" t="str">
        <f t="array" aca="1" ref="B7" ca="1">IFERROR(INDEX(session,SMALL(IF(noms=$E7,ROW(noms)-1,""),COUNTIF($E$6:$E7,$E7))),"")</f>
        <v>ZN98</v>
      </c>
      <c r="C7" s="42">
        <f t="array" aca="1" ref="C7" ca="1">IFERROR(INDEX(datedeb,SMALL(IF(noms=$E7,ROW(noms)-1,""),COUNTIF($E$6:$E7,$E7))),"")</f>
        <v>43850</v>
      </c>
      <c r="D7" s="42">
        <f t="array" aca="1" ref="D7" ca="1">IFERROR(INDEX(datefin,SMALL(IF(noms=$E7,ROW(noms)-1,""),COUNTIF($E$6:$E7,$E7))),"")</f>
        <v>43852</v>
      </c>
      <c r="E7" s="28" t="str">
        <f t="array" aca="1" ref="E7" ca="1">IFERROR(INDEX(basevrac,MATCH(SMALL(COUNTIF(basevrac,"&lt;="&amp;basevrac),ROW(A2)),COUNTIF(basevrac,"&lt;="&amp;basevrac),0)),"")</f>
        <v>Arn</v>
      </c>
      <c r="F7" s="42" t="str">
        <f t="array" aca="1" ref="F7" ca="1">IFERROR(INDEX(prenom,SMALL(IF(noms=$E7,ROW(noms)-1,""),COUNTIF($E$6:$E7,$E7))),"")</f>
        <v>Dav</v>
      </c>
      <c r="G7" s="43">
        <f t="array" aca="1" ref="G7" ca="1">IFERROR(INDEX(matri,SMALL(IF(noms=$E7,ROW(noms)-1,""),COUNTIF($E$6:$E7,$E7))),"")</f>
        <v>88212976</v>
      </c>
    </row>
    <row r="8" spans="1:7" ht="15.5" thickTop="1" thickBot="1">
      <c r="A8" s="31" t="str">
        <f t="array" aca="1" ref="A8" ca="1">IFERROR(INDEX(sesss,SMALL(IF(noms=$E8,ROW(noms)-1,""),COUNTIF($E$6:$E8,$E8))),"")</f>
        <v>ENS</v>
      </c>
      <c r="B8" s="31" t="str">
        <f t="array" aca="1" ref="B8" ca="1">IFERROR(INDEX(session,SMALL(IF(noms=$E8,ROW(noms)-1,""),COUNTIF($E$6:$E8,$E8))),"")</f>
        <v>ZL01</v>
      </c>
      <c r="C8" s="42">
        <f t="array" aca="1" ref="C8" ca="1">IFERROR(INDEX(datedeb,SMALL(IF(noms=$E8,ROW(noms)-1,""),COUNTIF($E$6:$E8,$E8))),"")</f>
        <v>43862</v>
      </c>
      <c r="D8" s="42">
        <f t="array" aca="1" ref="D8" ca="1">IFERROR(INDEX(datefin,SMALL(IF(noms=$E8,ROW(noms)-1,""),COUNTIF($E$6:$E8,$E8))),"")</f>
        <v>43871</v>
      </c>
      <c r="E8" s="28" t="str">
        <f t="array" aca="1" ref="E8" ca="1">IFERROR(INDEX(basevrac,MATCH(SMALL(COUNTIF(basevrac,"&lt;="&amp;basevrac),ROW(A3)),COUNTIF(basevrac,"&lt;="&amp;basevrac),0)),"")</f>
        <v>Arn</v>
      </c>
      <c r="F8" s="42" t="str">
        <f t="array" aca="1" ref="F8" ca="1">IFERROR(INDEX(prenom,SMALL(IF(noms=$E8,ROW(noms)-1,""),COUNTIF($E$6:$E8,$E8))),"")</f>
        <v>Dav</v>
      </c>
      <c r="G8" s="43">
        <f t="array" aca="1" ref="G8" ca="1">IFERROR(INDEX(matri,SMALL(IF(noms=$E8,ROW(noms)-1,""),COUNTIF($E$6:$E8,$E8))),"")</f>
        <v>88212976</v>
      </c>
    </row>
    <row r="9" spans="1:7" ht="15.5" thickTop="1" thickBot="1">
      <c r="A9" s="31" t="str">
        <f t="array" aca="1" ref="A9" ca="1">IFERROR(INDEX(sesss,SMALL(IF(noms=$E9,ROW(noms)-1,""),COUNTIF($E$6:$E9,$E9))),"")</f>
        <v>AGE</v>
      </c>
      <c r="B9" s="31" t="str">
        <f t="array" aca="1" ref="B9" ca="1">IFERROR(INDEX(session,SMALL(IF(noms=$E9,ROW(noms)-1,""),COUNTIF($E$6:$E9,$E9))),"")</f>
        <v>ZX10</v>
      </c>
      <c r="C9" s="42">
        <f t="array" aca="1" ref="C9" ca="1">IFERROR(INDEX(datedeb,SMALL(IF(noms=$E9,ROW(noms)-1,""),COUNTIF($E$6:$E9,$E9))),"")</f>
        <v>43884</v>
      </c>
      <c r="D9" s="42">
        <f t="array" aca="1" ref="D9" ca="1">IFERROR(INDEX(datefin,SMALL(IF(noms=$E9,ROW(noms)-1,""),COUNTIF($E$6:$E9,$E9))),"")</f>
        <v>43891</v>
      </c>
      <c r="E9" s="28" t="str">
        <f t="array" aca="1" ref="E9" ca="1">IFERROR(INDEX(basevrac,MATCH(SMALL(COUNTIF(basevrac,"&lt;="&amp;basevrac),ROW(A4)),COUNTIF(basevrac,"&lt;="&amp;basevrac),0)),"")</f>
        <v>Arn</v>
      </c>
      <c r="F9" s="42" t="str">
        <f t="array" aca="1" ref="F9" ca="1">IFERROR(INDEX(prenom,SMALL(IF(noms=$E9,ROW(noms)-1,""),COUNTIF($E$6:$E9,$E9))),"")</f>
        <v>Dav</v>
      </c>
      <c r="G9" s="43">
        <f t="array" aca="1" ref="G9" ca="1">IFERROR(INDEX(matri,SMALL(IF(noms=$E9,ROW(noms)-1,""),COUNTIF($E$6:$E9,$E9))),"")</f>
        <v>88212976</v>
      </c>
    </row>
    <row r="10" spans="1:7" ht="15.5" thickTop="1" thickBot="1">
      <c r="A10" s="31" t="str">
        <f t="array" aca="1" ref="A10" ca="1">IFERROR(INDEX(sesss,SMALL(IF(noms=$E10,ROW(noms)-1,""),COUNTIF($E$6:$E10,$E10))),"")</f>
        <v>N2</v>
      </c>
      <c r="B10" s="31" t="str">
        <f t="array" aca="1" ref="B10" ca="1">IFERROR(INDEX(session,SMALL(IF(noms=$E10,ROW(noms)-1,""),COUNTIF($E$6:$E10,$E10))),"")</f>
        <v>ZN98</v>
      </c>
      <c r="C10" s="42">
        <f t="array" aca="1" ref="C10" ca="1">IFERROR(INDEX(datedeb,SMALL(IF(noms=$E10,ROW(noms)-1,""),COUNTIF($E$6:$E10,$E10))),"")</f>
        <v>43850</v>
      </c>
      <c r="D10" s="42">
        <f t="array" aca="1" ref="D10" ca="1">IFERROR(INDEX(datefin,SMALL(IF(noms=$E10,ROW(noms)-1,""),COUNTIF($E$6:$E10,$E10))),"")</f>
        <v>43852</v>
      </c>
      <c r="E10" s="28" t="str">
        <f t="array" aca="1" ref="E10" ca="1">IFERROR(INDEX(basevrac,MATCH(SMALL(COUNTIF(basevrac,"&lt;="&amp;basevrac),ROW(A5)),COUNTIF(basevrac,"&lt;="&amp;basevrac),0)),"")</f>
        <v>Deg</v>
      </c>
      <c r="F10" s="42" t="str">
        <f t="array" aca="1" ref="F10" ca="1">IFERROR(INDEX(prenom,SMALL(IF(noms=$E10,ROW(noms)-1,""),COUNTIF($E$6:$E10,$E10))),"")</f>
        <v>Gui</v>
      </c>
      <c r="G10" s="43">
        <f t="array" aca="1" ref="G10" ca="1">IFERROR(INDEX(matri,SMALL(IF(noms=$E10,ROW(noms)-1,""),COUNTIF($E$6:$E10,$E10))),"")</f>
        <v>90083034</v>
      </c>
    </row>
    <row r="11" spans="1:7" ht="15.5" thickTop="1" thickBot="1">
      <c r="A11" s="31" t="str">
        <f t="array" aca="1" ref="A11" ca="1">IFERROR(INDEX(sesss,SMALL(IF(noms=$E11,ROW(noms)-1,""),COUNTIF($E$6:$E11,$E11))),"")</f>
        <v>N2</v>
      </c>
      <c r="B11" s="31" t="str">
        <f t="array" aca="1" ref="B11" ca="1">IFERROR(INDEX(session,SMALL(IF(noms=$E11,ROW(noms)-1,""),COUNTIF($E$6:$E11,$E11))),"")</f>
        <v>ZN98</v>
      </c>
      <c r="C11" s="42">
        <f t="array" aca="1" ref="C11" ca="1">IFERROR(INDEX(datedeb,SMALL(IF(noms=$E11,ROW(noms)-1,""),COUNTIF($E$6:$E11,$E11))),"")</f>
        <v>43850</v>
      </c>
      <c r="D11" s="42">
        <f t="array" aca="1" ref="D11" ca="1">IFERROR(INDEX(datefin,SMALL(IF(noms=$E11,ROW(noms)-1,""),COUNTIF($E$6:$E11,$E11))),"")</f>
        <v>43852</v>
      </c>
      <c r="E11" s="28" t="str">
        <f t="array" aca="1" ref="E11" ca="1">IFERROR(INDEX(basevrac,MATCH(SMALL(COUNTIF(basevrac,"&lt;="&amp;basevrac),ROW(A6)),COUNTIF(basevrac,"&lt;="&amp;basevrac),0)),"")</f>
        <v xml:space="preserve">Do </v>
      </c>
      <c r="F11" s="42" t="str">
        <f t="array" aca="1" ref="F11" ca="1">IFERROR(INDEX(prenom,SMALL(IF(noms=$E11,ROW(noms)-1,""),COUNTIF($E$6:$E11,$E11))),"")</f>
        <v>Adr</v>
      </c>
      <c r="G11" s="43">
        <f t="array" aca="1" ref="G11" ca="1">IFERROR(INDEX(matri,SMALL(IF(noms=$E11,ROW(noms)-1,""),COUNTIF($E$6:$E11,$E11))),"")</f>
        <v>88267857</v>
      </c>
    </row>
    <row r="12" spans="1:7" ht="15.5" thickTop="1" thickBot="1">
      <c r="A12" s="31" t="str">
        <f t="array" aca="1" ref="A12" ca="1">IFERROR(INDEX(sesss,SMALL(IF(noms=$E12,ROW(noms)-1,""),COUNTIF($E$6:$E12,$E12))),"")</f>
        <v>CAM</v>
      </c>
      <c r="B12" s="31" t="str">
        <f t="array" aca="1" ref="B12" ca="1">IFERROR(INDEX(session,SMALL(IF(noms=$E12,ROW(noms)-1,""),COUNTIF($E$6:$E12,$E12))),"")</f>
        <v>XW88</v>
      </c>
      <c r="C12" s="42">
        <f t="array" aca="1" ref="C12" ca="1">IFERROR(INDEX(datedeb,SMALL(IF(noms=$E12,ROW(noms)-1,""),COUNTIF($E$6:$E12,$E12))),"")</f>
        <v>43881</v>
      </c>
      <c r="D12" s="42">
        <f t="array" aca="1" ref="D12" ca="1">IFERROR(INDEX(datefin,SMALL(IF(noms=$E12,ROW(noms)-1,""),COUNTIF($E$6:$E12,$E12))),"")</f>
        <v>43882</v>
      </c>
      <c r="E12" s="28" t="str">
        <f t="array" aca="1" ref="E12" ca="1">IFERROR(INDEX(basevrac,MATCH(SMALL(COUNTIF(basevrac,"&lt;="&amp;basevrac),ROW(A7)),COUNTIF(basevrac,"&lt;="&amp;basevrac),0)),"")</f>
        <v xml:space="preserve">Do </v>
      </c>
      <c r="F12" s="42" t="str">
        <f t="array" aca="1" ref="F12" ca="1">IFERROR(INDEX(prenom,SMALL(IF(noms=$E12,ROW(noms)-1,""),COUNTIF($E$6:$E12,$E12))),"")</f>
        <v>Adr</v>
      </c>
      <c r="G12" s="43">
        <f t="array" aca="1" ref="G12" ca="1">IFERROR(INDEX(matri,SMALL(IF(noms=$E12,ROW(noms)-1,""),COUNTIF($E$6:$E12,$E12))),"")</f>
        <v>88267857</v>
      </c>
    </row>
    <row r="13" spans="1:7" ht="15.5" thickTop="1" thickBot="1">
      <c r="A13" s="31" t="str">
        <f t="array" aca="1" ref="A13" ca="1">IFERROR(INDEX(sesss,SMALL(IF(noms=$E13,ROW(noms)-1,""),COUNTIF($E$6:$E13,$E13))),"")</f>
        <v>AGE</v>
      </c>
      <c r="B13" s="31" t="str">
        <f t="array" aca="1" ref="B13" ca="1">IFERROR(INDEX(session,SMALL(IF(noms=$E13,ROW(noms)-1,""),COUNTIF($E$6:$E13,$E13))),"")</f>
        <v>ZX10</v>
      </c>
      <c r="C13" s="42">
        <f t="array" aca="1" ref="C13" ca="1">IFERROR(INDEX(datedeb,SMALL(IF(noms=$E13,ROW(noms)-1,""),COUNTIF($E$6:$E13,$E13))),"")</f>
        <v>43884</v>
      </c>
      <c r="D13" s="42">
        <f t="array" aca="1" ref="D13" ca="1">IFERROR(INDEX(datefin,SMALL(IF(noms=$E13,ROW(noms)-1,""),COUNTIF($E$6:$E13,$E13))),"")</f>
        <v>43891</v>
      </c>
      <c r="E13" s="28" t="str">
        <f t="array" aca="1" ref="E13" ca="1">IFERROR(INDEX(basevrac,MATCH(SMALL(COUNTIF(basevrac,"&lt;="&amp;basevrac),ROW(A8)),COUNTIF(basevrac,"&lt;="&amp;basevrac),0)),"")</f>
        <v xml:space="preserve">Do </v>
      </c>
      <c r="F13" s="42" t="str">
        <f t="array" aca="1" ref="F13" ca="1">IFERROR(INDEX(prenom,SMALL(IF(noms=$E13,ROW(noms)-1,""),COUNTIF($E$6:$E13,$E13))),"")</f>
        <v>Adr</v>
      </c>
      <c r="G13" s="43">
        <f t="array" aca="1" ref="G13" ca="1">IFERROR(INDEX(matri,SMALL(IF(noms=$E13,ROW(noms)-1,""),COUNTIF($E$6:$E13,$E13))),"")</f>
        <v>88267857</v>
      </c>
    </row>
    <row r="14" spans="1:7" ht="15.5" thickTop="1" thickBot="1">
      <c r="A14" s="31" t="str">
        <f t="array" aca="1" ref="A14" ca="1">IFERROR(INDEX(sesss,SMALL(IF(noms=$E14,ROW(noms)-1,""),COUNTIF($E$6:$E14,$E14))),"")</f>
        <v>APA</v>
      </c>
      <c r="B14" s="31" t="str">
        <f t="array" aca="1" ref="B14" ca="1">IFERROR(INDEX(session,SMALL(IF(noms=$E14,ROW(noms)-1,""),COUNTIF($E$6:$E14,$E14))),"")</f>
        <v>YR98</v>
      </c>
      <c r="C14" s="42">
        <f t="array" aca="1" ref="C14" ca="1">IFERROR(INDEX(datedeb,SMALL(IF(noms=$E14,ROW(noms)-1,""),COUNTIF($E$6:$E14,$E14))),"")</f>
        <v>43884</v>
      </c>
      <c r="D14" s="42">
        <f t="array" aca="1" ref="D14" ca="1">IFERROR(INDEX(datefin,SMALL(IF(noms=$E14,ROW(noms)-1,""),COUNTIF($E$6:$E14,$E14))),"")</f>
        <v>43891</v>
      </c>
      <c r="E14" s="28" t="str">
        <f t="array" aca="1" ref="E14" ca="1">IFERROR(INDEX(basevrac,MATCH(SMALL(COUNTIF(basevrac,"&lt;="&amp;basevrac),ROW(A9)),COUNTIF(basevrac,"&lt;="&amp;basevrac),0)),"")</f>
        <v xml:space="preserve">Do </v>
      </c>
      <c r="F14" s="42" t="str">
        <f t="array" aca="1" ref="F14" ca="1">IFERROR(INDEX(prenom,SMALL(IF(noms=$E14,ROW(noms)-1,""),COUNTIF($E$6:$E14,$E14))),"")</f>
        <v>Adr</v>
      </c>
      <c r="G14" s="43">
        <f t="array" aca="1" ref="G14" ca="1">IFERROR(INDEX(matri,SMALL(IF(noms=$E14,ROW(noms)-1,""),COUNTIF($E$6:$E14,$E14))),"")</f>
        <v>88267857</v>
      </c>
    </row>
    <row r="15" spans="1:7" ht="15.5" thickTop="1" thickBot="1">
      <c r="A15" s="31" t="str">
        <f t="array" aca="1" ref="A15" ca="1">IFERROR(INDEX(sesss,SMALL(IF(noms=$E15,ROW(noms)-1,""),COUNTIF($E$6:$E15,$E15))),"")</f>
        <v>N2</v>
      </c>
      <c r="B15" s="31" t="str">
        <f t="array" aca="1" ref="B15" ca="1">IFERROR(INDEX(session,SMALL(IF(noms=$E15,ROW(noms)-1,""),COUNTIF($E$6:$E15,$E15))),"")</f>
        <v>ZN98</v>
      </c>
      <c r="C15" s="42">
        <f t="array" aca="1" ref="C15" ca="1">IFERROR(INDEX(datedeb,SMALL(IF(noms=$E15,ROW(noms)-1,""),COUNTIF($E$6:$E15,$E15))),"")</f>
        <v>43850</v>
      </c>
      <c r="D15" s="42">
        <f t="array" aca="1" ref="D15" ca="1">IFERROR(INDEX(datefin,SMALL(IF(noms=$E15,ROW(noms)-1,""),COUNTIF($E$6:$E15,$E15))),"")</f>
        <v>43852</v>
      </c>
      <c r="E15" s="28" t="str">
        <f t="array" aca="1" ref="E15" ca="1">IFERROR(INDEX(basevrac,MATCH(SMALL(COUNTIF(basevrac,"&lt;="&amp;basevrac),ROW(A10)),COUNTIF(basevrac,"&lt;="&amp;basevrac),0)),"")</f>
        <v>Fra</v>
      </c>
      <c r="F15" s="42" t="str">
        <f t="array" aca="1" ref="F15" ca="1">IFERROR(INDEX(prenom,SMALL(IF(noms=$E15,ROW(noms)-1,""),COUNTIF($E$6:$E15,$E15))),"")</f>
        <v>Loï</v>
      </c>
      <c r="G15" s="43">
        <f t="array" aca="1" ref="G15" ca="1">IFERROR(INDEX(matri,SMALL(IF(noms=$E15,ROW(noms)-1,""),COUNTIF($E$6:$E15,$E15))),"")</f>
        <v>90059570</v>
      </c>
    </row>
    <row r="16" spans="1:7" ht="15.5" thickTop="1" thickBot="1">
      <c r="A16" s="31" t="str">
        <f t="array" aca="1" ref="A16" ca="1">IFERROR(INDEX(sesss,SMALL(IF(noms=$E16,ROW(noms)-1,""),COUNTIF($E$6:$E16,$E16))),"")</f>
        <v>N2</v>
      </c>
      <c r="B16" s="31" t="str">
        <f t="array" aca="1" ref="B16" ca="1">IFERROR(INDEX(session,SMALL(IF(noms=$E16,ROW(noms)-1,""),COUNTIF($E$6:$E16,$E16))),"")</f>
        <v>ZN98</v>
      </c>
      <c r="C16" s="42">
        <f t="array" aca="1" ref="C16" ca="1">IFERROR(INDEX(datedeb,SMALL(IF(noms=$E16,ROW(noms)-1,""),COUNTIF($E$6:$E16,$E16))),"")</f>
        <v>43850</v>
      </c>
      <c r="D16" s="42">
        <f t="array" aca="1" ref="D16" ca="1">IFERROR(INDEX(datefin,SMALL(IF(noms=$E16,ROW(noms)-1,""),COUNTIF($E$6:$E16,$E16))),"")</f>
        <v>43852</v>
      </c>
      <c r="E16" s="28" t="str">
        <f t="array" aca="1" ref="E16" ca="1">IFERROR(INDEX(basevrac,MATCH(SMALL(COUNTIF(basevrac,"&lt;="&amp;basevrac),ROW(A11)),COUNTIF(basevrac,"&lt;="&amp;basevrac),0)),"")</f>
        <v>Par</v>
      </c>
      <c r="F16" s="42" t="str">
        <f t="array" aca="1" ref="F16" ca="1">IFERROR(INDEX(prenom,SMALL(IF(noms=$E16,ROW(noms)-1,""),COUNTIF($E$6:$E16,$E16))),"")</f>
        <v>Mic</v>
      </c>
      <c r="G16" s="43">
        <f t="array" aca="1" ref="G16" ca="1">IFERROR(INDEX(matri,SMALL(IF(noms=$E16,ROW(noms)-1,""),COUNTIF($E$6:$E16,$E16))),"")</f>
        <v>90104686</v>
      </c>
    </row>
    <row r="17" spans="1:7" ht="15" thickTop="1">
      <c r="A17" s="31" t="str">
        <f t="array" aca="1" ref="A17" ca="1">IFERROR(INDEX(sesss,SMALL(IF(noms=$E17,ROW(noms)-1,""),COUNTIF($E$6:$E17,$E17))),"")</f>
        <v/>
      </c>
      <c r="B17" s="31" t="str">
        <f t="array" aca="1" ref="B17" ca="1">IFERROR(INDEX(session,SMALL(IF(noms=$E17,ROW(noms)-1,""),COUNTIF($E$6:$E17,$E17))),"")</f>
        <v/>
      </c>
      <c r="C17" s="42" t="str">
        <f t="array" aca="1" ref="C17" ca="1">IFERROR(INDEX(datedeb,SMALL(IF(noms=$E17,ROW(noms)-1,""),COUNTIF($E$6:$E17,$E17))),"")</f>
        <v/>
      </c>
      <c r="D17" s="42" t="str">
        <f t="array" aca="1" ref="D17" ca="1">IFERROR(INDEX(datefin,SMALL(IF(noms=$E17,ROW(noms)-1,""),COUNTIF($E$6:$E17,$E17))),"")</f>
        <v/>
      </c>
      <c r="E17" s="28" t="str">
        <f t="array" aca="1" ref="E17" ca="1">IFERROR(INDEX(basevrac,MATCH(SMALL(COUNTIF(basevrac,"&lt;="&amp;basevrac),ROW(A12)),COUNTIF(basevrac,"&lt;="&amp;basevrac),0)),"")</f>
        <v/>
      </c>
      <c r="F17" s="42" t="str">
        <f t="array" aca="1" ref="F17" ca="1">IFERROR(INDEX(prenom,SMALL(IF(noms=$E17,ROW(noms)-1,""),COUNTIF($E$6:$E17,$E17))),"")</f>
        <v/>
      </c>
      <c r="G17" s="43" t="str">
        <f t="array" aca="1" ref="G17" ca="1">IFERROR(INDEX(matri,SMALL(IF(noms=$E17,ROW(noms)-1,""),COUNTIF($E$6:$E17,$E17))),"")</f>
        <v/>
      </c>
    </row>
    <row r="18" spans="1:7">
      <c r="A18" s="31" t="str">
        <f t="array" aca="1" ref="A18" ca="1">IFERROR(INDEX(sesss,SMALL(IF(noms=$E18,ROW(noms)-1,""),COUNTIF($E$6:$E18,$E18))),"")</f>
        <v/>
      </c>
      <c r="B18" s="31" t="str">
        <f t="array" aca="1" ref="B18" ca="1">IFERROR(INDEX(session,SMALL(IF(noms=$E18,ROW(noms)-1,""),COUNTIF($E$6:$E18,$E18))),"")</f>
        <v/>
      </c>
      <c r="C18" s="42" t="str">
        <f t="array" aca="1" ref="C18" ca="1">IFERROR(INDEX(datedeb,SMALL(IF(noms=$E18,ROW(noms)-1,""),COUNTIF($E$6:$E18,$E18))),"")</f>
        <v/>
      </c>
      <c r="D18" s="42" t="str">
        <f t="array" aca="1" ref="D18" ca="1">IFERROR(INDEX(datefin,SMALL(IF(noms=$E18,ROW(noms)-1,""),COUNTIF($E$6:$E18,$E18))),"")</f>
        <v/>
      </c>
      <c r="E18" s="28" t="str">
        <f t="array" aca="1" ref="E18" ca="1">IFERROR(INDEX(basevrac,MATCH(SMALL(COUNTIF(basevrac,"&lt;="&amp;basevrac),ROW(A13)),COUNTIF(basevrac,"&lt;="&amp;basevrac),0)),"")</f>
        <v/>
      </c>
      <c r="F18" s="42" t="str">
        <f t="array" aca="1" ref="F18" ca="1">IFERROR(INDEX(prenom,SMALL(IF(noms=$E18,ROW(noms)-1,""),COUNTIF($E$6:$E18,$E18))),"")</f>
        <v/>
      </c>
      <c r="G18" s="43" t="str">
        <f t="array" aca="1" ref="G18" ca="1">IFERROR(INDEX(matri,SMALL(IF(noms=$E18,ROW(noms)-1,""),COUNTIF($E$6:$E18,$E18))),"")</f>
        <v/>
      </c>
    </row>
    <row r="19" spans="1:7">
      <c r="A19" s="31" t="str">
        <f t="array" aca="1" ref="A19" ca="1">IFERROR(INDEX(sesss,SMALL(IF(noms=$E19,ROW(noms)-1,""),COUNTIF($E$6:$E19,$E19))),"")</f>
        <v/>
      </c>
      <c r="B19" s="31" t="str">
        <f t="array" aca="1" ref="B19" ca="1">IFERROR(INDEX(session,SMALL(IF(noms=$E19,ROW(noms)-1,""),COUNTIF($E$6:$E19,$E19))),"")</f>
        <v/>
      </c>
      <c r="C19" s="42" t="str">
        <f t="array" aca="1" ref="C19" ca="1">IFERROR(INDEX(datedeb,SMALL(IF(noms=$E19,ROW(noms)-1,""),COUNTIF($E$6:$E19,$E19))),"")</f>
        <v/>
      </c>
      <c r="D19" s="42" t="str">
        <f t="array" aca="1" ref="D19" ca="1">IFERROR(INDEX(datefin,SMALL(IF(noms=$E19,ROW(noms)-1,""),COUNTIF($E$6:$E19,$E19))),"")</f>
        <v/>
      </c>
      <c r="E19" s="28" t="str">
        <f t="array" aca="1" ref="E19" ca="1">IFERROR(INDEX(basevrac,MATCH(SMALL(COUNTIF(basevrac,"&lt;="&amp;basevrac),ROW(A14)),COUNTIF(basevrac,"&lt;="&amp;basevrac),0)),"")</f>
        <v/>
      </c>
      <c r="F19" s="42" t="str">
        <f t="array" aca="1" ref="F19" ca="1">IFERROR(INDEX(prenom,SMALL(IF(noms=$E19,ROW(noms)-1,""),COUNTIF($E$6:$E19,$E19))),"")</f>
        <v/>
      </c>
      <c r="G19" s="43" t="str">
        <f t="array" aca="1" ref="G19" ca="1">IFERROR(INDEX(matri,SMALL(IF(noms=$E19,ROW(noms)-1,""),COUNTIF($E$6:$E19,$E19))),"")</f>
        <v/>
      </c>
    </row>
    <row r="20" spans="1:7">
      <c r="A20" s="31" t="str">
        <f t="array" aca="1" ref="A20" ca="1">IFERROR(INDEX(sesss,SMALL(IF(noms=$E20,ROW(noms)-1,""),COUNTIF($E$6:$E20,$E20))),"")</f>
        <v/>
      </c>
      <c r="B20" s="31" t="str">
        <f t="array" aca="1" ref="B20" ca="1">IFERROR(INDEX(session,SMALL(IF(noms=$E20,ROW(noms)-1,""),COUNTIF($E$6:$E20,$E20))),"")</f>
        <v/>
      </c>
      <c r="C20" s="42" t="str">
        <f t="array" aca="1" ref="C20" ca="1">IFERROR(INDEX(datedeb,SMALL(IF(noms=$E20,ROW(noms)-1,""),COUNTIF($E$6:$E20,$E20))),"")</f>
        <v/>
      </c>
      <c r="D20" s="42" t="str">
        <f t="array" aca="1" ref="D20" ca="1">IFERROR(INDEX(datefin,SMALL(IF(noms=$E20,ROW(noms)-1,""),COUNTIF($E$6:$E20,$E20))),"")</f>
        <v/>
      </c>
      <c r="E20" s="28" t="str">
        <f t="array" aca="1" ref="E20" ca="1">IFERROR(INDEX(basevrac,MATCH(SMALL(COUNTIF(basevrac,"&lt;="&amp;basevrac),ROW(A15)),COUNTIF(basevrac,"&lt;="&amp;basevrac),0)),"")</f>
        <v/>
      </c>
      <c r="F20" s="42" t="str">
        <f t="array" aca="1" ref="F20" ca="1">IFERROR(INDEX(prenom,SMALL(IF(noms=$E20,ROW(noms)-1,""),COUNTIF($E$6:$E20,$E20))),"")</f>
        <v/>
      </c>
      <c r="G20" s="43" t="str">
        <f t="array" aca="1" ref="G20" ca="1">IFERROR(INDEX(matri,SMALL(IF(noms=$E20,ROW(noms)-1,""),COUNTIF($E$6:$E20,$E20))),"")</f>
        <v/>
      </c>
    </row>
    <row r="21" spans="1:7">
      <c r="A21" s="31" t="str">
        <f t="array" aca="1" ref="A21" ca="1">IFERROR(INDEX(sesss,SMALL(IF(noms=$E21,ROW(noms)-1,""),COUNTIF($E$6:$E21,$E21))),"")</f>
        <v/>
      </c>
      <c r="B21" s="31" t="str">
        <f t="array" aca="1" ref="B21" ca="1">IFERROR(INDEX(session,SMALL(IF(noms=$E21,ROW(noms)-1,""),COUNTIF($E$6:$E21,$E21))),"")</f>
        <v/>
      </c>
      <c r="C21" s="42" t="str">
        <f t="array" aca="1" ref="C21" ca="1">IFERROR(INDEX(datedeb,SMALL(IF(noms=$E21,ROW(noms)-1,""),COUNTIF($E$6:$E21,$E21))),"")</f>
        <v/>
      </c>
      <c r="D21" s="42" t="str">
        <f t="array" aca="1" ref="D21" ca="1">IFERROR(INDEX(datefin,SMALL(IF(noms=$E21,ROW(noms)-1,""),COUNTIF($E$6:$E21,$E21))),"")</f>
        <v/>
      </c>
      <c r="E21" s="28" t="str">
        <f t="array" aca="1" ref="E21" ca="1">IFERROR(INDEX(basevrac,MATCH(SMALL(COUNTIF(basevrac,"&lt;="&amp;basevrac),ROW(A16)),COUNTIF(basevrac,"&lt;="&amp;basevrac),0)),"")</f>
        <v/>
      </c>
      <c r="F21" s="42" t="str">
        <f t="array" aca="1" ref="F21" ca="1">IFERROR(INDEX(prenom,SMALL(IF(noms=$E21,ROW(noms)-1,""),COUNTIF($E$6:$E21,$E21))),"")</f>
        <v/>
      </c>
      <c r="G21" s="43" t="str">
        <f t="array" aca="1" ref="G21" ca="1">IFERROR(INDEX(matri,SMALL(IF(noms=$E21,ROW(noms)-1,""),COUNTIF($E$6:$E21,$E21))),"")</f>
        <v/>
      </c>
    </row>
    <row r="22" spans="1:7">
      <c r="A22" s="31" t="str">
        <f t="array" aca="1" ref="A22" ca="1">IFERROR(INDEX(sesss,SMALL(IF(noms=$E22,ROW(noms)-1,""),COUNTIF($E$6:$E22,$E22))),"")</f>
        <v/>
      </c>
      <c r="B22" s="31" t="str">
        <f t="array" aca="1" ref="B22" ca="1">IFERROR(INDEX(session,SMALL(IF(noms=$E22,ROW(noms)-1,""),COUNTIF($E$6:$E22,$E22))),"")</f>
        <v/>
      </c>
      <c r="C22" s="42" t="str">
        <f t="array" aca="1" ref="C22" ca="1">IFERROR(INDEX(datedeb,SMALL(IF(noms=$E22,ROW(noms)-1,""),COUNTIF($E$6:$E22,$E22))),"")</f>
        <v/>
      </c>
      <c r="D22" s="42" t="str">
        <f t="array" aca="1" ref="D22" ca="1">IFERROR(INDEX(datefin,SMALL(IF(noms=$E22,ROW(noms)-1,""),COUNTIF($E$6:$E22,$E22))),"")</f>
        <v/>
      </c>
      <c r="E22" s="28" t="str">
        <f t="array" aca="1" ref="E22" ca="1">IFERROR(INDEX(basevrac,MATCH(SMALL(COUNTIF(basevrac,"&lt;="&amp;basevrac),ROW(A17)),COUNTIF(basevrac,"&lt;="&amp;basevrac),0)),"")</f>
        <v/>
      </c>
      <c r="F22" s="42" t="str">
        <f t="array" aca="1" ref="F22" ca="1">IFERROR(INDEX(prenom,SMALL(IF(noms=$E22,ROW(noms)-1,""),COUNTIF($E$6:$E22,$E22))),"")</f>
        <v/>
      </c>
      <c r="G22" s="43" t="str">
        <f t="array" aca="1" ref="G22" ca="1">IFERROR(INDEX(matri,SMALL(IF(noms=$E22,ROW(noms)-1,""),COUNTIF($E$6:$E22,$E22))),"")</f>
        <v/>
      </c>
    </row>
    <row r="23" spans="1:7">
      <c r="A23" s="31" t="str">
        <f t="array" aca="1" ref="A23" ca="1">IFERROR(INDEX(sesss,SMALL(IF(noms=$E23,ROW(noms)-1,""),COUNTIF($E$6:$E23,$E23))),"")</f>
        <v/>
      </c>
      <c r="B23" s="31" t="str">
        <f t="array" aca="1" ref="B23" ca="1">IFERROR(INDEX(session,SMALL(IF(noms=$E23,ROW(noms)-1,""),COUNTIF($E$6:$E23,$E23))),"")</f>
        <v/>
      </c>
      <c r="C23" s="42" t="str">
        <f t="array" aca="1" ref="C23" ca="1">IFERROR(INDEX(datedeb,SMALL(IF(noms=$E23,ROW(noms)-1,""),COUNTIF($E$6:$E23,$E23))),"")</f>
        <v/>
      </c>
      <c r="D23" s="42" t="str">
        <f t="array" aca="1" ref="D23" ca="1">IFERROR(INDEX(datefin,SMALL(IF(noms=$E23,ROW(noms)-1,""),COUNTIF($E$6:$E23,$E23))),"")</f>
        <v/>
      </c>
      <c r="E23" s="28" t="str">
        <f t="array" aca="1" ref="E23" ca="1">IFERROR(INDEX(basevrac,MATCH(SMALL(COUNTIF(basevrac,"&lt;="&amp;basevrac),ROW(A18)),COUNTIF(basevrac,"&lt;="&amp;basevrac),0)),"")</f>
        <v/>
      </c>
      <c r="F23" s="42" t="str">
        <f t="array" aca="1" ref="F23" ca="1">IFERROR(INDEX(prenom,SMALL(IF(noms=$E23,ROW(noms)-1,""),COUNTIF($E$6:$E23,$E23))),"")</f>
        <v/>
      </c>
      <c r="G23" s="43" t="str">
        <f t="array" aca="1" ref="G23" ca="1">IFERROR(INDEX(matri,SMALL(IF(noms=$E23,ROW(noms)-1,""),COUNTIF($E$6:$E23,$E23))),"")</f>
        <v/>
      </c>
    </row>
    <row r="24" spans="1:7">
      <c r="A24" s="31" t="str">
        <f t="array" aca="1" ref="A24" ca="1">IFERROR(INDEX(sesss,SMALL(IF(noms=$E24,ROW(noms)-1,""),COUNTIF($E$6:$E24,$E24))),"")</f>
        <v/>
      </c>
      <c r="B24" s="31" t="str">
        <f t="array" aca="1" ref="B24" ca="1">IFERROR(INDEX(session,SMALL(IF(noms=$E24,ROW(noms)-1,""),COUNTIF($E$6:$E24,$E24))),"")</f>
        <v/>
      </c>
      <c r="C24" s="42" t="str">
        <f t="array" aca="1" ref="C24" ca="1">IFERROR(INDEX(datedeb,SMALL(IF(noms=$E24,ROW(noms)-1,""),COUNTIF($E$6:$E24,$E24))),"")</f>
        <v/>
      </c>
      <c r="D24" s="42" t="str">
        <f t="array" aca="1" ref="D24" ca="1">IFERROR(INDEX(datefin,SMALL(IF(noms=$E24,ROW(noms)-1,""),COUNTIF($E$6:$E24,$E24))),"")</f>
        <v/>
      </c>
      <c r="E24" s="28" t="str">
        <f t="array" aca="1" ref="E24" ca="1">IFERROR(INDEX(basevrac,MATCH(SMALL(COUNTIF(basevrac,"&lt;="&amp;basevrac),ROW(A19)),COUNTIF(basevrac,"&lt;="&amp;basevrac),0)),"")</f>
        <v/>
      </c>
      <c r="F24" s="42" t="str">
        <f t="array" aca="1" ref="F24" ca="1">IFERROR(INDEX(prenom,SMALL(IF(noms=$E24,ROW(noms)-1,""),COUNTIF($E$6:$E24,$E24))),"")</f>
        <v/>
      </c>
      <c r="G24" s="43" t="str">
        <f t="array" aca="1" ref="G24" ca="1">IFERROR(INDEX(matri,SMALL(IF(noms=$E24,ROW(noms)-1,""),COUNTIF($E$6:$E24,$E24))),"")</f>
        <v/>
      </c>
    </row>
  </sheetData>
  <sortState ref="A6:G16">
    <sortCondition ref="E6:E16"/>
    <sortCondition ref="D6:D16"/>
  </sortState>
  <conditionalFormatting sqref="A6:G24">
    <cfRule type="expression" dxfId="132" priority="1" stopIfTrue="1">
      <formula>LEFT(#REF!,2)="00"</formula>
    </cfRule>
    <cfRule type="expression" dxfId="131" priority="2" stopIfTrue="1">
      <formula>LEFT(#REF!,2)="01"</formula>
    </cfRule>
    <cfRule type="expression" dxfId="130" priority="3" stopIfTrue="1">
      <formula>LEFT(#REF!,2)="02"</formula>
    </cfRule>
    <cfRule type="expression" dxfId="129" priority="4" stopIfTrue="1">
      <formula>LEFT(#REF!,2)="03"</formula>
    </cfRule>
    <cfRule type="expression" dxfId="128" priority="5" stopIfTrue="1">
      <formula>LEFT(#REF!,2)="04"</formula>
    </cfRule>
    <cfRule type="expression" dxfId="127" priority="6" stopIfTrue="1">
      <formula>LEFT(#REF!,2)="05"</formula>
    </cfRule>
    <cfRule type="expression" dxfId="126" priority="7" stopIfTrue="1">
      <formula>#REF! 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U73"/>
  <sheetViews>
    <sheetView tabSelected="1" zoomScale="70" zoomScaleNormal="70" workbookViewId="0">
      <selection activeCell="I7" sqref="I7"/>
    </sheetView>
  </sheetViews>
  <sheetFormatPr baseColWidth="10" defaultRowHeight="14.5"/>
  <cols>
    <col min="1" max="1" width="37.54296875" bestFit="1" customWidth="1"/>
    <col min="3" max="4" width="10.90625" style="39"/>
    <col min="9" max="9" width="91" customWidth="1"/>
    <col min="11" max="11" width="12.1796875" customWidth="1"/>
    <col min="12" max="12" width="13" customWidth="1"/>
  </cols>
  <sheetData>
    <row r="1" spans="1:10" ht="92.5" thickBot="1">
      <c r="A1" s="1" t="s">
        <v>25</v>
      </c>
      <c r="B1" s="2" t="s">
        <v>122</v>
      </c>
      <c r="C1" s="40" t="s">
        <v>0</v>
      </c>
      <c r="D1" s="40" t="s">
        <v>1</v>
      </c>
      <c r="E1" s="3" t="s">
        <v>2</v>
      </c>
      <c r="F1" s="3" t="s">
        <v>3</v>
      </c>
      <c r="G1" s="3" t="s">
        <v>121</v>
      </c>
    </row>
    <row r="2" spans="1:10" ht="19" thickTop="1">
      <c r="A2" s="4" t="s">
        <v>15</v>
      </c>
      <c r="B2" s="5" t="s">
        <v>4</v>
      </c>
      <c r="C2" s="36">
        <v>43815</v>
      </c>
      <c r="D2" s="36">
        <v>43847</v>
      </c>
      <c r="E2" s="14" t="s">
        <v>26</v>
      </c>
      <c r="F2" s="14" t="s">
        <v>27</v>
      </c>
      <c r="G2" s="15">
        <v>88212976</v>
      </c>
      <c r="I2" s="25"/>
      <c r="J2" s="4" t="str">
        <f>Résultat_exemple!B3</f>
        <v>N2</v>
      </c>
    </row>
    <row r="3" spans="1:10">
      <c r="A3" s="8" t="s">
        <v>15</v>
      </c>
      <c r="B3" s="9" t="s">
        <v>4</v>
      </c>
      <c r="C3" s="37">
        <v>43815</v>
      </c>
      <c r="D3" s="37">
        <v>43847</v>
      </c>
      <c r="E3" s="10" t="s">
        <v>28</v>
      </c>
      <c r="F3" s="10" t="s">
        <v>29</v>
      </c>
      <c r="G3" s="11">
        <v>88214449</v>
      </c>
    </row>
    <row r="4" spans="1:10">
      <c r="A4" s="8" t="s">
        <v>15</v>
      </c>
      <c r="B4" s="9" t="s">
        <v>4</v>
      </c>
      <c r="C4" s="37">
        <v>43815</v>
      </c>
      <c r="D4" s="37">
        <v>43847</v>
      </c>
      <c r="E4" s="10" t="s">
        <v>30</v>
      </c>
      <c r="F4" s="10" t="s">
        <v>31</v>
      </c>
      <c r="G4" s="11">
        <v>88282134</v>
      </c>
    </row>
    <row r="5" spans="1:10">
      <c r="A5" s="8" t="s">
        <v>15</v>
      </c>
      <c r="B5" s="9" t="s">
        <v>4</v>
      </c>
      <c r="C5" s="37">
        <v>43815</v>
      </c>
      <c r="D5" s="37">
        <v>43847</v>
      </c>
      <c r="E5" s="10" t="s">
        <v>32</v>
      </c>
      <c r="F5" s="10" t="s">
        <v>33</v>
      </c>
      <c r="G5" s="11">
        <v>88272445</v>
      </c>
    </row>
    <row r="6" spans="1:10">
      <c r="A6" s="8" t="s">
        <v>15</v>
      </c>
      <c r="B6" s="9" t="s">
        <v>4</v>
      </c>
      <c r="C6" s="37">
        <v>43815</v>
      </c>
      <c r="D6" s="37">
        <v>43847</v>
      </c>
      <c r="E6" s="10" t="s">
        <v>34</v>
      </c>
      <c r="F6" s="10" t="s">
        <v>35</v>
      </c>
      <c r="G6" s="11">
        <v>88927528</v>
      </c>
    </row>
    <row r="7" spans="1:10">
      <c r="A7" s="8" t="s">
        <v>15</v>
      </c>
      <c r="B7" s="9" t="s">
        <v>4</v>
      </c>
      <c r="C7" s="37">
        <v>43815</v>
      </c>
      <c r="D7" s="37">
        <v>43847</v>
      </c>
      <c r="E7" s="10" t="s">
        <v>36</v>
      </c>
      <c r="F7" s="10" t="s">
        <v>37</v>
      </c>
      <c r="G7" s="11">
        <v>88263402</v>
      </c>
    </row>
    <row r="8" spans="1:10">
      <c r="A8" s="8" t="s">
        <v>15</v>
      </c>
      <c r="B8" s="9" t="s">
        <v>4</v>
      </c>
      <c r="C8" s="37">
        <v>43815</v>
      </c>
      <c r="D8" s="37">
        <v>43847</v>
      </c>
      <c r="E8" s="10" t="s">
        <v>38</v>
      </c>
      <c r="F8" s="10" t="s">
        <v>5</v>
      </c>
      <c r="G8" s="11">
        <v>88942760</v>
      </c>
    </row>
    <row r="9" spans="1:10">
      <c r="A9" s="8" t="s">
        <v>15</v>
      </c>
      <c r="B9" s="9" t="s">
        <v>4</v>
      </c>
      <c r="C9" s="37">
        <v>43815</v>
      </c>
      <c r="D9" s="37">
        <v>43847</v>
      </c>
      <c r="E9" s="10" t="s">
        <v>39</v>
      </c>
      <c r="F9" s="10" t="s">
        <v>40</v>
      </c>
      <c r="G9" s="11">
        <v>90347125</v>
      </c>
    </row>
    <row r="10" spans="1:10">
      <c r="A10" s="8" t="s">
        <v>15</v>
      </c>
      <c r="B10" s="9" t="s">
        <v>4</v>
      </c>
      <c r="C10" s="37">
        <v>43815</v>
      </c>
      <c r="D10" s="37">
        <v>43847</v>
      </c>
      <c r="E10" s="10" t="s">
        <v>41</v>
      </c>
      <c r="F10" s="10" t="s">
        <v>42</v>
      </c>
      <c r="G10" s="11">
        <v>90087959</v>
      </c>
    </row>
    <row r="11" spans="1:10" ht="15" thickBot="1">
      <c r="A11" s="8" t="s">
        <v>15</v>
      </c>
      <c r="B11" s="9" t="s">
        <v>4</v>
      </c>
      <c r="C11" s="37">
        <v>43815</v>
      </c>
      <c r="D11" s="37">
        <v>43847</v>
      </c>
      <c r="E11" s="10" t="s">
        <v>43</v>
      </c>
      <c r="F11" s="10" t="s">
        <v>44</v>
      </c>
      <c r="G11" s="11">
        <v>10000307</v>
      </c>
    </row>
    <row r="12" spans="1:10" ht="15.5" thickTop="1" thickBot="1">
      <c r="A12" s="4" t="s">
        <v>132</v>
      </c>
      <c r="B12" s="5" t="s">
        <v>6</v>
      </c>
      <c r="C12" s="36">
        <v>43850</v>
      </c>
      <c r="D12" s="36">
        <v>43852</v>
      </c>
      <c r="E12" s="14" t="s">
        <v>26</v>
      </c>
      <c r="F12" s="14" t="s">
        <v>27</v>
      </c>
      <c r="G12" s="15">
        <v>88212976</v>
      </c>
      <c r="I12" t="s">
        <v>143</v>
      </c>
    </row>
    <row r="13" spans="1:10" ht="15.5" thickTop="1" thickBot="1">
      <c r="A13" s="4" t="s">
        <v>132</v>
      </c>
      <c r="B13" s="9" t="s">
        <v>6</v>
      </c>
      <c r="C13" s="37">
        <v>43850</v>
      </c>
      <c r="D13" s="37">
        <v>43852</v>
      </c>
      <c r="E13" s="16" t="s">
        <v>80</v>
      </c>
      <c r="F13" s="16" t="s">
        <v>81</v>
      </c>
      <c r="G13" s="17">
        <v>88267857</v>
      </c>
    </row>
    <row r="14" spans="1:10" ht="15.5" thickTop="1" thickBot="1">
      <c r="A14" s="4" t="s">
        <v>132</v>
      </c>
      <c r="B14" s="9" t="s">
        <v>6</v>
      </c>
      <c r="C14" s="37">
        <v>43850</v>
      </c>
      <c r="D14" s="37">
        <v>43852</v>
      </c>
      <c r="E14" s="16" t="s">
        <v>45</v>
      </c>
      <c r="F14" s="16" t="s">
        <v>29</v>
      </c>
      <c r="G14" s="17">
        <v>90104686</v>
      </c>
    </row>
    <row r="15" spans="1:10" ht="15.5" thickTop="1" thickBot="1">
      <c r="A15" s="4" t="s">
        <v>132</v>
      </c>
      <c r="B15" s="9" t="s">
        <v>6</v>
      </c>
      <c r="C15" s="37">
        <v>43850</v>
      </c>
      <c r="D15" s="37">
        <v>43852</v>
      </c>
      <c r="E15" s="16" t="s">
        <v>46</v>
      </c>
      <c r="F15" s="16" t="s">
        <v>37</v>
      </c>
      <c r="G15" s="17">
        <v>90083034</v>
      </c>
    </row>
    <row r="16" spans="1:10" ht="15.5" thickTop="1" thickBot="1">
      <c r="A16" s="4" t="s">
        <v>132</v>
      </c>
      <c r="B16" s="9" t="s">
        <v>6</v>
      </c>
      <c r="C16" s="37">
        <v>43850</v>
      </c>
      <c r="D16" s="37">
        <v>43852</v>
      </c>
      <c r="E16" s="26" t="s">
        <v>47</v>
      </c>
      <c r="F16" s="26" t="s">
        <v>48</v>
      </c>
      <c r="G16" s="27">
        <v>90059570</v>
      </c>
      <c r="I16" t="s">
        <v>135</v>
      </c>
    </row>
    <row r="17" spans="1:21" ht="15" thickTop="1">
      <c r="A17" s="4" t="s">
        <v>17</v>
      </c>
      <c r="B17" s="5" t="s">
        <v>7</v>
      </c>
      <c r="C17" s="36">
        <v>43862</v>
      </c>
      <c r="D17" s="36">
        <v>43871</v>
      </c>
      <c r="E17" s="14" t="s">
        <v>26</v>
      </c>
      <c r="F17" s="14" t="s">
        <v>27</v>
      </c>
      <c r="G17" s="15">
        <v>88212976</v>
      </c>
      <c r="J17" s="41" t="str">
        <f t="array" aca="1" ref="J17" ca="1">IFERROR(INDEX(noms,SMALL(IF(sesss=J$2,ROW(noms)-1,""),ROW(A1))),"")</f>
        <v>Arn</v>
      </c>
      <c r="K17" s="41">
        <f t="array" aca="1" ref="K17" ca="1">IF(ISTEXT(INDEX(sesss,SMALL(IF(noms=$J17,ROW(noms)-1,""),COLUMN(A:A)))),COLUMN(A:A)/1000+ROW($A1),"")</f>
        <v>1.0009999999999999</v>
      </c>
      <c r="L17" s="41">
        <f t="array" aca="1" ref="L17" ca="1">IF(ISTEXT(INDEX(sesss,SMALL(IF(noms=$J17,ROW(noms)-1,""),COLUMN(B:B)))),COLUMN(B:B)/1000+ROW($A1),"")</f>
        <v>1.002</v>
      </c>
      <c r="M17" s="41">
        <f t="array" aca="1" ref="M17" ca="1">IF(ISTEXT(INDEX(sesss,SMALL(IF(noms=$J17,ROW(noms)-1,""),COLUMN(C:C)))),COLUMN(C:C)/1000+ROW($A1),"")</f>
        <v>1.0029999999999999</v>
      </c>
      <c r="N17" s="41">
        <f t="array" aca="1" ref="N17" ca="1">IF(ISTEXT(INDEX(sesss,SMALL(IF(noms=$J17,ROW(noms)-1,""),COLUMN(D:D)))),COLUMN(D:D)/1000+ROW($A1),"")</f>
        <v>1.004</v>
      </c>
      <c r="O17" s="41" t="str">
        <f t="array" aca="1" ref="O17" ca="1">IF(ISTEXT(INDEX(sesss,SMALL(IF(noms=$J17,ROW(noms)-1,""),COLUMN(E:E)))),COLUMN(E:E)/1000+ROW($A1),"")</f>
        <v/>
      </c>
      <c r="P17" s="41" t="str">
        <f t="array" aca="1" ref="P17" ca="1">IF(ISTEXT(INDEX(sesss,SMALL(IF(noms=$J17,ROW(noms)-1,""),COLUMN(F:F)))),COLUMN(F:F)/1000+ROW($A1),"")</f>
        <v/>
      </c>
      <c r="Q17" s="41" t="str">
        <f t="array" aca="1" ref="Q17" ca="1">IF(ISTEXT(INDEX(sesss,SMALL(IF(noms=$J17,ROW(noms)-1,""),COLUMN(G:G)))),COLUMN(G:G)/1000+ROW($A1),"")</f>
        <v/>
      </c>
      <c r="R17" s="41" t="str">
        <f t="array" aca="1" ref="R17" ca="1">IF(ISTEXT(INDEX(sesss,SMALL(IF(noms=$J17,ROW(noms)-1,""),COLUMN(H:H)))),COLUMN(H:H)/1000+ROW($A1),"")</f>
        <v/>
      </c>
      <c r="S17" s="41" t="str">
        <f t="array" aca="1" ref="S17" ca="1">IF(ISTEXT(INDEX(sesss,SMALL(IF(noms=$J17,ROW(noms)-1,""),COLUMN(I:I)))),COLUMN(I:I)/1000+ROW($A1),"")</f>
        <v/>
      </c>
      <c r="U17" t="str">
        <f ca="1">INDEX(basetri,INT(SMALL(baseval,ROW(A1))))</f>
        <v>Arn</v>
      </c>
    </row>
    <row r="18" spans="1:21">
      <c r="A18" s="8" t="s">
        <v>17</v>
      </c>
      <c r="B18" s="9" t="s">
        <v>7</v>
      </c>
      <c r="C18" s="37">
        <v>43862</v>
      </c>
      <c r="D18" s="37">
        <v>43871</v>
      </c>
      <c r="E18" s="10" t="s">
        <v>51</v>
      </c>
      <c r="F18" s="10" t="s">
        <v>52</v>
      </c>
      <c r="G18" s="11">
        <v>88972954</v>
      </c>
      <c r="I18" t="s">
        <v>136</v>
      </c>
      <c r="J18" s="41" t="str">
        <f t="array" aca="1" ref="J18" ca="1">IFERROR(INDEX(noms,SMALL(IF(sesss=J$2,ROW(noms)-1,""),ROW(A2))),"")</f>
        <v xml:space="preserve">Do </v>
      </c>
      <c r="K18" s="41">
        <f t="array" aca="1" ref="K18" ca="1">IF(ISTEXT(INDEX(sesss,SMALL(IF(noms=$J18,ROW(noms)-1,""),COLUMN(A:A)))),COLUMN(A:A)/1000+ROW($A2),"")</f>
        <v>2.0009999999999999</v>
      </c>
      <c r="L18" s="41">
        <f t="array" aca="1" ref="L18" ca="1">IF(ISTEXT(INDEX(sesss,SMALL(IF(noms=$J18,ROW(noms)-1,""),COLUMN(B:B)))),COLUMN(B:B)/1000+ROW($A2),"")</f>
        <v>2.0019999999999998</v>
      </c>
      <c r="M18" s="41">
        <f t="array" aca="1" ref="M18" ca="1">IF(ISTEXT(INDEX(sesss,SMALL(IF(noms=$J18,ROW(noms)-1,""),COLUMN(C:C)))),COLUMN(C:C)/1000+ROW($A2),"")</f>
        <v>2.0030000000000001</v>
      </c>
      <c r="N18" s="41">
        <f t="array" aca="1" ref="N18" ca="1">IF(ISTEXT(INDEX(sesss,SMALL(IF(noms=$J18,ROW(noms)-1,""),COLUMN(D:D)))),COLUMN(D:D)/1000+ROW($A2),"")</f>
        <v>2.004</v>
      </c>
      <c r="O18" s="41" t="str">
        <f t="array" aca="1" ref="O18" ca="1">IF(ISTEXT(INDEX(sesss,SMALL(IF(noms=$J18,ROW(noms)-1,""),COLUMN(E:E)))),COLUMN(E:E)/1000+ROW($A2),"")</f>
        <v/>
      </c>
      <c r="P18" s="41" t="str">
        <f t="array" aca="1" ref="P18" ca="1">IF(ISTEXT(INDEX(sesss,SMALL(IF(noms=$J18,ROW(noms)-1,""),COLUMN(F:F)))),COLUMN(F:F)/1000+ROW($A2),"")</f>
        <v/>
      </c>
      <c r="Q18" s="41" t="str">
        <f t="array" aca="1" ref="Q18" ca="1">IF(ISTEXT(INDEX(sesss,SMALL(IF(noms=$J18,ROW(noms)-1,""),COLUMN(G:G)))),COLUMN(G:G)/1000+ROW($A2),"")</f>
        <v/>
      </c>
      <c r="R18" s="41" t="str">
        <f t="array" aca="1" ref="R18" ca="1">IF(ISTEXT(INDEX(sesss,SMALL(IF(noms=$J18,ROW(noms)-1,""),COLUMN(H:H)))),COLUMN(H:H)/1000+ROW($A2),"")</f>
        <v/>
      </c>
      <c r="S18" s="41" t="str">
        <f t="array" aca="1" ref="S18" ca="1">IF(ISTEXT(INDEX(sesss,SMALL(IF(noms=$J18,ROW(noms)-1,""),COLUMN(I:I)))),COLUMN(I:I)/1000+ROW($A2),"")</f>
        <v/>
      </c>
      <c r="U18" t="str">
        <f ca="1">INDEX(basetri,INT(SMALL(baseval,ROW(A2))))</f>
        <v>Arn</v>
      </c>
    </row>
    <row r="19" spans="1:21">
      <c r="A19" s="8" t="s">
        <v>17</v>
      </c>
      <c r="B19" s="9" t="s">
        <v>7</v>
      </c>
      <c r="C19" s="37">
        <v>43862</v>
      </c>
      <c r="D19" s="37">
        <v>43871</v>
      </c>
      <c r="E19" s="10" t="s">
        <v>53</v>
      </c>
      <c r="F19" s="10" t="s">
        <v>54</v>
      </c>
      <c r="G19" s="11">
        <v>88972978</v>
      </c>
      <c r="I19" t="s">
        <v>137</v>
      </c>
      <c r="J19" s="41" t="str">
        <f t="array" aca="1" ref="J19" ca="1">IFERROR(INDEX(noms,SMALL(IF(sesss=J$2,ROW(noms)-1,""),ROW(A3))),"")</f>
        <v>Par</v>
      </c>
      <c r="K19" s="41">
        <f t="array" aca="1" ref="K19" ca="1">IF(ISTEXT(INDEX(sesss,SMALL(IF(noms=$J19,ROW(noms)-1,""),COLUMN(A:A)))),COLUMN(A:A)/1000+ROW($A3),"")</f>
        <v>3.0009999999999999</v>
      </c>
      <c r="L19" s="41" t="str">
        <f t="array" aca="1" ref="L19" ca="1">IF(ISTEXT(INDEX(sesss,SMALL(IF(noms=$J19,ROW(noms)-1,""),COLUMN(B:B)))),COLUMN(B:B)/1000+ROW($A3),"")</f>
        <v/>
      </c>
      <c r="M19" s="41" t="str">
        <f t="array" aca="1" ref="M19" ca="1">IF(ISTEXT(INDEX(sesss,SMALL(IF(noms=$J19,ROW(noms)-1,""),COLUMN(C:C)))),COLUMN(C:C)/1000+ROW($A3),"")</f>
        <v/>
      </c>
      <c r="N19" s="41" t="str">
        <f t="array" aca="1" ref="N19" ca="1">IF(ISTEXT(INDEX(sesss,SMALL(IF(noms=$J19,ROW(noms)-1,""),COLUMN(D:D)))),COLUMN(D:D)/1000+ROW($A3),"")</f>
        <v/>
      </c>
      <c r="O19" s="41" t="str">
        <f t="array" aca="1" ref="O19" ca="1">IF(ISTEXT(INDEX(sesss,SMALL(IF(noms=$J19,ROW(noms)-1,""),COLUMN(E:E)))),COLUMN(E:E)/1000+ROW($A3),"")</f>
        <v/>
      </c>
      <c r="P19" s="41" t="str">
        <f t="array" aca="1" ref="P19" ca="1">IF(ISTEXT(INDEX(sesss,SMALL(IF(noms=$J19,ROW(noms)-1,""),COLUMN(F:F)))),COLUMN(F:F)/1000+ROW($A3),"")</f>
        <v/>
      </c>
      <c r="Q19" s="41" t="str">
        <f t="array" aca="1" ref="Q19" ca="1">IF(ISTEXT(INDEX(sesss,SMALL(IF(noms=$J19,ROW(noms)-1,""),COLUMN(G:G)))),COLUMN(G:G)/1000+ROW($A3),"")</f>
        <v/>
      </c>
      <c r="R19" s="41" t="str">
        <f t="array" aca="1" ref="R19" ca="1">IF(ISTEXT(INDEX(sesss,SMALL(IF(noms=$J19,ROW(noms)-1,""),COLUMN(H:H)))),COLUMN(H:H)/1000+ROW($A3),"")</f>
        <v/>
      </c>
      <c r="S19" s="41" t="str">
        <f t="array" aca="1" ref="S19" ca="1">IF(ISTEXT(INDEX(sesss,SMALL(IF(noms=$J19,ROW(noms)-1,""),COLUMN(I:I)))),COLUMN(I:I)/1000+ROW($A3),"")</f>
        <v/>
      </c>
      <c r="U19" t="str">
        <f ca="1">INDEX(basetri,INT(SMALL(baseval,ROW(A3))))</f>
        <v>Arn</v>
      </c>
    </row>
    <row r="20" spans="1:21">
      <c r="A20" s="8" t="s">
        <v>17</v>
      </c>
      <c r="B20" s="9" t="s">
        <v>7</v>
      </c>
      <c r="C20" s="37">
        <v>43862</v>
      </c>
      <c r="D20" s="37">
        <v>43871</v>
      </c>
      <c r="E20" s="10" t="s">
        <v>55</v>
      </c>
      <c r="F20" s="10" t="s">
        <v>56</v>
      </c>
      <c r="G20" s="11">
        <v>88972972</v>
      </c>
      <c r="J20" s="41" t="str">
        <f t="array" aca="1" ref="J20" ca="1">IFERROR(INDEX(noms,SMALL(IF(sesss=J$2,ROW(noms)-1,""),ROW(A4))),"")</f>
        <v>Deg</v>
      </c>
      <c r="K20" s="41">
        <f t="array" aca="1" ref="K20" ca="1">IF(ISTEXT(INDEX(sesss,SMALL(IF(noms=$J20,ROW(noms)-1,""),COLUMN(A:A)))),COLUMN(A:A)/1000+ROW($A4),"")</f>
        <v>4.0010000000000003</v>
      </c>
      <c r="L20" s="41" t="str">
        <f t="array" aca="1" ref="L20" ca="1">IF(ISTEXT(INDEX(sesss,SMALL(IF(noms=$J20,ROW(noms)-1,""),COLUMN(B:B)))),COLUMN(B:B)/1000+ROW($A4),"")</f>
        <v/>
      </c>
      <c r="M20" s="41" t="str">
        <f t="array" aca="1" ref="M20" ca="1">IF(ISTEXT(INDEX(sesss,SMALL(IF(noms=$J20,ROW(noms)-1,""),COLUMN(C:C)))),COLUMN(C:C)/1000+ROW($A4),"")</f>
        <v/>
      </c>
      <c r="N20" s="41" t="str">
        <f t="array" aca="1" ref="N20" ca="1">IF(ISTEXT(INDEX(sesss,SMALL(IF(noms=$J20,ROW(noms)-1,""),COLUMN(D:D)))),COLUMN(D:D)/1000+ROW($A4),"")</f>
        <v/>
      </c>
      <c r="O20" s="41" t="str">
        <f t="array" aca="1" ref="O20" ca="1">IF(ISTEXT(INDEX(sesss,SMALL(IF(noms=$J20,ROW(noms)-1,""),COLUMN(E:E)))),COLUMN(E:E)/1000+ROW($A4),"")</f>
        <v/>
      </c>
      <c r="P20" s="41" t="str">
        <f t="array" aca="1" ref="P20" ca="1">IF(ISTEXT(INDEX(sesss,SMALL(IF(noms=$J20,ROW(noms)-1,""),COLUMN(F:F)))),COLUMN(F:F)/1000+ROW($A4),"")</f>
        <v/>
      </c>
      <c r="Q20" s="41" t="str">
        <f t="array" aca="1" ref="Q20" ca="1">IF(ISTEXT(INDEX(sesss,SMALL(IF(noms=$J20,ROW(noms)-1,""),COLUMN(G:G)))),COLUMN(G:G)/1000+ROW($A4),"")</f>
        <v/>
      </c>
      <c r="R20" s="41" t="str">
        <f t="array" aca="1" ref="R20" ca="1">IF(ISTEXT(INDEX(sesss,SMALL(IF(noms=$J20,ROW(noms)-1,""),COLUMN(H:H)))),COLUMN(H:H)/1000+ROW($A4),"")</f>
        <v/>
      </c>
      <c r="S20" s="41" t="str">
        <f t="array" aca="1" ref="S20" ca="1">IF(ISTEXT(INDEX(sesss,SMALL(IF(noms=$J20,ROW(noms)-1,""),COLUMN(I:I)))),COLUMN(I:I)/1000+ROW($A4),"")</f>
        <v/>
      </c>
      <c r="U20" t="str">
        <f ca="1">INDEX(basetri,INT(SMALL(baseval,ROW(A4))))</f>
        <v>Arn</v>
      </c>
    </row>
    <row r="21" spans="1:21">
      <c r="A21" s="8" t="s">
        <v>17</v>
      </c>
      <c r="B21" s="9" t="s">
        <v>7</v>
      </c>
      <c r="C21" s="37">
        <v>43862</v>
      </c>
      <c r="D21" s="37">
        <v>43871</v>
      </c>
      <c r="E21" s="10" t="s">
        <v>57</v>
      </c>
      <c r="F21" s="10" t="s">
        <v>58</v>
      </c>
      <c r="G21" s="11">
        <v>88972973</v>
      </c>
      <c r="I21" t="s">
        <v>138</v>
      </c>
      <c r="J21" s="41" t="str">
        <f t="array" aca="1" ref="J21" ca="1">IFERROR(INDEX(noms,SMALL(IF(sesss=J$2,ROW(noms)-1,""),ROW(A5))),"")</f>
        <v>Fra</v>
      </c>
      <c r="K21" s="41">
        <f t="array" aca="1" ref="K21" ca="1">IF(ISTEXT(INDEX(sesss,SMALL(IF(noms=$J21,ROW(noms)-1,""),COLUMN(A:A)))),COLUMN(A:A)/1000+ROW($A5),"")</f>
        <v>5.0010000000000003</v>
      </c>
      <c r="L21" s="41" t="str">
        <f t="array" aca="1" ref="L21" ca="1">IF(ISTEXT(INDEX(sesss,SMALL(IF(noms=$J21,ROW(noms)-1,""),COLUMN(B:B)))),COLUMN(B:B)/1000+ROW($A5),"")</f>
        <v/>
      </c>
      <c r="M21" s="41" t="str">
        <f t="array" aca="1" ref="M21" ca="1">IF(ISTEXT(INDEX(sesss,SMALL(IF(noms=$J21,ROW(noms)-1,""),COLUMN(C:C)))),COLUMN(C:C)/1000+ROW($A5),"")</f>
        <v/>
      </c>
      <c r="N21" s="41" t="str">
        <f t="array" aca="1" ref="N21" ca="1">IF(ISTEXT(INDEX(sesss,SMALL(IF(noms=$J21,ROW(noms)-1,""),COLUMN(D:D)))),COLUMN(D:D)/1000+ROW($A5),"")</f>
        <v/>
      </c>
      <c r="O21" s="41" t="str">
        <f t="array" aca="1" ref="O21" ca="1">IF(ISTEXT(INDEX(sesss,SMALL(IF(noms=$J21,ROW(noms)-1,""),COLUMN(E:E)))),COLUMN(E:E)/1000+ROW($A5),"")</f>
        <v/>
      </c>
      <c r="P21" s="41" t="str">
        <f t="array" aca="1" ref="P21" ca="1">IF(ISTEXT(INDEX(sesss,SMALL(IF(noms=$J21,ROW(noms)-1,""),COLUMN(F:F)))),COLUMN(F:F)/1000+ROW($A5),"")</f>
        <v/>
      </c>
      <c r="Q21" s="41" t="str">
        <f t="array" aca="1" ref="Q21" ca="1">IF(ISTEXT(INDEX(sesss,SMALL(IF(noms=$J21,ROW(noms)-1,""),COLUMN(G:G)))),COLUMN(G:G)/1000+ROW($A5),"")</f>
        <v/>
      </c>
      <c r="R21" s="41" t="str">
        <f t="array" aca="1" ref="R21" ca="1">IF(ISTEXT(INDEX(sesss,SMALL(IF(noms=$J21,ROW(noms)-1,""),COLUMN(H:H)))),COLUMN(H:H)/1000+ROW($A5),"")</f>
        <v/>
      </c>
      <c r="S21" s="41" t="str">
        <f t="array" aca="1" ref="S21" ca="1">IF(ISTEXT(INDEX(sesss,SMALL(IF(noms=$J21,ROW(noms)-1,""),COLUMN(I:I)))),COLUMN(I:I)/1000+ROW($A5),"")</f>
        <v/>
      </c>
      <c r="U21" t="str">
        <f ca="1">INDEX(basetri,INT(SMALL(baseval,ROW(A5))))</f>
        <v xml:space="preserve">Do </v>
      </c>
    </row>
    <row r="22" spans="1:21">
      <c r="A22" s="8" t="s">
        <v>17</v>
      </c>
      <c r="B22" s="9" t="s">
        <v>7</v>
      </c>
      <c r="C22" s="37">
        <v>43862</v>
      </c>
      <c r="D22" s="37">
        <v>43871</v>
      </c>
      <c r="E22" s="10" t="s">
        <v>59</v>
      </c>
      <c r="F22" s="10" t="s">
        <v>60</v>
      </c>
      <c r="G22" s="11">
        <v>88972999</v>
      </c>
      <c r="J22" s="41" t="str">
        <f t="array" aca="1" ref="J22" ca="1">IFERROR(INDEX(noms,SMALL(IF(sesss=J$2,ROW(noms)-1,""),ROW(A6))),"")</f>
        <v/>
      </c>
      <c r="K22" s="41" t="str">
        <f t="array" aca="1" ref="K22" ca="1">IF(ISTEXT(INDEX(sesss,SMALL(IF(noms=$J22,ROW(noms)-1,""),COLUMN(A:A)))),COLUMN(A:A)/1000+ROW($A6),"")</f>
        <v/>
      </c>
      <c r="L22" s="41" t="str">
        <f t="array" aca="1" ref="L22" ca="1">IF(ISTEXT(INDEX(sesss,SMALL(IF(noms=$J22,ROW(noms)-1,""),COLUMN(B:B)))),COLUMN(B:B)/1000+ROW($A6),"")</f>
        <v/>
      </c>
      <c r="M22" s="41" t="str">
        <f t="array" aca="1" ref="M22" ca="1">IF(ISTEXT(INDEX(sesss,SMALL(IF(noms=$J22,ROW(noms)-1,""),COLUMN(C:C)))),COLUMN(C:C)/1000+ROW($A6),"")</f>
        <v/>
      </c>
      <c r="N22" s="41" t="str">
        <f t="array" aca="1" ref="N22" ca="1">IF(ISTEXT(INDEX(sesss,SMALL(IF(noms=$J22,ROW(noms)-1,""),COLUMN(D:D)))),COLUMN(D:D)/1000+ROW($A6),"")</f>
        <v/>
      </c>
      <c r="O22" s="41" t="str">
        <f t="array" aca="1" ref="O22" ca="1">IF(ISTEXT(INDEX(sesss,SMALL(IF(noms=$J22,ROW(noms)-1,""),COLUMN(E:E)))),COLUMN(E:E)/1000+ROW($A6),"")</f>
        <v/>
      </c>
      <c r="P22" s="41" t="str">
        <f t="array" aca="1" ref="P22" ca="1">IF(ISTEXT(INDEX(sesss,SMALL(IF(noms=$J22,ROW(noms)-1,""),COLUMN(F:F)))),COLUMN(F:F)/1000+ROW($A6),"")</f>
        <v/>
      </c>
      <c r="Q22" s="41" t="str">
        <f t="array" aca="1" ref="Q22" ca="1">IF(ISTEXT(INDEX(sesss,SMALL(IF(noms=$J22,ROW(noms)-1,""),COLUMN(G:G)))),COLUMN(G:G)/1000+ROW($A6),"")</f>
        <v/>
      </c>
      <c r="R22" s="41" t="str">
        <f t="array" aca="1" ref="R22" ca="1">IF(ISTEXT(INDEX(sesss,SMALL(IF(noms=$J22,ROW(noms)-1,""),COLUMN(H:H)))),COLUMN(H:H)/1000+ROW($A6),"")</f>
        <v/>
      </c>
      <c r="S22" s="41" t="str">
        <f t="array" aca="1" ref="S22" ca="1">IF(ISTEXT(INDEX(sesss,SMALL(IF(noms=$J22,ROW(noms)-1,""),COLUMN(I:I)))),COLUMN(I:I)/1000+ROW($A6),"")</f>
        <v/>
      </c>
      <c r="U22" t="str">
        <f ca="1">INDEX(basetri,INT(SMALL(baseval,ROW(A6))))</f>
        <v xml:space="preserve">Do </v>
      </c>
    </row>
    <row r="23" spans="1:21">
      <c r="A23" s="8" t="s">
        <v>17</v>
      </c>
      <c r="B23" s="9" t="s">
        <v>7</v>
      </c>
      <c r="C23" s="37">
        <v>43862</v>
      </c>
      <c r="D23" s="37">
        <v>43871</v>
      </c>
      <c r="E23" s="10" t="s">
        <v>61</v>
      </c>
      <c r="F23" s="10" t="s">
        <v>62</v>
      </c>
      <c r="G23" s="11">
        <v>88972982</v>
      </c>
      <c r="I23" t="s">
        <v>139</v>
      </c>
      <c r="J23" s="41" t="str">
        <f t="array" aca="1" ref="J23" ca="1">IFERROR(INDEX(noms,SMALL(IF(sesss=J$2,ROW(noms)-1,""),ROW(A7))),"")</f>
        <v/>
      </c>
      <c r="K23" s="41" t="str">
        <f t="array" aca="1" ref="K23" ca="1">IF(ISTEXT(INDEX(sesss,SMALL(IF(noms=$J23,ROW(noms)-1,""),COLUMN(A:A)))),COLUMN(A:A)/1000+ROW($A7),"")</f>
        <v/>
      </c>
      <c r="L23" s="41" t="str">
        <f t="array" aca="1" ref="L23" ca="1">IF(ISTEXT(INDEX(sesss,SMALL(IF(noms=$J23,ROW(noms)-1,""),COLUMN(B:B)))),COLUMN(B:B)/1000+ROW($A7),"")</f>
        <v/>
      </c>
      <c r="M23" s="41" t="str">
        <f t="array" aca="1" ref="M23" ca="1">IF(ISTEXT(INDEX(sesss,SMALL(IF(noms=$J23,ROW(noms)-1,""),COLUMN(C:C)))),COLUMN(C:C)/1000+ROW($A7),"")</f>
        <v/>
      </c>
      <c r="N23" s="41" t="str">
        <f t="array" aca="1" ref="N23" ca="1">IF(ISTEXT(INDEX(sesss,SMALL(IF(noms=$J23,ROW(noms)-1,""),COLUMN(D:D)))),COLUMN(D:D)/1000+ROW($A7),"")</f>
        <v/>
      </c>
      <c r="O23" s="41" t="str">
        <f t="array" aca="1" ref="O23" ca="1">IF(ISTEXT(INDEX(sesss,SMALL(IF(noms=$J23,ROW(noms)-1,""),COLUMN(E:E)))),COLUMN(E:E)/1000+ROW($A7),"")</f>
        <v/>
      </c>
      <c r="P23" s="41" t="str">
        <f t="array" aca="1" ref="P23" ca="1">IF(ISTEXT(INDEX(sesss,SMALL(IF(noms=$J23,ROW(noms)-1,""),COLUMN(F:F)))),COLUMN(F:F)/1000+ROW($A7),"")</f>
        <v/>
      </c>
      <c r="Q23" s="41" t="str">
        <f t="array" aca="1" ref="Q23" ca="1">IF(ISTEXT(INDEX(sesss,SMALL(IF(noms=$J23,ROW(noms)-1,""),COLUMN(G:G)))),COLUMN(G:G)/1000+ROW($A7),"")</f>
        <v/>
      </c>
      <c r="R23" s="41" t="str">
        <f t="array" aca="1" ref="R23" ca="1">IF(ISTEXT(INDEX(sesss,SMALL(IF(noms=$J23,ROW(noms)-1,""),COLUMN(H:H)))),COLUMN(H:H)/1000+ROW($A7),"")</f>
        <v/>
      </c>
      <c r="S23" s="41" t="str">
        <f t="array" aca="1" ref="S23" ca="1">IF(ISTEXT(INDEX(sesss,SMALL(IF(noms=$J23,ROW(noms)-1,""),COLUMN(I:I)))),COLUMN(I:I)/1000+ROW($A7),"")</f>
        <v/>
      </c>
      <c r="U23" t="str">
        <f ca="1">INDEX(basetri,INT(SMALL(baseval,ROW(A7))))</f>
        <v xml:space="preserve">Do </v>
      </c>
    </row>
    <row r="24" spans="1:21">
      <c r="A24" s="8" t="s">
        <v>17</v>
      </c>
      <c r="B24" s="9" t="s">
        <v>7</v>
      </c>
      <c r="C24" s="37">
        <v>43862</v>
      </c>
      <c r="D24" s="37">
        <v>43871</v>
      </c>
      <c r="E24" s="10" t="s">
        <v>63</v>
      </c>
      <c r="F24" s="10" t="s">
        <v>64</v>
      </c>
      <c r="G24" s="11">
        <v>32326</v>
      </c>
      <c r="J24" s="41" t="str">
        <f t="array" aca="1" ref="J24" ca="1">IFERROR(INDEX(noms,SMALL(IF(sesss=J$2,ROW(noms)-1,""),ROW(A8))),"")</f>
        <v/>
      </c>
      <c r="K24" s="41" t="str">
        <f t="array" aca="1" ref="K24" ca="1">IF(ISTEXT(INDEX(sesss,SMALL(IF(noms=$J24,ROW(noms)-1,""),COLUMN(A:A)))),COLUMN(A:A)/1000+ROW($A8),"")</f>
        <v/>
      </c>
      <c r="L24" s="41" t="str">
        <f t="array" aca="1" ref="L24" ca="1">IF(ISTEXT(INDEX(sesss,SMALL(IF(noms=$J24,ROW(noms)-1,""),COLUMN(B:B)))),COLUMN(B:B)/1000+ROW($A8),"")</f>
        <v/>
      </c>
      <c r="M24" s="41" t="str">
        <f t="array" aca="1" ref="M24" ca="1">IF(ISTEXT(INDEX(sesss,SMALL(IF(noms=$J24,ROW(noms)-1,""),COLUMN(C:C)))),COLUMN(C:C)/1000+ROW($A8),"")</f>
        <v/>
      </c>
      <c r="N24" s="41" t="str">
        <f t="array" aca="1" ref="N24" ca="1">IF(ISTEXT(INDEX(sesss,SMALL(IF(noms=$J24,ROW(noms)-1,""),COLUMN(D:D)))),COLUMN(D:D)/1000+ROW($A8),"")</f>
        <v/>
      </c>
      <c r="O24" s="41" t="str">
        <f t="array" aca="1" ref="O24" ca="1">IF(ISTEXT(INDEX(sesss,SMALL(IF(noms=$J24,ROW(noms)-1,""),COLUMN(E:E)))),COLUMN(E:E)/1000+ROW($A8),"")</f>
        <v/>
      </c>
      <c r="P24" s="41" t="str">
        <f t="array" aca="1" ref="P24" ca="1">IF(ISTEXT(INDEX(sesss,SMALL(IF(noms=$J24,ROW(noms)-1,""),COLUMN(F:F)))),COLUMN(F:F)/1000+ROW($A8),"")</f>
        <v/>
      </c>
      <c r="Q24" s="41" t="str">
        <f t="array" aca="1" ref="Q24" ca="1">IF(ISTEXT(INDEX(sesss,SMALL(IF(noms=$J24,ROW(noms)-1,""),COLUMN(G:G)))),COLUMN(G:G)/1000+ROW($A8),"")</f>
        <v/>
      </c>
      <c r="R24" s="41" t="str">
        <f t="array" aca="1" ref="R24" ca="1">IF(ISTEXT(INDEX(sesss,SMALL(IF(noms=$J24,ROW(noms)-1,""),COLUMN(H:H)))),COLUMN(H:H)/1000+ROW($A8),"")</f>
        <v/>
      </c>
      <c r="S24" s="41" t="str">
        <f t="array" aca="1" ref="S24" ca="1">IF(ISTEXT(INDEX(sesss,SMALL(IF(noms=$J24,ROW(noms)-1,""),COLUMN(I:I)))),COLUMN(I:I)/1000+ROW($A8),"")</f>
        <v/>
      </c>
      <c r="U24" t="str">
        <f ca="1">INDEX(basetri,INT(SMALL(baseval,ROW(A8))))</f>
        <v xml:space="preserve">Do </v>
      </c>
    </row>
    <row r="25" spans="1:21">
      <c r="A25" s="8" t="s">
        <v>17</v>
      </c>
      <c r="B25" s="9" t="s">
        <v>7</v>
      </c>
      <c r="C25" s="37">
        <v>43862</v>
      </c>
      <c r="D25" s="37">
        <v>43871</v>
      </c>
      <c r="E25" s="10" t="s">
        <v>65</v>
      </c>
      <c r="F25" s="10" t="s">
        <v>66</v>
      </c>
      <c r="G25" s="11">
        <v>88972971</v>
      </c>
      <c r="I25" t="s">
        <v>140</v>
      </c>
      <c r="J25" s="41" t="str">
        <f t="array" aca="1" ref="J25" ca="1">IFERROR(INDEX(noms,SMALL(IF(sesss=J$2,ROW(noms)-1,""),ROW(A9))),"")</f>
        <v/>
      </c>
      <c r="K25" s="41" t="str">
        <f t="array" aca="1" ref="K25" ca="1">IF(ISTEXT(INDEX(sesss,SMALL(IF(noms=$J25,ROW(noms)-1,""),COLUMN(A:A)))),COLUMN(A:A)/1000+ROW($A9),"")</f>
        <v/>
      </c>
      <c r="L25" s="41" t="str">
        <f t="array" aca="1" ref="L25" ca="1">IF(ISTEXT(INDEX(sesss,SMALL(IF(noms=$J25,ROW(noms)-1,""),COLUMN(B:B)))),COLUMN(B:B)/1000+ROW($A9),"")</f>
        <v/>
      </c>
      <c r="M25" s="41" t="str">
        <f t="array" aca="1" ref="M25" ca="1">IF(ISTEXT(INDEX(sesss,SMALL(IF(noms=$J25,ROW(noms)-1,""),COLUMN(C:C)))),COLUMN(C:C)/1000+ROW($A9),"")</f>
        <v/>
      </c>
      <c r="N25" s="41" t="str">
        <f t="array" aca="1" ref="N25" ca="1">IF(ISTEXT(INDEX(sesss,SMALL(IF(noms=$J25,ROW(noms)-1,""),COLUMN(D:D)))),COLUMN(D:D)/1000+ROW($A9),"")</f>
        <v/>
      </c>
      <c r="O25" s="41" t="str">
        <f t="array" aca="1" ref="O25" ca="1">IF(ISTEXT(INDEX(sesss,SMALL(IF(noms=$J25,ROW(noms)-1,""),COLUMN(E:E)))),COLUMN(E:E)/1000+ROW($A9),"")</f>
        <v/>
      </c>
      <c r="P25" s="41" t="str">
        <f t="array" aca="1" ref="P25" ca="1">IF(ISTEXT(INDEX(sesss,SMALL(IF(noms=$J25,ROW(noms)-1,""),COLUMN(F:F)))),COLUMN(F:F)/1000+ROW($A9),"")</f>
        <v/>
      </c>
      <c r="Q25" s="41" t="str">
        <f t="array" aca="1" ref="Q25" ca="1">IF(ISTEXT(INDEX(sesss,SMALL(IF(noms=$J25,ROW(noms)-1,""),COLUMN(G:G)))),COLUMN(G:G)/1000+ROW($A9),"")</f>
        <v/>
      </c>
      <c r="R25" s="41" t="str">
        <f t="array" aca="1" ref="R25" ca="1">IF(ISTEXT(INDEX(sesss,SMALL(IF(noms=$J25,ROW(noms)-1,""),COLUMN(H:H)))),COLUMN(H:H)/1000+ROW($A9),"")</f>
        <v/>
      </c>
      <c r="S25" s="41" t="str">
        <f t="array" aca="1" ref="S25" ca="1">IF(ISTEXT(INDEX(sesss,SMALL(IF(noms=$J25,ROW(noms)-1,""),COLUMN(I:I)))),COLUMN(I:I)/1000+ROW($A9),"")</f>
        <v/>
      </c>
      <c r="U25" t="str">
        <f ca="1">INDEX(basetri,INT(SMALL(baseval,ROW(A9))))</f>
        <v>Par</v>
      </c>
    </row>
    <row r="26" spans="1:21">
      <c r="A26" s="8" t="s">
        <v>17</v>
      </c>
      <c r="B26" s="9" t="s">
        <v>7</v>
      </c>
      <c r="C26" s="37">
        <v>43862</v>
      </c>
      <c r="D26" s="37">
        <v>43871</v>
      </c>
      <c r="E26" s="10" t="s">
        <v>52</v>
      </c>
      <c r="F26" s="10" t="s">
        <v>67</v>
      </c>
      <c r="G26" s="11">
        <v>88972959</v>
      </c>
      <c r="I26" t="s">
        <v>141</v>
      </c>
      <c r="J26" s="41" t="str">
        <f t="array" aca="1" ref="J26" ca="1">IFERROR(INDEX(noms,SMALL(IF(sesss=J$2,ROW(noms)-1,""),ROW(A10))),"")</f>
        <v/>
      </c>
      <c r="K26" s="41" t="str">
        <f t="array" aca="1" ref="K26" ca="1">IF(ISTEXT(INDEX(sesss,SMALL(IF(noms=$J26,ROW(noms)-1,""),COLUMN(A:A)))),COLUMN(A:A)/1000+ROW($A10),"")</f>
        <v/>
      </c>
      <c r="L26" s="41" t="str">
        <f t="array" aca="1" ref="L26" ca="1">IF(ISTEXT(INDEX(sesss,SMALL(IF(noms=$J26,ROW(noms)-1,""),COLUMN(B:B)))),COLUMN(B:B)/1000+ROW($A10),"")</f>
        <v/>
      </c>
      <c r="M26" s="41" t="str">
        <f t="array" aca="1" ref="M26" ca="1">IF(ISTEXT(INDEX(sesss,SMALL(IF(noms=$J26,ROW(noms)-1,""),COLUMN(C:C)))),COLUMN(C:C)/1000+ROW($A10),"")</f>
        <v/>
      </c>
      <c r="N26" s="41" t="str">
        <f t="array" aca="1" ref="N26" ca="1">IF(ISTEXT(INDEX(sesss,SMALL(IF(noms=$J26,ROW(noms)-1,""),COLUMN(D:D)))),COLUMN(D:D)/1000+ROW($A10),"")</f>
        <v/>
      </c>
      <c r="O26" s="41" t="str">
        <f t="array" aca="1" ref="O26" ca="1">IF(ISTEXT(INDEX(sesss,SMALL(IF(noms=$J26,ROW(noms)-1,""),COLUMN(E:E)))),COLUMN(E:E)/1000+ROW($A10),"")</f>
        <v/>
      </c>
      <c r="P26" s="41" t="str">
        <f t="array" aca="1" ref="P26" ca="1">IF(ISTEXT(INDEX(sesss,SMALL(IF(noms=$J26,ROW(noms)-1,""),COLUMN(F:F)))),COLUMN(F:F)/1000+ROW($A10),"")</f>
        <v/>
      </c>
      <c r="Q26" s="41" t="str">
        <f t="array" aca="1" ref="Q26" ca="1">IF(ISTEXT(INDEX(sesss,SMALL(IF(noms=$J26,ROW(noms)-1,""),COLUMN(G:G)))),COLUMN(G:G)/1000+ROW($A10),"")</f>
        <v/>
      </c>
      <c r="R26" s="41" t="str">
        <f t="array" aca="1" ref="R26" ca="1">IF(ISTEXT(INDEX(sesss,SMALL(IF(noms=$J26,ROW(noms)-1,""),COLUMN(H:H)))),COLUMN(H:H)/1000+ROW($A10),"")</f>
        <v/>
      </c>
      <c r="S26" s="41" t="str">
        <f t="array" aca="1" ref="S26" ca="1">IF(ISTEXT(INDEX(sesss,SMALL(IF(noms=$J26,ROW(noms)-1,""),COLUMN(I:I)))),COLUMN(I:I)/1000+ROW($A10),"")</f>
        <v/>
      </c>
      <c r="U26" t="str">
        <f ca="1">INDEX(basetri,INT(SMALL(baseval,ROW(A10))))</f>
        <v>Deg</v>
      </c>
    </row>
    <row r="27" spans="1:21">
      <c r="A27" s="8" t="s">
        <v>17</v>
      </c>
      <c r="B27" s="9" t="s">
        <v>7</v>
      </c>
      <c r="C27" s="37">
        <v>43862</v>
      </c>
      <c r="D27" s="37">
        <v>43871</v>
      </c>
      <c r="E27" s="10" t="s">
        <v>68</v>
      </c>
      <c r="F27" s="10" t="s">
        <v>69</v>
      </c>
      <c r="G27" s="11">
        <v>32174</v>
      </c>
      <c r="I27" t="s">
        <v>142</v>
      </c>
      <c r="J27" s="41" t="str">
        <f t="array" aca="1" ref="J27" ca="1">IFERROR(INDEX(noms,SMALL(IF(sesss=J$2,ROW(noms)-1,""),ROW(A11))),"")</f>
        <v/>
      </c>
      <c r="K27" s="41" t="str">
        <f t="array" aca="1" ref="K27" ca="1">IF(ISTEXT(INDEX(sesss,SMALL(IF(noms=$J27,ROW(noms)-1,""),COLUMN(A:A)))),COLUMN(A:A)/1000+ROW($A11),"")</f>
        <v/>
      </c>
      <c r="L27" s="41" t="str">
        <f t="array" aca="1" ref="L27" ca="1">IF(ISTEXT(INDEX(sesss,SMALL(IF(noms=$J27,ROW(noms)-1,""),COLUMN(B:B)))),COLUMN(B:B)/1000+ROW($A11),"")</f>
        <v/>
      </c>
      <c r="M27" s="41" t="str">
        <f t="array" aca="1" ref="M27" ca="1">IF(ISTEXT(INDEX(sesss,SMALL(IF(noms=$J27,ROW(noms)-1,""),COLUMN(C:C)))),COLUMN(C:C)/1000+ROW($A11),"")</f>
        <v/>
      </c>
      <c r="N27" s="41" t="str">
        <f t="array" aca="1" ref="N27" ca="1">IF(ISTEXT(INDEX(sesss,SMALL(IF(noms=$J27,ROW(noms)-1,""),COLUMN(D:D)))),COLUMN(D:D)/1000+ROW($A11),"")</f>
        <v/>
      </c>
      <c r="O27" s="41" t="str">
        <f t="array" aca="1" ref="O27" ca="1">IF(ISTEXT(INDEX(sesss,SMALL(IF(noms=$J27,ROW(noms)-1,""),COLUMN(E:E)))),COLUMN(E:E)/1000+ROW($A11),"")</f>
        <v/>
      </c>
      <c r="P27" s="41" t="str">
        <f t="array" aca="1" ref="P27" ca="1">IF(ISTEXT(INDEX(sesss,SMALL(IF(noms=$J27,ROW(noms)-1,""),COLUMN(F:F)))),COLUMN(F:F)/1000+ROW($A11),"")</f>
        <v/>
      </c>
      <c r="Q27" s="41" t="str">
        <f t="array" aca="1" ref="Q27" ca="1">IF(ISTEXT(INDEX(sesss,SMALL(IF(noms=$J27,ROW(noms)-1,""),COLUMN(G:G)))),COLUMN(G:G)/1000+ROW($A11),"")</f>
        <v/>
      </c>
      <c r="R27" s="41" t="str">
        <f t="array" aca="1" ref="R27" ca="1">IF(ISTEXT(INDEX(sesss,SMALL(IF(noms=$J27,ROW(noms)-1,""),COLUMN(H:H)))),COLUMN(H:H)/1000+ROW($A11),"")</f>
        <v/>
      </c>
      <c r="S27" s="41" t="str">
        <f t="array" aca="1" ref="S27" ca="1">IF(ISTEXT(INDEX(sesss,SMALL(IF(noms=$J27,ROW(noms)-1,""),COLUMN(I:I)))),COLUMN(I:I)/1000+ROW($A11),"")</f>
        <v/>
      </c>
      <c r="U27" t="str">
        <f ca="1">INDEX(basetri,INT(SMALL(baseval,ROW(A11))))</f>
        <v>Fra</v>
      </c>
    </row>
    <row r="28" spans="1:21">
      <c r="A28" s="8" t="s">
        <v>17</v>
      </c>
      <c r="B28" s="9" t="s">
        <v>7</v>
      </c>
      <c r="C28" s="37">
        <v>43862</v>
      </c>
      <c r="D28" s="37">
        <v>43871</v>
      </c>
      <c r="E28" s="10" t="s">
        <v>70</v>
      </c>
      <c r="F28" s="10" t="s">
        <v>71</v>
      </c>
      <c r="G28" s="11">
        <v>88973008</v>
      </c>
      <c r="J28" s="41" t="str">
        <f t="array" aca="1" ref="J28" ca="1">IFERROR(INDEX(noms,SMALL(IF(sesss=J$2,ROW(noms)-1,""),ROW(A12))),"")</f>
        <v/>
      </c>
      <c r="K28" s="41" t="str">
        <f t="array" aca="1" ref="K28" ca="1">IF(ISTEXT(INDEX(sesss,SMALL(IF(noms=$J28,ROW(noms)-1,""),COLUMN(A:A)))),COLUMN(A:A)/1000+ROW($A12),"")</f>
        <v/>
      </c>
      <c r="L28" s="41" t="str">
        <f t="array" aca="1" ref="L28" ca="1">IF(ISTEXT(INDEX(sesss,SMALL(IF(noms=$J28,ROW(noms)-1,""),COLUMN(B:B)))),COLUMN(B:B)/1000+ROW($A12),"")</f>
        <v/>
      </c>
      <c r="M28" s="41" t="str">
        <f t="array" aca="1" ref="M28" ca="1">IF(ISTEXT(INDEX(sesss,SMALL(IF(noms=$J28,ROW(noms)-1,""),COLUMN(C:C)))),COLUMN(C:C)/1000+ROW($A12),"")</f>
        <v/>
      </c>
      <c r="N28" s="41" t="str">
        <f t="array" aca="1" ref="N28" ca="1">IF(ISTEXT(INDEX(sesss,SMALL(IF(noms=$J28,ROW(noms)-1,""),COLUMN(D:D)))),COLUMN(D:D)/1000+ROW($A12),"")</f>
        <v/>
      </c>
      <c r="O28" s="41" t="str">
        <f t="array" aca="1" ref="O28" ca="1">IF(ISTEXT(INDEX(sesss,SMALL(IF(noms=$J28,ROW(noms)-1,""),COLUMN(E:E)))),COLUMN(E:E)/1000+ROW($A12),"")</f>
        <v/>
      </c>
      <c r="P28" s="41" t="str">
        <f t="array" aca="1" ref="P28" ca="1">IF(ISTEXT(INDEX(sesss,SMALL(IF(noms=$J28,ROW(noms)-1,""),COLUMN(F:F)))),COLUMN(F:F)/1000+ROW($A12),"")</f>
        <v/>
      </c>
      <c r="Q28" s="41" t="str">
        <f t="array" aca="1" ref="Q28" ca="1">IF(ISTEXT(INDEX(sesss,SMALL(IF(noms=$J28,ROW(noms)-1,""),COLUMN(G:G)))),COLUMN(G:G)/1000+ROW($A12),"")</f>
        <v/>
      </c>
      <c r="R28" s="41" t="str">
        <f t="array" aca="1" ref="R28" ca="1">IF(ISTEXT(INDEX(sesss,SMALL(IF(noms=$J28,ROW(noms)-1,""),COLUMN(H:H)))),COLUMN(H:H)/1000+ROW($A12),"")</f>
        <v/>
      </c>
      <c r="S28" s="41" t="str">
        <f t="array" aca="1" ref="S28" ca="1">IF(ISTEXT(INDEX(sesss,SMALL(IF(noms=$J28,ROW(noms)-1,""),COLUMN(I:I)))),COLUMN(I:I)/1000+ROW($A12),"")</f>
        <v/>
      </c>
      <c r="U28" t="e">
        <f ca="1">INDEX(basetri,INT(SMALL(baseval,ROW(A12))))</f>
        <v>#NUM!</v>
      </c>
    </row>
    <row r="29" spans="1:21">
      <c r="A29" s="8" t="s">
        <v>17</v>
      </c>
      <c r="B29" s="9" t="s">
        <v>7</v>
      </c>
      <c r="C29" s="37">
        <v>43862</v>
      </c>
      <c r="D29" s="37">
        <v>43871</v>
      </c>
      <c r="E29" s="10" t="s">
        <v>72</v>
      </c>
      <c r="F29" s="10" t="s">
        <v>73</v>
      </c>
      <c r="G29" s="11">
        <v>88972984</v>
      </c>
      <c r="J29" s="41" t="str">
        <f t="array" aca="1" ref="J29" ca="1">IFERROR(INDEX(noms,SMALL(IF(sesss=J$2,ROW(noms)-1,""),ROW(A13))),"")</f>
        <v/>
      </c>
      <c r="K29" s="41" t="str">
        <f t="array" aca="1" ref="K29" ca="1">IF(ISTEXT(INDEX(sesss,SMALL(IF(noms=$J29,ROW(noms)-1,""),COLUMN(A:A)))),COLUMN(A:A)/1000+ROW($A13),"")</f>
        <v/>
      </c>
      <c r="L29" s="41" t="str">
        <f t="array" aca="1" ref="L29" ca="1">IF(ISTEXT(INDEX(sesss,SMALL(IF(noms=$J29,ROW(noms)-1,""),COLUMN(B:B)))),COLUMN(B:B)/1000+ROW($A13),"")</f>
        <v/>
      </c>
      <c r="M29" s="41" t="str">
        <f t="array" aca="1" ref="M29" ca="1">IF(ISTEXT(INDEX(sesss,SMALL(IF(noms=$J29,ROW(noms)-1,""),COLUMN(C:C)))),COLUMN(C:C)/1000+ROW($A13),"")</f>
        <v/>
      </c>
      <c r="N29" s="41" t="str">
        <f t="array" aca="1" ref="N29" ca="1">IF(ISTEXT(INDEX(sesss,SMALL(IF(noms=$J29,ROW(noms)-1,""),COLUMN(D:D)))),COLUMN(D:D)/1000+ROW($A13),"")</f>
        <v/>
      </c>
      <c r="O29" s="41" t="str">
        <f t="array" aca="1" ref="O29" ca="1">IF(ISTEXT(INDEX(sesss,SMALL(IF(noms=$J29,ROW(noms)-1,""),COLUMN(E:E)))),COLUMN(E:E)/1000+ROW($A13),"")</f>
        <v/>
      </c>
      <c r="P29" s="41" t="str">
        <f t="array" aca="1" ref="P29" ca="1">IF(ISTEXT(INDEX(sesss,SMALL(IF(noms=$J29,ROW(noms)-1,""),COLUMN(F:F)))),COLUMN(F:F)/1000+ROW($A13),"")</f>
        <v/>
      </c>
      <c r="Q29" s="41" t="str">
        <f t="array" aca="1" ref="Q29" ca="1">IF(ISTEXT(INDEX(sesss,SMALL(IF(noms=$J29,ROW(noms)-1,""),COLUMN(G:G)))),COLUMN(G:G)/1000+ROW($A13),"")</f>
        <v/>
      </c>
      <c r="R29" s="41" t="str">
        <f t="array" aca="1" ref="R29" ca="1">IF(ISTEXT(INDEX(sesss,SMALL(IF(noms=$J29,ROW(noms)-1,""),COLUMN(H:H)))),COLUMN(H:H)/1000+ROW($A13),"")</f>
        <v/>
      </c>
      <c r="S29" s="41" t="str">
        <f t="array" aca="1" ref="S29" ca="1">IF(ISTEXT(INDEX(sesss,SMALL(IF(noms=$J29,ROW(noms)-1,""),COLUMN(I:I)))),COLUMN(I:I)/1000+ROW($A13),"")</f>
        <v/>
      </c>
      <c r="U29" t="e">
        <f ca="1">INDEX(basetri,INT(SMALL(baseval,ROW(A13))))</f>
        <v>#NUM!</v>
      </c>
    </row>
    <row r="30" spans="1:21" ht="15" thickBot="1">
      <c r="A30" s="8" t="s">
        <v>17</v>
      </c>
      <c r="B30" s="9" t="s">
        <v>7</v>
      </c>
      <c r="C30" s="37">
        <v>43862</v>
      </c>
      <c r="D30" s="37">
        <v>43871</v>
      </c>
      <c r="E30" s="12" t="s">
        <v>74</v>
      </c>
      <c r="F30" s="12" t="s">
        <v>75</v>
      </c>
      <c r="G30" s="13">
        <v>88227727</v>
      </c>
      <c r="J30" s="41" t="str">
        <f t="array" aca="1" ref="J30" ca="1">IFERROR(INDEX(noms,SMALL(IF(sesss=J$2,ROW(noms)-1,""),ROW(A14))),"")</f>
        <v/>
      </c>
      <c r="K30" s="41" t="str">
        <f t="array" aca="1" ref="K30" ca="1">IF(ISTEXT(INDEX(sesss,SMALL(IF(noms=$J30,ROW(noms)-1,""),COLUMN(A:A)))),COLUMN(A:A)/1000+ROW($A14),"")</f>
        <v/>
      </c>
      <c r="L30" s="41" t="str">
        <f t="array" aca="1" ref="L30" ca="1">IF(ISTEXT(INDEX(sesss,SMALL(IF(noms=$J30,ROW(noms)-1,""),COLUMN(B:B)))),COLUMN(B:B)/1000+ROW($A14),"")</f>
        <v/>
      </c>
      <c r="M30" s="41" t="str">
        <f t="array" aca="1" ref="M30" ca="1">IF(ISTEXT(INDEX(sesss,SMALL(IF(noms=$J30,ROW(noms)-1,""),COLUMN(C:C)))),COLUMN(C:C)/1000+ROW($A14),"")</f>
        <v/>
      </c>
      <c r="N30" s="41" t="str">
        <f t="array" aca="1" ref="N30" ca="1">IF(ISTEXT(INDEX(sesss,SMALL(IF(noms=$J30,ROW(noms)-1,""),COLUMN(D:D)))),COLUMN(D:D)/1000+ROW($A14),"")</f>
        <v/>
      </c>
      <c r="O30" s="41" t="str">
        <f t="array" aca="1" ref="O30" ca="1">IF(ISTEXT(INDEX(sesss,SMALL(IF(noms=$J30,ROW(noms)-1,""),COLUMN(E:E)))),COLUMN(E:E)/1000+ROW($A14),"")</f>
        <v/>
      </c>
      <c r="P30" s="41" t="str">
        <f t="array" aca="1" ref="P30" ca="1">IF(ISTEXT(INDEX(sesss,SMALL(IF(noms=$J30,ROW(noms)-1,""),COLUMN(F:F)))),COLUMN(F:F)/1000+ROW($A14),"")</f>
        <v/>
      </c>
      <c r="Q30" s="41" t="str">
        <f t="array" aca="1" ref="Q30" ca="1">IF(ISTEXT(INDEX(sesss,SMALL(IF(noms=$J30,ROW(noms)-1,""),COLUMN(G:G)))),COLUMN(G:G)/1000+ROW($A14),"")</f>
        <v/>
      </c>
      <c r="R30" s="41" t="str">
        <f t="array" aca="1" ref="R30" ca="1">IF(ISTEXT(INDEX(sesss,SMALL(IF(noms=$J30,ROW(noms)-1,""),COLUMN(H:H)))),COLUMN(H:H)/1000+ROW($A14),"")</f>
        <v/>
      </c>
      <c r="S30" s="41" t="str">
        <f t="array" aca="1" ref="S30" ca="1">IF(ISTEXT(INDEX(sesss,SMALL(IF(noms=$J30,ROW(noms)-1,""),COLUMN(I:I)))),COLUMN(I:I)/1000+ROW($A14),"")</f>
        <v/>
      </c>
      <c r="U30" t="e">
        <f ca="1">INDEX(basetri,INT(SMALL(baseval,ROW(A14))))</f>
        <v>#NUM!</v>
      </c>
    </row>
    <row r="31" spans="1:21" ht="15" thickTop="1">
      <c r="A31" s="4" t="s">
        <v>18</v>
      </c>
      <c r="B31" s="5" t="s">
        <v>8</v>
      </c>
      <c r="C31" s="36">
        <v>43872</v>
      </c>
      <c r="D31" s="36">
        <v>43876</v>
      </c>
      <c r="E31" s="6" t="s">
        <v>49</v>
      </c>
      <c r="F31" s="6" t="s">
        <v>50</v>
      </c>
      <c r="G31" s="7">
        <v>88973001</v>
      </c>
      <c r="J31" s="41" t="str">
        <f t="array" aca="1" ref="J31" ca="1">IFERROR(INDEX(noms,SMALL(IF(sesss=J$2,ROW(noms)-1,""),ROW(A15))),"")</f>
        <v/>
      </c>
      <c r="K31" s="41" t="str">
        <f t="array" aca="1" ref="K31" ca="1">IF(ISTEXT(INDEX(sesss,SMALL(IF(noms=$J31,ROW(noms)-1,""),COLUMN(A:A)))),COLUMN(A:A)/1000+ROW($A15),"")</f>
        <v/>
      </c>
      <c r="L31" s="41" t="str">
        <f t="array" aca="1" ref="L31" ca="1">IF(ISTEXT(INDEX(sesss,SMALL(IF(noms=$J31,ROW(noms)-1,""),COLUMN(B:B)))),COLUMN(B:B)/1000+ROW($A15),"")</f>
        <v/>
      </c>
      <c r="M31" s="41" t="str">
        <f t="array" aca="1" ref="M31" ca="1">IF(ISTEXT(INDEX(sesss,SMALL(IF(noms=$J31,ROW(noms)-1,""),COLUMN(C:C)))),COLUMN(C:C)/1000+ROW($A15),"")</f>
        <v/>
      </c>
      <c r="N31" s="41" t="str">
        <f t="array" aca="1" ref="N31" ca="1">IF(ISTEXT(INDEX(sesss,SMALL(IF(noms=$J31,ROW(noms)-1,""),COLUMN(D:D)))),COLUMN(D:D)/1000+ROW($A15),"")</f>
        <v/>
      </c>
      <c r="O31" s="41" t="str">
        <f t="array" aca="1" ref="O31" ca="1">IF(ISTEXT(INDEX(sesss,SMALL(IF(noms=$J31,ROW(noms)-1,""),COLUMN(E:E)))),COLUMN(E:E)/1000+ROW($A15),"")</f>
        <v/>
      </c>
      <c r="P31" s="41" t="str">
        <f t="array" aca="1" ref="P31" ca="1">IF(ISTEXT(INDEX(sesss,SMALL(IF(noms=$J31,ROW(noms)-1,""),COLUMN(F:F)))),COLUMN(F:F)/1000+ROW($A15),"")</f>
        <v/>
      </c>
      <c r="Q31" s="41" t="str">
        <f t="array" aca="1" ref="Q31" ca="1">IF(ISTEXT(INDEX(sesss,SMALL(IF(noms=$J31,ROW(noms)-1,""),COLUMN(G:G)))),COLUMN(G:G)/1000+ROW($A15),"")</f>
        <v/>
      </c>
      <c r="R31" s="41" t="str">
        <f t="array" aca="1" ref="R31" ca="1">IF(ISTEXT(INDEX(sesss,SMALL(IF(noms=$J31,ROW(noms)-1,""),COLUMN(H:H)))),COLUMN(H:H)/1000+ROW($A15),"")</f>
        <v/>
      </c>
      <c r="S31" s="41" t="str">
        <f t="array" aca="1" ref="S31" ca="1">IF(ISTEXT(INDEX(sesss,SMALL(IF(noms=$J31,ROW(noms)-1,""),COLUMN(I:I)))),COLUMN(I:I)/1000+ROW($A15),"")</f>
        <v/>
      </c>
      <c r="U31" t="e">
        <f ca="1">INDEX(basetri,INT(SMALL(baseval,ROW(A15))))</f>
        <v>#NUM!</v>
      </c>
    </row>
    <row r="32" spans="1:21">
      <c r="A32" s="8" t="s">
        <v>18</v>
      </c>
      <c r="B32" s="9" t="s">
        <v>8</v>
      </c>
      <c r="C32" s="37">
        <v>43872</v>
      </c>
      <c r="D32" s="37">
        <v>43876</v>
      </c>
      <c r="E32" s="10" t="s">
        <v>51</v>
      </c>
      <c r="F32" s="10" t="s">
        <v>52</v>
      </c>
      <c r="G32" s="11">
        <v>88972954</v>
      </c>
      <c r="J32" s="41" t="str">
        <f t="array" aca="1" ref="J32" ca="1">IFERROR(INDEX(noms,SMALL(IF(sesss=J$2,ROW(noms)-1,""),ROW(A16))),"")</f>
        <v/>
      </c>
      <c r="K32" s="41" t="str">
        <f t="array" aca="1" ref="K32" ca="1">IF(ISTEXT(INDEX(sesss,SMALL(IF(noms=$J32,ROW(noms)-1,""),COLUMN(A:A)))),COLUMN(A:A)/1000+ROW($A16),"")</f>
        <v/>
      </c>
      <c r="L32" s="41" t="str">
        <f t="array" aca="1" ref="L32" ca="1">IF(ISTEXT(INDEX(sesss,SMALL(IF(noms=$J32,ROW(noms)-1,""),COLUMN(B:B)))),COLUMN(B:B)/1000+ROW($A16),"")</f>
        <v/>
      </c>
      <c r="M32" s="41" t="str">
        <f t="array" aca="1" ref="M32" ca="1">IF(ISTEXT(INDEX(sesss,SMALL(IF(noms=$J32,ROW(noms)-1,""),COLUMN(C:C)))),COLUMN(C:C)/1000+ROW($A16),"")</f>
        <v/>
      </c>
      <c r="N32" s="41" t="str">
        <f t="array" aca="1" ref="N32" ca="1">IF(ISTEXT(INDEX(sesss,SMALL(IF(noms=$J32,ROW(noms)-1,""),COLUMN(D:D)))),COLUMN(D:D)/1000+ROW($A16),"")</f>
        <v/>
      </c>
      <c r="O32" s="41" t="str">
        <f t="array" aca="1" ref="O32" ca="1">IF(ISTEXT(INDEX(sesss,SMALL(IF(noms=$J32,ROW(noms)-1,""),COLUMN(E:E)))),COLUMN(E:E)/1000+ROW($A16),"")</f>
        <v/>
      </c>
      <c r="P32" s="41" t="str">
        <f t="array" aca="1" ref="P32" ca="1">IF(ISTEXT(INDEX(sesss,SMALL(IF(noms=$J32,ROW(noms)-1,""),COLUMN(F:F)))),COLUMN(F:F)/1000+ROW($A16),"")</f>
        <v/>
      </c>
      <c r="Q32" s="41" t="str">
        <f t="array" aca="1" ref="Q32" ca="1">IF(ISTEXT(INDEX(sesss,SMALL(IF(noms=$J32,ROW(noms)-1,""),COLUMN(G:G)))),COLUMN(G:G)/1000+ROW($A16),"")</f>
        <v/>
      </c>
      <c r="R32" s="41" t="str">
        <f t="array" aca="1" ref="R32" ca="1">IF(ISTEXT(INDEX(sesss,SMALL(IF(noms=$J32,ROW(noms)-1,""),COLUMN(H:H)))),COLUMN(H:H)/1000+ROW($A16),"")</f>
        <v/>
      </c>
      <c r="S32" s="41" t="str">
        <f t="array" aca="1" ref="S32" ca="1">IF(ISTEXT(INDEX(sesss,SMALL(IF(noms=$J32,ROW(noms)-1,""),COLUMN(I:I)))),COLUMN(I:I)/1000+ROW($A16),"")</f>
        <v/>
      </c>
      <c r="U32" t="e">
        <f ca="1">INDEX(basetri,INT(SMALL(baseval,ROW(A16))))</f>
        <v>#NUM!</v>
      </c>
    </row>
    <row r="33" spans="1:21">
      <c r="A33" s="8" t="s">
        <v>18</v>
      </c>
      <c r="B33" s="9" t="s">
        <v>8</v>
      </c>
      <c r="C33" s="37">
        <v>43872</v>
      </c>
      <c r="D33" s="37">
        <v>43876</v>
      </c>
      <c r="E33" s="10" t="s">
        <v>53</v>
      </c>
      <c r="F33" s="10" t="s">
        <v>54</v>
      </c>
      <c r="G33" s="11">
        <v>88972978</v>
      </c>
      <c r="J33" s="41" t="str">
        <f t="array" aca="1" ref="J33" ca="1">IFERROR(INDEX(noms,SMALL(IF(sesss=J$2,ROW(noms)-1,""),ROW(A17))),"")</f>
        <v/>
      </c>
      <c r="K33" s="41" t="str">
        <f t="array" aca="1" ref="K33" ca="1">IF(ISTEXT(INDEX(sesss,SMALL(IF(noms=$J33,ROW(noms)-1,""),COLUMN(A:A)))),COLUMN(A:A)/1000+ROW($A17),"")</f>
        <v/>
      </c>
      <c r="L33" s="41" t="str">
        <f t="array" aca="1" ref="L33" ca="1">IF(ISTEXT(INDEX(sesss,SMALL(IF(noms=$J33,ROW(noms)-1,""),COLUMN(B:B)))),COLUMN(B:B)/1000+ROW($A17),"")</f>
        <v/>
      </c>
      <c r="M33" s="41" t="str">
        <f t="array" aca="1" ref="M33" ca="1">IF(ISTEXT(INDEX(sesss,SMALL(IF(noms=$J33,ROW(noms)-1,""),COLUMN(C:C)))),COLUMN(C:C)/1000+ROW($A17),"")</f>
        <v/>
      </c>
      <c r="N33" s="41" t="str">
        <f t="array" aca="1" ref="N33" ca="1">IF(ISTEXT(INDEX(sesss,SMALL(IF(noms=$J33,ROW(noms)-1,""),COLUMN(D:D)))),COLUMN(D:D)/1000+ROW($A17),"")</f>
        <v/>
      </c>
      <c r="O33" s="41" t="str">
        <f t="array" aca="1" ref="O33" ca="1">IF(ISTEXT(INDEX(sesss,SMALL(IF(noms=$J33,ROW(noms)-1,""),COLUMN(E:E)))),COLUMN(E:E)/1000+ROW($A17),"")</f>
        <v/>
      </c>
      <c r="P33" s="41" t="str">
        <f t="array" aca="1" ref="P33" ca="1">IF(ISTEXT(INDEX(sesss,SMALL(IF(noms=$J33,ROW(noms)-1,""),COLUMN(F:F)))),COLUMN(F:F)/1000+ROW($A17),"")</f>
        <v/>
      </c>
      <c r="Q33" s="41" t="str">
        <f t="array" aca="1" ref="Q33" ca="1">IF(ISTEXT(INDEX(sesss,SMALL(IF(noms=$J33,ROW(noms)-1,""),COLUMN(G:G)))),COLUMN(G:G)/1000+ROW($A17),"")</f>
        <v/>
      </c>
      <c r="R33" s="41" t="str">
        <f t="array" aca="1" ref="R33" ca="1">IF(ISTEXT(INDEX(sesss,SMALL(IF(noms=$J33,ROW(noms)-1,""),COLUMN(H:H)))),COLUMN(H:H)/1000+ROW($A17),"")</f>
        <v/>
      </c>
      <c r="S33" s="41" t="str">
        <f t="array" aca="1" ref="S33" ca="1">IF(ISTEXT(INDEX(sesss,SMALL(IF(noms=$J33,ROW(noms)-1,""),COLUMN(I:I)))),COLUMN(I:I)/1000+ROW($A17),"")</f>
        <v/>
      </c>
      <c r="U33" t="e">
        <f ca="1">INDEX(basetri,INT(SMALL(baseval,ROW(A17))))</f>
        <v>#NUM!</v>
      </c>
    </row>
    <row r="34" spans="1:21">
      <c r="A34" s="8" t="s">
        <v>18</v>
      </c>
      <c r="B34" s="9" t="s">
        <v>8</v>
      </c>
      <c r="C34" s="37">
        <v>43872</v>
      </c>
      <c r="D34" s="37">
        <v>43876</v>
      </c>
      <c r="E34" s="10" t="s">
        <v>55</v>
      </c>
      <c r="F34" s="10" t="s">
        <v>56</v>
      </c>
      <c r="G34" s="11">
        <v>88972972</v>
      </c>
      <c r="J34" s="41" t="str">
        <f t="array" aca="1" ref="J34" ca="1">IFERROR(INDEX(noms,SMALL(IF(sesss=J$2,ROW(noms)-1,""),ROW(A18))),"")</f>
        <v/>
      </c>
      <c r="K34" s="41" t="str">
        <f t="array" aca="1" ref="K34" ca="1">IF(ISTEXT(INDEX(sesss,SMALL(IF(noms=$J34,ROW(noms)-1,""),COLUMN(A:A)))),COLUMN(A:A)/1000+ROW($A18),"")</f>
        <v/>
      </c>
      <c r="L34" s="41" t="str">
        <f t="array" aca="1" ref="L34" ca="1">IF(ISTEXT(INDEX(sesss,SMALL(IF(noms=$J34,ROW(noms)-1,""),COLUMN(B:B)))),COLUMN(B:B)/1000+ROW($A18),"")</f>
        <v/>
      </c>
      <c r="M34" s="41" t="str">
        <f t="array" aca="1" ref="M34" ca="1">IF(ISTEXT(INDEX(sesss,SMALL(IF(noms=$J34,ROW(noms)-1,""),COLUMN(C:C)))),COLUMN(C:C)/1000+ROW($A18),"")</f>
        <v/>
      </c>
      <c r="N34" s="41" t="str">
        <f t="array" aca="1" ref="N34" ca="1">IF(ISTEXT(INDEX(sesss,SMALL(IF(noms=$J34,ROW(noms)-1,""),COLUMN(D:D)))),COLUMN(D:D)/1000+ROW($A18),"")</f>
        <v/>
      </c>
      <c r="O34" s="41" t="str">
        <f t="array" aca="1" ref="O34" ca="1">IF(ISTEXT(INDEX(sesss,SMALL(IF(noms=$J34,ROW(noms)-1,""),COLUMN(E:E)))),COLUMN(E:E)/1000+ROW($A18),"")</f>
        <v/>
      </c>
      <c r="P34" s="41" t="str">
        <f t="array" aca="1" ref="P34" ca="1">IF(ISTEXT(INDEX(sesss,SMALL(IF(noms=$J34,ROW(noms)-1,""),COLUMN(F:F)))),COLUMN(F:F)/1000+ROW($A18),"")</f>
        <v/>
      </c>
      <c r="Q34" s="41" t="str">
        <f t="array" aca="1" ref="Q34" ca="1">IF(ISTEXT(INDEX(sesss,SMALL(IF(noms=$J34,ROW(noms)-1,""),COLUMN(G:G)))),COLUMN(G:G)/1000+ROW($A18),"")</f>
        <v/>
      </c>
      <c r="R34" s="41" t="str">
        <f t="array" aca="1" ref="R34" ca="1">IF(ISTEXT(INDEX(sesss,SMALL(IF(noms=$J34,ROW(noms)-1,""),COLUMN(H:H)))),COLUMN(H:H)/1000+ROW($A18),"")</f>
        <v/>
      </c>
      <c r="S34" s="41" t="str">
        <f t="array" aca="1" ref="S34" ca="1">IF(ISTEXT(INDEX(sesss,SMALL(IF(noms=$J34,ROW(noms)-1,""),COLUMN(I:I)))),COLUMN(I:I)/1000+ROW($A18),"")</f>
        <v/>
      </c>
      <c r="U34" t="e">
        <f ca="1">INDEX(basetri,INT(SMALL(baseval,ROW(A18))))</f>
        <v>#NUM!</v>
      </c>
    </row>
    <row r="35" spans="1:21">
      <c r="A35" s="8" t="s">
        <v>18</v>
      </c>
      <c r="B35" s="9" t="s">
        <v>8</v>
      </c>
      <c r="C35" s="37">
        <v>43872</v>
      </c>
      <c r="D35" s="37">
        <v>43876</v>
      </c>
      <c r="E35" s="10" t="s">
        <v>57</v>
      </c>
      <c r="F35" s="10" t="s">
        <v>58</v>
      </c>
      <c r="G35" s="11">
        <v>88972973</v>
      </c>
      <c r="J35" s="41" t="str">
        <f t="array" aca="1" ref="J35" ca="1">IFERROR(INDEX(noms,SMALL(IF(sesss=J$2,ROW(noms)-1,""),ROW(A19))),"")</f>
        <v/>
      </c>
      <c r="K35" s="41" t="str">
        <f t="array" aca="1" ref="K35" ca="1">IF(ISTEXT(INDEX(sesss,SMALL(IF(noms=$J35,ROW(noms)-1,""),COLUMN(A:A)))),COLUMN(A:A)/1000+ROW($A19),"")</f>
        <v/>
      </c>
      <c r="L35" s="41" t="str">
        <f t="array" aca="1" ref="L35" ca="1">IF(ISTEXT(INDEX(sesss,SMALL(IF(noms=$J35,ROW(noms)-1,""),COLUMN(B:B)))),COLUMN(B:B)/1000+ROW($A19),"")</f>
        <v/>
      </c>
      <c r="M35" s="41" t="str">
        <f t="array" aca="1" ref="M35" ca="1">IF(ISTEXT(INDEX(sesss,SMALL(IF(noms=$J35,ROW(noms)-1,""),COLUMN(C:C)))),COLUMN(C:C)/1000+ROW($A19),"")</f>
        <v/>
      </c>
      <c r="N35" s="41" t="str">
        <f t="array" aca="1" ref="N35" ca="1">IF(ISTEXT(INDEX(sesss,SMALL(IF(noms=$J35,ROW(noms)-1,""),COLUMN(D:D)))),COLUMN(D:D)/1000+ROW($A19),"")</f>
        <v/>
      </c>
      <c r="O35" s="41" t="str">
        <f t="array" aca="1" ref="O35" ca="1">IF(ISTEXT(INDEX(sesss,SMALL(IF(noms=$J35,ROW(noms)-1,""),COLUMN(E:E)))),COLUMN(E:E)/1000+ROW($A19),"")</f>
        <v/>
      </c>
      <c r="P35" s="41" t="str">
        <f t="array" aca="1" ref="P35" ca="1">IF(ISTEXT(INDEX(sesss,SMALL(IF(noms=$J35,ROW(noms)-1,""),COLUMN(F:F)))),COLUMN(F:F)/1000+ROW($A19),"")</f>
        <v/>
      </c>
      <c r="Q35" s="41" t="str">
        <f t="array" aca="1" ref="Q35" ca="1">IF(ISTEXT(INDEX(sesss,SMALL(IF(noms=$J35,ROW(noms)-1,""),COLUMN(G:G)))),COLUMN(G:G)/1000+ROW($A19),"")</f>
        <v/>
      </c>
      <c r="R35" s="41" t="str">
        <f t="array" aca="1" ref="R35" ca="1">IF(ISTEXT(INDEX(sesss,SMALL(IF(noms=$J35,ROW(noms)-1,""),COLUMN(H:H)))),COLUMN(H:H)/1000+ROW($A19),"")</f>
        <v/>
      </c>
      <c r="S35" s="41" t="str">
        <f t="array" aca="1" ref="S35" ca="1">IF(ISTEXT(INDEX(sesss,SMALL(IF(noms=$J35,ROW(noms)-1,""),COLUMN(I:I)))),COLUMN(I:I)/1000+ROW($A19),"")</f>
        <v/>
      </c>
      <c r="U35" t="e">
        <f ca="1">INDEX(basetri,INT(SMALL(baseval,ROW(A19))))</f>
        <v>#NUM!</v>
      </c>
    </row>
    <row r="36" spans="1:21">
      <c r="A36" s="8" t="s">
        <v>18</v>
      </c>
      <c r="B36" s="9" t="s">
        <v>8</v>
      </c>
      <c r="C36" s="37">
        <v>43872</v>
      </c>
      <c r="D36" s="37">
        <v>43876</v>
      </c>
      <c r="E36" s="10" t="s">
        <v>59</v>
      </c>
      <c r="F36" s="10" t="s">
        <v>60</v>
      </c>
      <c r="G36" s="11">
        <v>88972999</v>
      </c>
      <c r="J36" s="41" t="str">
        <f t="array" aca="1" ref="J36" ca="1">IFERROR(INDEX(noms,SMALL(IF(sesss=J$2,ROW(noms)-1,""),ROW(A20))),"")</f>
        <v/>
      </c>
      <c r="K36" s="41" t="str">
        <f t="array" aca="1" ref="K36" ca="1">IF(ISTEXT(INDEX(sesss,SMALL(IF(noms=$J36,ROW(noms)-1,""),COLUMN(A:A)))),COLUMN(A:A)/1000+ROW($A20),"")</f>
        <v/>
      </c>
      <c r="L36" s="41" t="str">
        <f t="array" aca="1" ref="L36" ca="1">IF(ISTEXT(INDEX(sesss,SMALL(IF(noms=$J36,ROW(noms)-1,""),COLUMN(B:B)))),COLUMN(B:B)/1000+ROW($A20),"")</f>
        <v/>
      </c>
      <c r="M36" s="41" t="str">
        <f t="array" aca="1" ref="M36" ca="1">IF(ISTEXT(INDEX(sesss,SMALL(IF(noms=$J36,ROW(noms)-1,""),COLUMN(C:C)))),COLUMN(C:C)/1000+ROW($A20),"")</f>
        <v/>
      </c>
      <c r="N36" s="41" t="str">
        <f t="array" aca="1" ref="N36" ca="1">IF(ISTEXT(INDEX(sesss,SMALL(IF(noms=$J36,ROW(noms)-1,""),COLUMN(D:D)))),COLUMN(D:D)/1000+ROW($A20),"")</f>
        <v/>
      </c>
      <c r="O36" s="41" t="str">
        <f t="array" aca="1" ref="O36" ca="1">IF(ISTEXT(INDEX(sesss,SMALL(IF(noms=$J36,ROW(noms)-1,""),COLUMN(E:E)))),COLUMN(E:E)/1000+ROW($A20),"")</f>
        <v/>
      </c>
      <c r="P36" s="41" t="str">
        <f t="array" aca="1" ref="P36" ca="1">IF(ISTEXT(INDEX(sesss,SMALL(IF(noms=$J36,ROW(noms)-1,""),COLUMN(F:F)))),COLUMN(F:F)/1000+ROW($A20),"")</f>
        <v/>
      </c>
      <c r="Q36" s="41" t="str">
        <f t="array" aca="1" ref="Q36" ca="1">IF(ISTEXT(INDEX(sesss,SMALL(IF(noms=$J36,ROW(noms)-1,""),COLUMN(G:G)))),COLUMN(G:G)/1000+ROW($A20),"")</f>
        <v/>
      </c>
      <c r="R36" s="41" t="str">
        <f t="array" aca="1" ref="R36" ca="1">IF(ISTEXT(INDEX(sesss,SMALL(IF(noms=$J36,ROW(noms)-1,""),COLUMN(H:H)))),COLUMN(H:H)/1000+ROW($A20),"")</f>
        <v/>
      </c>
      <c r="S36" s="41" t="str">
        <f t="array" aca="1" ref="S36" ca="1">IF(ISTEXT(INDEX(sesss,SMALL(IF(noms=$J36,ROW(noms)-1,""),COLUMN(I:I)))),COLUMN(I:I)/1000+ROW($A20),"")</f>
        <v/>
      </c>
      <c r="U36" t="e">
        <f ca="1">INDEX(basetri,INT(SMALL(baseval,ROW(A20))))</f>
        <v>#NUM!</v>
      </c>
    </row>
    <row r="37" spans="1:21">
      <c r="A37" s="8" t="s">
        <v>18</v>
      </c>
      <c r="B37" s="9" t="s">
        <v>8</v>
      </c>
      <c r="C37" s="37">
        <v>43872</v>
      </c>
      <c r="D37" s="37">
        <v>43876</v>
      </c>
      <c r="E37" s="10" t="s">
        <v>61</v>
      </c>
      <c r="F37" s="10" t="s">
        <v>62</v>
      </c>
      <c r="G37" s="11">
        <v>88972982</v>
      </c>
      <c r="J37" s="41" t="str">
        <f t="array" aca="1" ref="J37" ca="1">IFERROR(INDEX(noms,SMALL(IF(sesss=J$2,ROW(noms)-1,""),ROW(A21))),"")</f>
        <v/>
      </c>
      <c r="K37" s="41" t="str">
        <f t="array" aca="1" ref="K37" ca="1">IF(ISTEXT(INDEX(sesss,SMALL(IF(noms=$J37,ROW(noms)-1,""),COLUMN(A:A)))),COLUMN(A:A)/1000+ROW($A21),"")</f>
        <v/>
      </c>
      <c r="L37" s="41" t="str">
        <f t="array" aca="1" ref="L37" ca="1">IF(ISTEXT(INDEX(sesss,SMALL(IF(noms=$J37,ROW(noms)-1,""),COLUMN(B:B)))),COLUMN(B:B)/1000+ROW($A21),"")</f>
        <v/>
      </c>
      <c r="M37" s="41" t="str">
        <f t="array" aca="1" ref="M37" ca="1">IF(ISTEXT(INDEX(sesss,SMALL(IF(noms=$J37,ROW(noms)-1,""),COLUMN(C:C)))),COLUMN(C:C)/1000+ROW($A21),"")</f>
        <v/>
      </c>
      <c r="N37" s="41" t="str">
        <f t="array" aca="1" ref="N37" ca="1">IF(ISTEXT(INDEX(sesss,SMALL(IF(noms=$J37,ROW(noms)-1,""),COLUMN(D:D)))),COLUMN(D:D)/1000+ROW($A21),"")</f>
        <v/>
      </c>
      <c r="O37" s="41" t="str">
        <f t="array" aca="1" ref="O37" ca="1">IF(ISTEXT(INDEX(sesss,SMALL(IF(noms=$J37,ROW(noms)-1,""),COLUMN(E:E)))),COLUMN(E:E)/1000+ROW($A21),"")</f>
        <v/>
      </c>
      <c r="P37" s="41" t="str">
        <f t="array" aca="1" ref="P37" ca="1">IF(ISTEXT(INDEX(sesss,SMALL(IF(noms=$J37,ROW(noms)-1,""),COLUMN(F:F)))),COLUMN(F:F)/1000+ROW($A21),"")</f>
        <v/>
      </c>
      <c r="Q37" s="41" t="str">
        <f t="array" aca="1" ref="Q37" ca="1">IF(ISTEXT(INDEX(sesss,SMALL(IF(noms=$J37,ROW(noms)-1,""),COLUMN(G:G)))),COLUMN(G:G)/1000+ROW($A21),"")</f>
        <v/>
      </c>
      <c r="R37" s="41" t="str">
        <f t="array" aca="1" ref="R37" ca="1">IF(ISTEXT(INDEX(sesss,SMALL(IF(noms=$J37,ROW(noms)-1,""),COLUMN(H:H)))),COLUMN(H:H)/1000+ROW($A21),"")</f>
        <v/>
      </c>
      <c r="S37" s="41" t="str">
        <f t="array" aca="1" ref="S37" ca="1">IF(ISTEXT(INDEX(sesss,SMALL(IF(noms=$J37,ROW(noms)-1,""),COLUMN(I:I)))),COLUMN(I:I)/1000+ROW($A21),"")</f>
        <v/>
      </c>
      <c r="U37" t="e">
        <f ca="1">INDEX(basetri,INT(SMALL(baseval,ROW(A21))))</f>
        <v>#NUM!</v>
      </c>
    </row>
    <row r="38" spans="1:21">
      <c r="A38" s="8" t="s">
        <v>18</v>
      </c>
      <c r="B38" s="9" t="s">
        <v>8</v>
      </c>
      <c r="C38" s="37">
        <v>43872</v>
      </c>
      <c r="D38" s="37">
        <v>43876</v>
      </c>
      <c r="E38" s="10" t="s">
        <v>63</v>
      </c>
      <c r="F38" s="10" t="s">
        <v>64</v>
      </c>
      <c r="G38" s="11">
        <v>32326</v>
      </c>
      <c r="J38" s="41" t="str">
        <f t="array" aca="1" ref="J38" ca="1">IFERROR(INDEX(noms,SMALL(IF(sesss=J$2,ROW(noms)-1,""),ROW(A22))),"")</f>
        <v/>
      </c>
      <c r="K38" s="41" t="str">
        <f t="array" aca="1" ref="K38" ca="1">IF(ISTEXT(INDEX(sesss,SMALL(IF(noms=$J38,ROW(noms)-1,""),COLUMN(A:A)))),COLUMN(A:A)/1000+ROW($A22),"")</f>
        <v/>
      </c>
      <c r="L38" s="41" t="str">
        <f t="array" aca="1" ref="L38" ca="1">IF(ISTEXT(INDEX(sesss,SMALL(IF(noms=$J38,ROW(noms)-1,""),COLUMN(B:B)))),COLUMN(B:B)/1000+ROW($A22),"")</f>
        <v/>
      </c>
      <c r="M38" s="41" t="str">
        <f t="array" aca="1" ref="M38" ca="1">IF(ISTEXT(INDEX(sesss,SMALL(IF(noms=$J38,ROW(noms)-1,""),COLUMN(C:C)))),COLUMN(C:C)/1000+ROW($A22),"")</f>
        <v/>
      </c>
      <c r="N38" s="41" t="str">
        <f t="array" aca="1" ref="N38" ca="1">IF(ISTEXT(INDEX(sesss,SMALL(IF(noms=$J38,ROW(noms)-1,""),COLUMN(D:D)))),COLUMN(D:D)/1000+ROW($A22),"")</f>
        <v/>
      </c>
      <c r="O38" s="41" t="str">
        <f t="array" aca="1" ref="O38" ca="1">IF(ISTEXT(INDEX(sesss,SMALL(IF(noms=$J38,ROW(noms)-1,""),COLUMN(E:E)))),COLUMN(E:E)/1000+ROW($A22),"")</f>
        <v/>
      </c>
      <c r="P38" s="41" t="str">
        <f t="array" aca="1" ref="P38" ca="1">IF(ISTEXT(INDEX(sesss,SMALL(IF(noms=$J38,ROW(noms)-1,""),COLUMN(F:F)))),COLUMN(F:F)/1000+ROW($A22),"")</f>
        <v/>
      </c>
      <c r="Q38" s="41" t="str">
        <f t="array" aca="1" ref="Q38" ca="1">IF(ISTEXT(INDEX(sesss,SMALL(IF(noms=$J38,ROW(noms)-1,""),COLUMN(G:G)))),COLUMN(G:G)/1000+ROW($A22),"")</f>
        <v/>
      </c>
      <c r="R38" s="41" t="str">
        <f t="array" aca="1" ref="R38" ca="1">IF(ISTEXT(INDEX(sesss,SMALL(IF(noms=$J38,ROW(noms)-1,""),COLUMN(H:H)))),COLUMN(H:H)/1000+ROW($A22),"")</f>
        <v/>
      </c>
      <c r="S38" s="41" t="str">
        <f t="array" aca="1" ref="S38" ca="1">IF(ISTEXT(INDEX(sesss,SMALL(IF(noms=$J38,ROW(noms)-1,""),COLUMN(I:I)))),COLUMN(I:I)/1000+ROW($A22),"")</f>
        <v/>
      </c>
      <c r="U38" t="e">
        <f ca="1">INDEX(basetri,INT(SMALL(baseval,ROW(A22))))</f>
        <v>#NUM!</v>
      </c>
    </row>
    <row r="39" spans="1:21">
      <c r="A39" s="8" t="s">
        <v>18</v>
      </c>
      <c r="B39" s="9" t="s">
        <v>8</v>
      </c>
      <c r="C39" s="37">
        <v>43872</v>
      </c>
      <c r="D39" s="37">
        <v>43876</v>
      </c>
      <c r="E39" s="10" t="s">
        <v>65</v>
      </c>
      <c r="F39" s="10" t="s">
        <v>66</v>
      </c>
      <c r="G39" s="11">
        <v>88972971</v>
      </c>
      <c r="J39" s="41" t="str">
        <f t="array" aca="1" ref="J39" ca="1">IFERROR(INDEX(noms,SMALL(IF(sesss=J$2,ROW(noms)-1,""),ROW(A23))),"")</f>
        <v/>
      </c>
      <c r="K39" s="41" t="str">
        <f t="array" aca="1" ref="K39" ca="1">IF(ISTEXT(INDEX(sesss,SMALL(IF(noms=$J39,ROW(noms)-1,""),COLUMN(A:A)))),COLUMN(A:A)/1000+ROW($A23),"")</f>
        <v/>
      </c>
      <c r="L39" s="41" t="str">
        <f t="array" aca="1" ref="L39" ca="1">IF(ISTEXT(INDEX(sesss,SMALL(IF(noms=$J39,ROW(noms)-1,""),COLUMN(B:B)))),COLUMN(B:B)/1000+ROW($A23),"")</f>
        <v/>
      </c>
      <c r="M39" s="41" t="str">
        <f t="array" aca="1" ref="M39" ca="1">IF(ISTEXT(INDEX(sesss,SMALL(IF(noms=$J39,ROW(noms)-1,""),COLUMN(C:C)))),COLUMN(C:C)/1000+ROW($A23),"")</f>
        <v/>
      </c>
      <c r="N39" s="41" t="str">
        <f t="array" aca="1" ref="N39" ca="1">IF(ISTEXT(INDEX(sesss,SMALL(IF(noms=$J39,ROW(noms)-1,""),COLUMN(D:D)))),COLUMN(D:D)/1000+ROW($A23),"")</f>
        <v/>
      </c>
      <c r="O39" s="41" t="str">
        <f t="array" aca="1" ref="O39" ca="1">IF(ISTEXT(INDEX(sesss,SMALL(IF(noms=$J39,ROW(noms)-1,""),COLUMN(E:E)))),COLUMN(E:E)/1000+ROW($A23),"")</f>
        <v/>
      </c>
      <c r="P39" s="41" t="str">
        <f t="array" aca="1" ref="P39" ca="1">IF(ISTEXT(INDEX(sesss,SMALL(IF(noms=$J39,ROW(noms)-1,""),COLUMN(F:F)))),COLUMN(F:F)/1000+ROW($A23),"")</f>
        <v/>
      </c>
      <c r="Q39" s="41" t="str">
        <f t="array" aca="1" ref="Q39" ca="1">IF(ISTEXT(INDEX(sesss,SMALL(IF(noms=$J39,ROW(noms)-1,""),COLUMN(G:G)))),COLUMN(G:G)/1000+ROW($A23),"")</f>
        <v/>
      </c>
      <c r="R39" s="41" t="str">
        <f t="array" aca="1" ref="R39" ca="1">IF(ISTEXT(INDEX(sesss,SMALL(IF(noms=$J39,ROW(noms)-1,""),COLUMN(H:H)))),COLUMN(H:H)/1000+ROW($A23),"")</f>
        <v/>
      </c>
      <c r="S39" s="41" t="str">
        <f t="array" aca="1" ref="S39" ca="1">IF(ISTEXT(INDEX(sesss,SMALL(IF(noms=$J39,ROW(noms)-1,""),COLUMN(I:I)))),COLUMN(I:I)/1000+ROW($A23),"")</f>
        <v/>
      </c>
      <c r="U39" t="e">
        <f ca="1">INDEX(basetri,INT(SMALL(baseval,ROW(A23))))</f>
        <v>#NUM!</v>
      </c>
    </row>
    <row r="40" spans="1:21">
      <c r="A40" s="8" t="s">
        <v>18</v>
      </c>
      <c r="B40" s="9" t="s">
        <v>8</v>
      </c>
      <c r="C40" s="37">
        <v>43872</v>
      </c>
      <c r="D40" s="37">
        <v>43876</v>
      </c>
      <c r="E40" s="10" t="s">
        <v>52</v>
      </c>
      <c r="F40" s="10" t="s">
        <v>67</v>
      </c>
      <c r="G40" s="11">
        <v>88972959</v>
      </c>
      <c r="J40" s="41" t="str">
        <f t="array" aca="1" ref="J40" ca="1">IFERROR(INDEX(noms,SMALL(IF(sesss=J$2,ROW(noms)-1,""),ROW(A24))),"")</f>
        <v/>
      </c>
      <c r="K40" s="41" t="str">
        <f t="array" aca="1" ref="K40" ca="1">IF(ISTEXT(INDEX(sesss,SMALL(IF(noms=$J40,ROW(noms)-1,""),COLUMN(A:A)))),COLUMN(A:A)/1000+ROW($A24),"")</f>
        <v/>
      </c>
      <c r="L40" s="41" t="str">
        <f t="array" aca="1" ref="L40" ca="1">IF(ISTEXT(INDEX(sesss,SMALL(IF(noms=$J40,ROW(noms)-1,""),COLUMN(B:B)))),COLUMN(B:B)/1000+ROW($A24),"")</f>
        <v/>
      </c>
      <c r="M40" s="41" t="str">
        <f t="array" aca="1" ref="M40" ca="1">IF(ISTEXT(INDEX(sesss,SMALL(IF(noms=$J40,ROW(noms)-1,""),COLUMN(C:C)))),COLUMN(C:C)/1000+ROW($A24),"")</f>
        <v/>
      </c>
      <c r="N40" s="41" t="str">
        <f t="array" aca="1" ref="N40" ca="1">IF(ISTEXT(INDEX(sesss,SMALL(IF(noms=$J40,ROW(noms)-1,""),COLUMN(D:D)))),COLUMN(D:D)/1000+ROW($A24),"")</f>
        <v/>
      </c>
      <c r="O40" s="41" t="str">
        <f t="array" aca="1" ref="O40" ca="1">IF(ISTEXT(INDEX(sesss,SMALL(IF(noms=$J40,ROW(noms)-1,""),COLUMN(E:E)))),COLUMN(E:E)/1000+ROW($A24),"")</f>
        <v/>
      </c>
      <c r="P40" s="41" t="str">
        <f t="array" aca="1" ref="P40" ca="1">IF(ISTEXT(INDEX(sesss,SMALL(IF(noms=$J40,ROW(noms)-1,""),COLUMN(F:F)))),COLUMN(F:F)/1000+ROW($A24),"")</f>
        <v/>
      </c>
      <c r="Q40" s="41" t="str">
        <f t="array" aca="1" ref="Q40" ca="1">IF(ISTEXT(INDEX(sesss,SMALL(IF(noms=$J40,ROW(noms)-1,""),COLUMN(G:G)))),COLUMN(G:G)/1000+ROW($A24),"")</f>
        <v/>
      </c>
      <c r="R40" s="41" t="str">
        <f t="array" aca="1" ref="R40" ca="1">IF(ISTEXT(INDEX(sesss,SMALL(IF(noms=$J40,ROW(noms)-1,""),COLUMN(H:H)))),COLUMN(H:H)/1000+ROW($A24),"")</f>
        <v/>
      </c>
      <c r="S40" s="41" t="str">
        <f t="array" aca="1" ref="S40" ca="1">IF(ISTEXT(INDEX(sesss,SMALL(IF(noms=$J40,ROW(noms)-1,""),COLUMN(I:I)))),COLUMN(I:I)/1000+ROW($A24),"")</f>
        <v/>
      </c>
      <c r="U40" t="e">
        <f ca="1">INDEX(basetri,INT(SMALL(baseval,ROW(A24))))</f>
        <v>#NUM!</v>
      </c>
    </row>
    <row r="41" spans="1:21">
      <c r="A41" s="8" t="s">
        <v>18</v>
      </c>
      <c r="B41" s="9" t="s">
        <v>8</v>
      </c>
      <c r="C41" s="37">
        <v>43872</v>
      </c>
      <c r="D41" s="37">
        <v>43876</v>
      </c>
      <c r="E41" s="10" t="s">
        <v>68</v>
      </c>
      <c r="F41" s="10" t="s">
        <v>69</v>
      </c>
      <c r="G41" s="11">
        <v>32174</v>
      </c>
      <c r="J41" s="41" t="str">
        <f t="array" aca="1" ref="J41" ca="1">IFERROR(INDEX(noms,SMALL(IF(sesss=J$2,ROW(noms)-1,""),ROW(A25))),"")</f>
        <v/>
      </c>
      <c r="K41" s="41" t="str">
        <f t="array" aca="1" ref="K41" ca="1">IF(ISTEXT(INDEX(sesss,SMALL(IF(noms=$J41,ROW(noms)-1,""),COLUMN(A:A)))),COLUMN(A:A)/1000+ROW($A25),"")</f>
        <v/>
      </c>
      <c r="L41" s="41" t="str">
        <f t="array" aca="1" ref="L41" ca="1">IF(ISTEXT(INDEX(sesss,SMALL(IF(noms=$J41,ROW(noms)-1,""),COLUMN(B:B)))),COLUMN(B:B)/1000+ROW($A25),"")</f>
        <v/>
      </c>
      <c r="M41" s="41" t="str">
        <f t="array" aca="1" ref="M41" ca="1">IF(ISTEXT(INDEX(sesss,SMALL(IF(noms=$J41,ROW(noms)-1,""),COLUMN(C:C)))),COLUMN(C:C)/1000+ROW($A25),"")</f>
        <v/>
      </c>
      <c r="N41" s="41" t="str">
        <f t="array" aca="1" ref="N41" ca="1">IF(ISTEXT(INDEX(sesss,SMALL(IF(noms=$J41,ROW(noms)-1,""),COLUMN(D:D)))),COLUMN(D:D)/1000+ROW($A25),"")</f>
        <v/>
      </c>
      <c r="O41" s="41" t="str">
        <f t="array" aca="1" ref="O41" ca="1">IF(ISTEXT(INDEX(sesss,SMALL(IF(noms=$J41,ROW(noms)-1,""),COLUMN(E:E)))),COLUMN(E:E)/1000+ROW($A25),"")</f>
        <v/>
      </c>
      <c r="P41" s="41" t="str">
        <f t="array" aca="1" ref="P41" ca="1">IF(ISTEXT(INDEX(sesss,SMALL(IF(noms=$J41,ROW(noms)-1,""),COLUMN(F:F)))),COLUMN(F:F)/1000+ROW($A25),"")</f>
        <v/>
      </c>
      <c r="Q41" s="41" t="str">
        <f t="array" aca="1" ref="Q41" ca="1">IF(ISTEXT(INDEX(sesss,SMALL(IF(noms=$J41,ROW(noms)-1,""),COLUMN(G:G)))),COLUMN(G:G)/1000+ROW($A25),"")</f>
        <v/>
      </c>
      <c r="R41" s="41" t="str">
        <f t="array" aca="1" ref="R41" ca="1">IF(ISTEXT(INDEX(sesss,SMALL(IF(noms=$J41,ROW(noms)-1,""),COLUMN(H:H)))),COLUMN(H:H)/1000+ROW($A25),"")</f>
        <v/>
      </c>
      <c r="S41" s="41" t="str">
        <f t="array" aca="1" ref="S41" ca="1">IF(ISTEXT(INDEX(sesss,SMALL(IF(noms=$J41,ROW(noms)-1,""),COLUMN(I:I)))),COLUMN(I:I)/1000+ROW($A25),"")</f>
        <v/>
      </c>
      <c r="U41" t="e">
        <f ca="1">INDEX(basetri,INT(SMALL(baseval,ROW(A25))))</f>
        <v>#NUM!</v>
      </c>
    </row>
    <row r="42" spans="1:21">
      <c r="A42" s="8" t="s">
        <v>18</v>
      </c>
      <c r="B42" s="9" t="s">
        <v>8</v>
      </c>
      <c r="C42" s="37">
        <v>43872</v>
      </c>
      <c r="D42" s="37">
        <v>43876</v>
      </c>
      <c r="E42" s="10" t="s">
        <v>70</v>
      </c>
      <c r="F42" s="10" t="s">
        <v>71</v>
      </c>
      <c r="G42" s="11">
        <v>88973008</v>
      </c>
      <c r="J42" s="41" t="str">
        <f t="array" aca="1" ref="J42" ca="1">IFERROR(INDEX(noms,SMALL(IF(sesss=J$2,ROW(noms)-1,""),ROW(A26))),"")</f>
        <v/>
      </c>
      <c r="K42" s="41" t="str">
        <f t="array" aca="1" ref="K42" ca="1">IF(ISTEXT(INDEX(sesss,SMALL(IF(noms=$J42,ROW(noms)-1,""),COLUMN(A:A)))),COLUMN(A:A)/1000+ROW($A26),"")</f>
        <v/>
      </c>
      <c r="L42" s="41" t="str">
        <f t="array" aca="1" ref="L42" ca="1">IF(ISTEXT(INDEX(sesss,SMALL(IF(noms=$J42,ROW(noms)-1,""),COLUMN(B:B)))),COLUMN(B:B)/1000+ROW($A26),"")</f>
        <v/>
      </c>
      <c r="M42" s="41" t="str">
        <f t="array" aca="1" ref="M42" ca="1">IF(ISTEXT(INDEX(sesss,SMALL(IF(noms=$J42,ROW(noms)-1,""),COLUMN(C:C)))),COLUMN(C:C)/1000+ROW($A26),"")</f>
        <v/>
      </c>
      <c r="N42" s="41" t="str">
        <f t="array" aca="1" ref="N42" ca="1">IF(ISTEXT(INDEX(sesss,SMALL(IF(noms=$J42,ROW(noms)-1,""),COLUMN(D:D)))),COLUMN(D:D)/1000+ROW($A26),"")</f>
        <v/>
      </c>
      <c r="O42" s="41" t="str">
        <f t="array" aca="1" ref="O42" ca="1">IF(ISTEXT(INDEX(sesss,SMALL(IF(noms=$J42,ROW(noms)-1,""),COLUMN(E:E)))),COLUMN(E:E)/1000+ROW($A26),"")</f>
        <v/>
      </c>
      <c r="P42" s="41" t="str">
        <f t="array" aca="1" ref="P42" ca="1">IF(ISTEXT(INDEX(sesss,SMALL(IF(noms=$J42,ROW(noms)-1,""),COLUMN(F:F)))),COLUMN(F:F)/1000+ROW($A26),"")</f>
        <v/>
      </c>
      <c r="Q42" s="41" t="str">
        <f t="array" aca="1" ref="Q42" ca="1">IF(ISTEXT(INDEX(sesss,SMALL(IF(noms=$J42,ROW(noms)-1,""),COLUMN(G:G)))),COLUMN(G:G)/1000+ROW($A26),"")</f>
        <v/>
      </c>
      <c r="R42" s="41" t="str">
        <f t="array" aca="1" ref="R42" ca="1">IF(ISTEXT(INDEX(sesss,SMALL(IF(noms=$J42,ROW(noms)-1,""),COLUMN(H:H)))),COLUMN(H:H)/1000+ROW($A26),"")</f>
        <v/>
      </c>
      <c r="S42" s="41" t="str">
        <f t="array" aca="1" ref="S42" ca="1">IF(ISTEXT(INDEX(sesss,SMALL(IF(noms=$J42,ROW(noms)-1,""),COLUMN(I:I)))),COLUMN(I:I)/1000+ROW($A26),"")</f>
        <v/>
      </c>
      <c r="U42" t="e">
        <f ca="1">INDEX(basetri,INT(SMALL(baseval,ROW(A26))))</f>
        <v>#NUM!</v>
      </c>
    </row>
    <row r="43" spans="1:21" ht="15" thickBot="1">
      <c r="A43" s="8" t="s">
        <v>18</v>
      </c>
      <c r="B43" s="9" t="s">
        <v>8</v>
      </c>
      <c r="C43" s="37">
        <v>43872</v>
      </c>
      <c r="D43" s="37">
        <v>43876</v>
      </c>
      <c r="E43" s="12" t="s">
        <v>72</v>
      </c>
      <c r="F43" s="12" t="s">
        <v>73</v>
      </c>
      <c r="G43" s="13">
        <v>88972984</v>
      </c>
      <c r="J43" s="41" t="str">
        <f t="array" aca="1" ref="J43" ca="1">IFERROR(INDEX(noms,SMALL(IF(sesss=J$2,ROW(noms)-1,""),ROW(A27))),"")</f>
        <v/>
      </c>
      <c r="K43" s="41" t="str">
        <f t="array" aca="1" ref="K43" ca="1">IF(ISTEXT(INDEX(sesss,SMALL(IF(noms=$J43,ROW(noms)-1,""),COLUMN(A:A)))),COLUMN(A:A)/1000+ROW($A27),"")</f>
        <v/>
      </c>
      <c r="L43" s="41" t="str">
        <f t="array" aca="1" ref="L43" ca="1">IF(ISTEXT(INDEX(sesss,SMALL(IF(noms=$J43,ROW(noms)-1,""),COLUMN(B:B)))),COLUMN(B:B)/1000+ROW($A27),"")</f>
        <v/>
      </c>
      <c r="M43" s="41" t="str">
        <f t="array" aca="1" ref="M43" ca="1">IF(ISTEXT(INDEX(sesss,SMALL(IF(noms=$J43,ROW(noms)-1,""),COLUMN(C:C)))),COLUMN(C:C)/1000+ROW($A27),"")</f>
        <v/>
      </c>
      <c r="N43" s="41" t="str">
        <f t="array" aca="1" ref="N43" ca="1">IF(ISTEXT(INDEX(sesss,SMALL(IF(noms=$J43,ROW(noms)-1,""),COLUMN(D:D)))),COLUMN(D:D)/1000+ROW($A27),"")</f>
        <v/>
      </c>
      <c r="O43" s="41" t="str">
        <f t="array" aca="1" ref="O43" ca="1">IF(ISTEXT(INDEX(sesss,SMALL(IF(noms=$J43,ROW(noms)-1,""),COLUMN(E:E)))),COLUMN(E:E)/1000+ROW($A27),"")</f>
        <v/>
      </c>
      <c r="P43" s="41" t="str">
        <f t="array" aca="1" ref="P43" ca="1">IF(ISTEXT(INDEX(sesss,SMALL(IF(noms=$J43,ROW(noms)-1,""),COLUMN(F:F)))),COLUMN(F:F)/1000+ROW($A27),"")</f>
        <v/>
      </c>
      <c r="Q43" s="41" t="str">
        <f t="array" aca="1" ref="Q43" ca="1">IF(ISTEXT(INDEX(sesss,SMALL(IF(noms=$J43,ROW(noms)-1,""),COLUMN(G:G)))),COLUMN(G:G)/1000+ROW($A27),"")</f>
        <v/>
      </c>
      <c r="R43" s="41" t="str">
        <f t="array" aca="1" ref="R43" ca="1">IF(ISTEXT(INDEX(sesss,SMALL(IF(noms=$J43,ROW(noms)-1,""),COLUMN(H:H)))),COLUMN(H:H)/1000+ROW($A27),"")</f>
        <v/>
      </c>
      <c r="S43" s="41" t="str">
        <f t="array" aca="1" ref="S43" ca="1">IF(ISTEXT(INDEX(sesss,SMALL(IF(noms=$J43,ROW(noms)-1,""),COLUMN(I:I)))),COLUMN(I:I)/1000+ROW($A27),"")</f>
        <v/>
      </c>
      <c r="U43" t="e">
        <f ca="1">INDEX(basetri,INT(SMALL(baseval,ROW(A27))))</f>
        <v>#NUM!</v>
      </c>
    </row>
    <row r="44" spans="1:21" ht="15" thickTop="1">
      <c r="A44" s="4" t="s">
        <v>19</v>
      </c>
      <c r="B44" s="5" t="s">
        <v>9</v>
      </c>
      <c r="C44" s="36">
        <v>43881</v>
      </c>
      <c r="D44" s="36">
        <v>43882</v>
      </c>
      <c r="E44" s="14" t="s">
        <v>80</v>
      </c>
      <c r="F44" s="14" t="s">
        <v>81</v>
      </c>
      <c r="G44" s="15">
        <v>88267857</v>
      </c>
      <c r="J44" s="41" t="str">
        <f t="array" aca="1" ref="J44" ca="1">IFERROR(INDEX(noms,SMALL(IF(sesss=J$2,ROW(noms)-1,""),ROW(A28))),"")</f>
        <v/>
      </c>
      <c r="K44" s="41" t="str">
        <f t="array" aca="1" ref="K44" ca="1">IF(ISTEXT(INDEX(sesss,SMALL(IF(noms=$J44,ROW(noms)-1,""),COLUMN(A:A)))),COLUMN(A:A)/1000+ROW($A28),"")</f>
        <v/>
      </c>
      <c r="L44" s="41" t="str">
        <f t="array" aca="1" ref="L44" ca="1">IF(ISTEXT(INDEX(sesss,SMALL(IF(noms=$J44,ROW(noms)-1,""),COLUMN(B:B)))),COLUMN(B:B)/1000+ROW($A28),"")</f>
        <v/>
      </c>
      <c r="M44" s="41" t="str">
        <f t="array" aca="1" ref="M44" ca="1">IF(ISTEXT(INDEX(sesss,SMALL(IF(noms=$J44,ROW(noms)-1,""),COLUMN(C:C)))),COLUMN(C:C)/1000+ROW($A28),"")</f>
        <v/>
      </c>
      <c r="N44" s="41" t="str">
        <f t="array" aca="1" ref="N44" ca="1">IF(ISTEXT(INDEX(sesss,SMALL(IF(noms=$J44,ROW(noms)-1,""),COLUMN(D:D)))),COLUMN(D:D)/1000+ROW($A28),"")</f>
        <v/>
      </c>
      <c r="O44" s="41" t="str">
        <f t="array" aca="1" ref="O44" ca="1">IF(ISTEXT(INDEX(sesss,SMALL(IF(noms=$J44,ROW(noms)-1,""),COLUMN(E:E)))),COLUMN(E:E)/1000+ROW($A28),"")</f>
        <v/>
      </c>
      <c r="P44" s="41" t="str">
        <f t="array" aca="1" ref="P44" ca="1">IF(ISTEXT(INDEX(sesss,SMALL(IF(noms=$J44,ROW(noms)-1,""),COLUMN(F:F)))),COLUMN(F:F)/1000+ROW($A28),"")</f>
        <v/>
      </c>
      <c r="Q44" s="41" t="str">
        <f t="array" aca="1" ref="Q44" ca="1">IF(ISTEXT(INDEX(sesss,SMALL(IF(noms=$J44,ROW(noms)-1,""),COLUMN(G:G)))),COLUMN(G:G)/1000+ROW($A28),"")</f>
        <v/>
      </c>
      <c r="R44" s="41" t="str">
        <f t="array" aca="1" ref="R44" ca="1">IF(ISTEXT(INDEX(sesss,SMALL(IF(noms=$J44,ROW(noms)-1,""),COLUMN(H:H)))),COLUMN(H:H)/1000+ROW($A28),"")</f>
        <v/>
      </c>
      <c r="S44" s="41" t="str">
        <f t="array" aca="1" ref="S44" ca="1">IF(ISTEXT(INDEX(sesss,SMALL(IF(noms=$J44,ROW(noms)-1,""),COLUMN(I:I)))),COLUMN(I:I)/1000+ROW($A28),"")</f>
        <v/>
      </c>
      <c r="U44" t="e">
        <f ca="1">INDEX(basetri,INT(SMALL(baseval,ROW(A28))))</f>
        <v>#NUM!</v>
      </c>
    </row>
    <row r="45" spans="1:21">
      <c r="A45" s="8" t="s">
        <v>19</v>
      </c>
      <c r="B45" s="9" t="s">
        <v>9</v>
      </c>
      <c r="C45" s="37">
        <v>43881</v>
      </c>
      <c r="D45" s="37">
        <v>43882</v>
      </c>
      <c r="E45" s="10" t="s">
        <v>76</v>
      </c>
      <c r="F45" s="10" t="s">
        <v>77</v>
      </c>
      <c r="G45" s="11">
        <v>88966393</v>
      </c>
      <c r="J45" s="41" t="str">
        <f t="array" aca="1" ref="J45" ca="1">IFERROR(INDEX(noms,SMALL(IF(sesss=J$2,ROW(noms)-1,""),ROW(A29))),"")</f>
        <v/>
      </c>
      <c r="K45" s="41" t="str">
        <f t="array" aca="1" ref="K45" ca="1">IF(ISTEXT(INDEX(sesss,SMALL(IF(noms=$J45,ROW(noms)-1,""),COLUMN(A:A)))),COLUMN(A:A)/1000+ROW($A29),"")</f>
        <v/>
      </c>
      <c r="L45" s="41" t="str">
        <f t="array" aca="1" ref="L45" ca="1">IF(ISTEXT(INDEX(sesss,SMALL(IF(noms=$J45,ROW(noms)-1,""),COLUMN(B:B)))),COLUMN(B:B)/1000+ROW($A29),"")</f>
        <v/>
      </c>
      <c r="M45" s="41" t="str">
        <f t="array" aca="1" ref="M45" ca="1">IF(ISTEXT(INDEX(sesss,SMALL(IF(noms=$J45,ROW(noms)-1,""),COLUMN(C:C)))),COLUMN(C:C)/1000+ROW($A29),"")</f>
        <v/>
      </c>
      <c r="N45" s="41" t="str">
        <f t="array" aca="1" ref="N45" ca="1">IF(ISTEXT(INDEX(sesss,SMALL(IF(noms=$J45,ROW(noms)-1,""),COLUMN(D:D)))),COLUMN(D:D)/1000+ROW($A29),"")</f>
        <v/>
      </c>
      <c r="O45" s="41" t="str">
        <f t="array" aca="1" ref="O45" ca="1">IF(ISTEXT(INDEX(sesss,SMALL(IF(noms=$J45,ROW(noms)-1,""),COLUMN(E:E)))),COLUMN(E:E)/1000+ROW($A29),"")</f>
        <v/>
      </c>
      <c r="P45" s="41" t="str">
        <f t="array" aca="1" ref="P45" ca="1">IF(ISTEXT(INDEX(sesss,SMALL(IF(noms=$J45,ROW(noms)-1,""),COLUMN(F:F)))),COLUMN(F:F)/1000+ROW($A29),"")</f>
        <v/>
      </c>
      <c r="Q45" s="41" t="str">
        <f t="array" aca="1" ref="Q45" ca="1">IF(ISTEXT(INDEX(sesss,SMALL(IF(noms=$J45,ROW(noms)-1,""),COLUMN(G:G)))),COLUMN(G:G)/1000+ROW($A29),"")</f>
        <v/>
      </c>
      <c r="R45" s="41" t="str">
        <f t="array" aca="1" ref="R45" ca="1">IF(ISTEXT(INDEX(sesss,SMALL(IF(noms=$J45,ROW(noms)-1,""),COLUMN(H:H)))),COLUMN(H:H)/1000+ROW($A29),"")</f>
        <v/>
      </c>
      <c r="S45" s="41" t="str">
        <f t="array" aca="1" ref="S45" ca="1">IF(ISTEXT(INDEX(sesss,SMALL(IF(noms=$J45,ROW(noms)-1,""),COLUMN(I:I)))),COLUMN(I:I)/1000+ROW($A29),"")</f>
        <v/>
      </c>
      <c r="U45" t="e">
        <f ca="1">INDEX(basetri,INT(SMALL(baseval,ROW(A29))))</f>
        <v>#NUM!</v>
      </c>
    </row>
    <row r="46" spans="1:21" ht="15" thickBot="1">
      <c r="A46" s="8" t="s">
        <v>19</v>
      </c>
      <c r="B46" s="9" t="s">
        <v>9</v>
      </c>
      <c r="C46" s="37">
        <v>43881</v>
      </c>
      <c r="D46" s="37">
        <v>43882</v>
      </c>
      <c r="E46" s="12" t="s">
        <v>78</v>
      </c>
      <c r="F46" s="12" t="s">
        <v>79</v>
      </c>
      <c r="G46" s="13">
        <v>32448</v>
      </c>
      <c r="J46" s="41" t="str">
        <f t="array" aca="1" ref="J46" ca="1">IFERROR(INDEX(noms,SMALL(IF(sesss=J$2,ROW(noms)-1,""),ROW(A30))),"")</f>
        <v/>
      </c>
      <c r="K46" s="41" t="str">
        <f t="array" aca="1" ref="K46" ca="1">IF(ISTEXT(INDEX(sesss,SMALL(IF(noms=$J46,ROW(noms)-1,""),COLUMN(A:A)))),COLUMN(A:A)/1000+ROW($A30),"")</f>
        <v/>
      </c>
      <c r="L46" s="41" t="str">
        <f t="array" aca="1" ref="L46" ca="1">IF(ISTEXT(INDEX(sesss,SMALL(IF(noms=$J46,ROW(noms)-1,""),COLUMN(B:B)))),COLUMN(B:B)/1000+ROW($A30),"")</f>
        <v/>
      </c>
      <c r="M46" s="41" t="str">
        <f t="array" aca="1" ref="M46" ca="1">IF(ISTEXT(INDEX(sesss,SMALL(IF(noms=$J46,ROW(noms)-1,""),COLUMN(C:C)))),COLUMN(C:C)/1000+ROW($A30),"")</f>
        <v/>
      </c>
      <c r="N46" s="41" t="str">
        <f t="array" aca="1" ref="N46" ca="1">IF(ISTEXT(INDEX(sesss,SMALL(IF(noms=$J46,ROW(noms)-1,""),COLUMN(D:D)))),COLUMN(D:D)/1000+ROW($A30),"")</f>
        <v/>
      </c>
      <c r="O46" s="41" t="str">
        <f t="array" aca="1" ref="O46" ca="1">IF(ISTEXT(INDEX(sesss,SMALL(IF(noms=$J46,ROW(noms)-1,""),COLUMN(E:E)))),COLUMN(E:E)/1000+ROW($A30),"")</f>
        <v/>
      </c>
      <c r="P46" s="41" t="str">
        <f t="array" aca="1" ref="P46" ca="1">IF(ISTEXT(INDEX(sesss,SMALL(IF(noms=$J46,ROW(noms)-1,""),COLUMN(F:F)))),COLUMN(F:F)/1000+ROW($A30),"")</f>
        <v/>
      </c>
      <c r="Q46" s="41" t="str">
        <f t="array" aca="1" ref="Q46" ca="1">IF(ISTEXT(INDEX(sesss,SMALL(IF(noms=$J46,ROW(noms)-1,""),COLUMN(G:G)))),COLUMN(G:G)/1000+ROW($A30),"")</f>
        <v/>
      </c>
      <c r="R46" s="41" t="str">
        <f t="array" aca="1" ref="R46" ca="1">IF(ISTEXT(INDEX(sesss,SMALL(IF(noms=$J46,ROW(noms)-1,""),COLUMN(H:H)))),COLUMN(H:H)/1000+ROW($A30),"")</f>
        <v/>
      </c>
      <c r="S46" s="41" t="str">
        <f t="array" aca="1" ref="S46" ca="1">IF(ISTEXT(INDEX(sesss,SMALL(IF(noms=$J46,ROW(noms)-1,""),COLUMN(I:I)))),COLUMN(I:I)/1000+ROW($A30),"")</f>
        <v/>
      </c>
      <c r="U46" t="e">
        <f ca="1">INDEX(basetri,INT(SMALL(baseval,ROW(A30))))</f>
        <v>#NUM!</v>
      </c>
    </row>
    <row r="47" spans="1:21" ht="15" thickTop="1">
      <c r="A47" s="4" t="s">
        <v>20</v>
      </c>
      <c r="B47" s="5" t="s">
        <v>10</v>
      </c>
      <c r="C47" s="36">
        <v>43884</v>
      </c>
      <c r="D47" s="36">
        <v>43891</v>
      </c>
      <c r="E47" s="14" t="s">
        <v>26</v>
      </c>
      <c r="F47" s="14" t="s">
        <v>27</v>
      </c>
      <c r="G47" s="15">
        <v>88212976</v>
      </c>
      <c r="J47" s="41" t="str">
        <f t="array" aca="1" ref="J47" ca="1">IFERROR(INDEX(noms,SMALL(IF(sesss=J$2,ROW(noms)-1,""),ROW(A31))),"")</f>
        <v/>
      </c>
      <c r="K47" s="41" t="str">
        <f t="array" aca="1" ref="K47" ca="1">IF(ISTEXT(INDEX(sesss,SMALL(IF(noms=$J47,ROW(noms)-1,""),COLUMN(A:A)))),COLUMN(A:A)/1000+ROW($A31),"")</f>
        <v/>
      </c>
      <c r="L47" s="41" t="str">
        <f t="array" aca="1" ref="L47" ca="1">IF(ISTEXT(INDEX(sesss,SMALL(IF(noms=$J47,ROW(noms)-1,""),COLUMN(B:B)))),COLUMN(B:B)/1000+ROW($A31),"")</f>
        <v/>
      </c>
      <c r="M47" s="41" t="str">
        <f t="array" aca="1" ref="M47" ca="1">IF(ISTEXT(INDEX(sesss,SMALL(IF(noms=$J47,ROW(noms)-1,""),COLUMN(C:C)))),COLUMN(C:C)/1000+ROW($A31),"")</f>
        <v/>
      </c>
      <c r="N47" s="41" t="str">
        <f t="array" aca="1" ref="N47" ca="1">IF(ISTEXT(INDEX(sesss,SMALL(IF(noms=$J47,ROW(noms)-1,""),COLUMN(D:D)))),COLUMN(D:D)/1000+ROW($A31),"")</f>
        <v/>
      </c>
      <c r="O47" s="41" t="str">
        <f t="array" aca="1" ref="O47" ca="1">IF(ISTEXT(INDEX(sesss,SMALL(IF(noms=$J47,ROW(noms)-1,""),COLUMN(E:E)))),COLUMN(E:E)/1000+ROW($A31),"")</f>
        <v/>
      </c>
      <c r="P47" s="41" t="str">
        <f t="array" aca="1" ref="P47" ca="1">IF(ISTEXT(INDEX(sesss,SMALL(IF(noms=$J47,ROW(noms)-1,""),COLUMN(F:F)))),COLUMN(F:F)/1000+ROW($A31),"")</f>
        <v/>
      </c>
      <c r="Q47" s="41" t="str">
        <f t="array" aca="1" ref="Q47" ca="1">IF(ISTEXT(INDEX(sesss,SMALL(IF(noms=$J47,ROW(noms)-1,""),COLUMN(G:G)))),COLUMN(G:G)/1000+ROW($A31),"")</f>
        <v/>
      </c>
      <c r="R47" s="41" t="str">
        <f t="array" aca="1" ref="R47" ca="1">IF(ISTEXT(INDEX(sesss,SMALL(IF(noms=$J47,ROW(noms)-1,""),COLUMN(H:H)))),COLUMN(H:H)/1000+ROW($A31),"")</f>
        <v/>
      </c>
      <c r="S47" s="41" t="str">
        <f t="array" aca="1" ref="S47" ca="1">IF(ISTEXT(INDEX(sesss,SMALL(IF(noms=$J47,ROW(noms)-1,""),COLUMN(I:I)))),COLUMN(I:I)/1000+ROW($A31),"")</f>
        <v/>
      </c>
      <c r="U47" t="e">
        <f ca="1">INDEX(basetri,INT(SMALL(baseval,ROW(A31))))</f>
        <v>#NUM!</v>
      </c>
    </row>
    <row r="48" spans="1:21">
      <c r="A48" s="8" t="s">
        <v>20</v>
      </c>
      <c r="B48" s="9" t="s">
        <v>10</v>
      </c>
      <c r="C48" s="37">
        <v>43884</v>
      </c>
      <c r="D48" s="37">
        <v>43891</v>
      </c>
      <c r="E48" s="16" t="s">
        <v>80</v>
      </c>
      <c r="F48" s="16" t="s">
        <v>81</v>
      </c>
      <c r="G48" s="17">
        <v>88267857</v>
      </c>
      <c r="J48" s="41" t="str">
        <f t="array" aca="1" ref="J48" ca="1">IFERROR(INDEX(noms,SMALL(IF(sesss=J$2,ROW(noms)-1,""),ROW(A32))),"")</f>
        <v/>
      </c>
      <c r="K48" s="41" t="str">
        <f t="array" aca="1" ref="K48" ca="1">IF(ISTEXT(INDEX(sesss,SMALL(IF(noms=$J48,ROW(noms)-1,""),COLUMN(A:A)))),COLUMN(A:A)/1000+ROW($A32),"")</f>
        <v/>
      </c>
      <c r="L48" s="41" t="str">
        <f t="array" aca="1" ref="L48" ca="1">IF(ISTEXT(INDEX(sesss,SMALL(IF(noms=$J48,ROW(noms)-1,""),COLUMN(B:B)))),COLUMN(B:B)/1000+ROW($A32),"")</f>
        <v/>
      </c>
      <c r="M48" s="41" t="str">
        <f t="array" aca="1" ref="M48" ca="1">IF(ISTEXT(INDEX(sesss,SMALL(IF(noms=$J48,ROW(noms)-1,""),COLUMN(C:C)))),COLUMN(C:C)/1000+ROW($A32),"")</f>
        <v/>
      </c>
      <c r="N48" s="41" t="str">
        <f t="array" aca="1" ref="N48" ca="1">IF(ISTEXT(INDEX(sesss,SMALL(IF(noms=$J48,ROW(noms)-1,""),COLUMN(D:D)))),COLUMN(D:D)/1000+ROW($A32),"")</f>
        <v/>
      </c>
      <c r="O48" s="41" t="str">
        <f t="array" aca="1" ref="O48" ca="1">IF(ISTEXT(INDEX(sesss,SMALL(IF(noms=$J48,ROW(noms)-1,""),COLUMN(E:E)))),COLUMN(E:E)/1000+ROW($A32),"")</f>
        <v/>
      </c>
      <c r="P48" s="41" t="str">
        <f t="array" aca="1" ref="P48" ca="1">IF(ISTEXT(INDEX(sesss,SMALL(IF(noms=$J48,ROW(noms)-1,""),COLUMN(F:F)))),COLUMN(F:F)/1000+ROW($A32),"")</f>
        <v/>
      </c>
      <c r="Q48" s="41" t="str">
        <f t="array" aca="1" ref="Q48" ca="1">IF(ISTEXT(INDEX(sesss,SMALL(IF(noms=$J48,ROW(noms)-1,""),COLUMN(G:G)))),COLUMN(G:G)/1000+ROW($A32),"")</f>
        <v/>
      </c>
      <c r="R48" s="41" t="str">
        <f t="array" aca="1" ref="R48" ca="1">IF(ISTEXT(INDEX(sesss,SMALL(IF(noms=$J48,ROW(noms)-1,""),COLUMN(H:H)))),COLUMN(H:H)/1000+ROW($A32),"")</f>
        <v/>
      </c>
      <c r="S48" s="41" t="str">
        <f t="array" aca="1" ref="S48" ca="1">IF(ISTEXT(INDEX(sesss,SMALL(IF(noms=$J48,ROW(noms)-1,""),COLUMN(I:I)))),COLUMN(I:I)/1000+ROW($A32),"")</f>
        <v/>
      </c>
      <c r="U48" t="e">
        <f ca="1">INDEX(basetri,INT(SMALL(baseval,ROW(A32))))</f>
        <v>#NUM!</v>
      </c>
    </row>
    <row r="49" spans="1:21">
      <c r="A49" s="8" t="s">
        <v>20</v>
      </c>
      <c r="B49" s="9" t="s">
        <v>10</v>
      </c>
      <c r="C49" s="37">
        <v>43884</v>
      </c>
      <c r="D49" s="37">
        <v>43891</v>
      </c>
      <c r="E49" s="10" t="s">
        <v>82</v>
      </c>
      <c r="F49" s="10" t="s">
        <v>83</v>
      </c>
      <c r="G49" s="11">
        <v>88259591</v>
      </c>
      <c r="J49" s="41" t="str">
        <f t="array" aca="1" ref="J49" ca="1">IFERROR(INDEX(noms,SMALL(IF(sesss=J$2,ROW(noms)-1,""),ROW(A33))),"")</f>
        <v/>
      </c>
      <c r="K49" s="41" t="str">
        <f t="array" aca="1" ref="K49" ca="1">IF(ISTEXT(INDEX(sesss,SMALL(IF(noms=$J49,ROW(noms)-1,""),COLUMN(A:A)))),COLUMN(A:A)/1000+ROW($A33),"")</f>
        <v/>
      </c>
      <c r="L49" s="41" t="str">
        <f t="array" aca="1" ref="L49" ca="1">IF(ISTEXT(INDEX(sesss,SMALL(IF(noms=$J49,ROW(noms)-1,""),COLUMN(B:B)))),COLUMN(B:B)/1000+ROW($A33),"")</f>
        <v/>
      </c>
      <c r="M49" s="41" t="str">
        <f t="array" aca="1" ref="M49" ca="1">IF(ISTEXT(INDEX(sesss,SMALL(IF(noms=$J49,ROW(noms)-1,""),COLUMN(C:C)))),COLUMN(C:C)/1000+ROW($A33),"")</f>
        <v/>
      </c>
      <c r="N49" s="41" t="str">
        <f t="array" aca="1" ref="N49" ca="1">IF(ISTEXT(INDEX(sesss,SMALL(IF(noms=$J49,ROW(noms)-1,""),COLUMN(D:D)))),COLUMN(D:D)/1000+ROW($A33),"")</f>
        <v/>
      </c>
      <c r="O49" s="41" t="str">
        <f t="array" aca="1" ref="O49" ca="1">IF(ISTEXT(INDEX(sesss,SMALL(IF(noms=$J49,ROW(noms)-1,""),COLUMN(E:E)))),COLUMN(E:E)/1000+ROW($A33),"")</f>
        <v/>
      </c>
      <c r="P49" s="41" t="str">
        <f t="array" aca="1" ref="P49" ca="1">IF(ISTEXT(INDEX(sesss,SMALL(IF(noms=$J49,ROW(noms)-1,""),COLUMN(F:F)))),COLUMN(F:F)/1000+ROW($A33),"")</f>
        <v/>
      </c>
      <c r="Q49" s="41" t="str">
        <f t="array" aca="1" ref="Q49" ca="1">IF(ISTEXT(INDEX(sesss,SMALL(IF(noms=$J49,ROW(noms)-1,""),COLUMN(G:G)))),COLUMN(G:G)/1000+ROW($A33),"")</f>
        <v/>
      </c>
      <c r="R49" s="41" t="str">
        <f t="array" aca="1" ref="R49" ca="1">IF(ISTEXT(INDEX(sesss,SMALL(IF(noms=$J49,ROW(noms)-1,""),COLUMN(H:H)))),COLUMN(H:H)/1000+ROW($A33),"")</f>
        <v/>
      </c>
      <c r="S49" s="41" t="str">
        <f t="array" aca="1" ref="S49" ca="1">IF(ISTEXT(INDEX(sesss,SMALL(IF(noms=$J49,ROW(noms)-1,""),COLUMN(I:I)))),COLUMN(I:I)/1000+ROW($A33),"")</f>
        <v/>
      </c>
      <c r="U49" t="e">
        <f ca="1">INDEX(basetri,INT(SMALL(baseval,ROW(A33))))</f>
        <v>#NUM!</v>
      </c>
    </row>
    <row r="50" spans="1:21">
      <c r="A50" s="8" t="s">
        <v>20</v>
      </c>
      <c r="B50" s="9" t="s">
        <v>10</v>
      </c>
      <c r="C50" s="37">
        <v>43884</v>
      </c>
      <c r="D50" s="37">
        <v>43891</v>
      </c>
      <c r="E50" s="10" t="s">
        <v>84</v>
      </c>
      <c r="F50" s="10" t="s">
        <v>85</v>
      </c>
      <c r="G50" s="11">
        <v>88264051</v>
      </c>
      <c r="J50" s="41" t="str">
        <f t="array" aca="1" ref="J50" ca="1">IFERROR(INDEX(noms,SMALL(IF(sesss=J$2,ROW(noms)-1,""),ROW(A34))),"")</f>
        <v/>
      </c>
      <c r="K50" s="41" t="str">
        <f t="array" aca="1" ref="K50" ca="1">IF(ISTEXT(INDEX(sesss,SMALL(IF(noms=$J50,ROW(noms)-1,""),COLUMN(A:A)))),COLUMN(A:A)/1000+ROW($A34),"")</f>
        <v/>
      </c>
      <c r="L50" s="41" t="str">
        <f t="array" aca="1" ref="L50" ca="1">IF(ISTEXT(INDEX(sesss,SMALL(IF(noms=$J50,ROW(noms)-1,""),COLUMN(B:B)))),COLUMN(B:B)/1000+ROW($A34),"")</f>
        <v/>
      </c>
      <c r="M50" s="41" t="str">
        <f t="array" aca="1" ref="M50" ca="1">IF(ISTEXT(INDEX(sesss,SMALL(IF(noms=$J50,ROW(noms)-1,""),COLUMN(C:C)))),COLUMN(C:C)/1000+ROW($A34),"")</f>
        <v/>
      </c>
      <c r="N50" s="41" t="str">
        <f t="array" aca="1" ref="N50" ca="1">IF(ISTEXT(INDEX(sesss,SMALL(IF(noms=$J50,ROW(noms)-1,""),COLUMN(D:D)))),COLUMN(D:D)/1000+ROW($A34),"")</f>
        <v/>
      </c>
      <c r="O50" s="41" t="str">
        <f t="array" aca="1" ref="O50" ca="1">IF(ISTEXT(INDEX(sesss,SMALL(IF(noms=$J50,ROW(noms)-1,""),COLUMN(E:E)))),COLUMN(E:E)/1000+ROW($A34),"")</f>
        <v/>
      </c>
      <c r="P50" s="41" t="str">
        <f t="array" aca="1" ref="P50" ca="1">IF(ISTEXT(INDEX(sesss,SMALL(IF(noms=$J50,ROW(noms)-1,""),COLUMN(F:F)))),COLUMN(F:F)/1000+ROW($A34),"")</f>
        <v/>
      </c>
      <c r="Q50" s="41" t="str">
        <f t="array" aca="1" ref="Q50" ca="1">IF(ISTEXT(INDEX(sesss,SMALL(IF(noms=$J50,ROW(noms)-1,""),COLUMN(G:G)))),COLUMN(G:G)/1000+ROW($A34),"")</f>
        <v/>
      </c>
      <c r="R50" s="41" t="str">
        <f t="array" aca="1" ref="R50" ca="1">IF(ISTEXT(INDEX(sesss,SMALL(IF(noms=$J50,ROW(noms)-1,""),COLUMN(H:H)))),COLUMN(H:H)/1000+ROW($A34),"")</f>
        <v/>
      </c>
      <c r="S50" s="41" t="str">
        <f t="array" aca="1" ref="S50" ca="1">IF(ISTEXT(INDEX(sesss,SMALL(IF(noms=$J50,ROW(noms)-1,""),COLUMN(I:I)))),COLUMN(I:I)/1000+ROW($A34),"")</f>
        <v/>
      </c>
      <c r="U50" t="e">
        <f ca="1">INDEX(basetri,INT(SMALL(baseval,ROW(A34))))</f>
        <v>#NUM!</v>
      </c>
    </row>
    <row r="51" spans="1:21">
      <c r="A51" s="8" t="s">
        <v>20</v>
      </c>
      <c r="B51" s="9" t="s">
        <v>10</v>
      </c>
      <c r="C51" s="37">
        <v>43884</v>
      </c>
      <c r="D51" s="37">
        <v>43891</v>
      </c>
      <c r="E51" s="10" t="s">
        <v>86</v>
      </c>
      <c r="F51" s="10" t="s">
        <v>87</v>
      </c>
      <c r="G51" s="11">
        <v>88234005</v>
      </c>
      <c r="J51" s="41" t="str">
        <f t="array" aca="1" ref="J51" ca="1">IFERROR(INDEX(noms,SMALL(IF(sesss=J$2,ROW(noms)-1,""),ROW(A35))),"")</f>
        <v/>
      </c>
      <c r="K51" s="41" t="str">
        <f t="array" aca="1" ref="K51" ca="1">IF(ISTEXT(INDEX(sesss,SMALL(IF(noms=$J51,ROW(noms)-1,""),COLUMN(A:A)))),COLUMN(A:A)/1000+ROW($A35),"")</f>
        <v/>
      </c>
      <c r="L51" s="41" t="str">
        <f t="array" aca="1" ref="L51" ca="1">IF(ISTEXT(INDEX(sesss,SMALL(IF(noms=$J51,ROW(noms)-1,""),COLUMN(B:B)))),COLUMN(B:B)/1000+ROW($A35),"")</f>
        <v/>
      </c>
      <c r="M51" s="41" t="str">
        <f t="array" aca="1" ref="M51" ca="1">IF(ISTEXT(INDEX(sesss,SMALL(IF(noms=$J51,ROW(noms)-1,""),COLUMN(C:C)))),COLUMN(C:C)/1000+ROW($A35),"")</f>
        <v/>
      </c>
      <c r="N51" s="41" t="str">
        <f t="array" aca="1" ref="N51" ca="1">IF(ISTEXT(INDEX(sesss,SMALL(IF(noms=$J51,ROW(noms)-1,""),COLUMN(D:D)))),COLUMN(D:D)/1000+ROW($A35),"")</f>
        <v/>
      </c>
      <c r="O51" s="41" t="str">
        <f t="array" aca="1" ref="O51" ca="1">IF(ISTEXT(INDEX(sesss,SMALL(IF(noms=$J51,ROW(noms)-1,""),COLUMN(E:E)))),COLUMN(E:E)/1000+ROW($A35),"")</f>
        <v/>
      </c>
      <c r="P51" s="41" t="str">
        <f t="array" aca="1" ref="P51" ca="1">IF(ISTEXT(INDEX(sesss,SMALL(IF(noms=$J51,ROW(noms)-1,""),COLUMN(F:F)))),COLUMN(F:F)/1000+ROW($A35),"")</f>
        <v/>
      </c>
      <c r="Q51" s="41" t="str">
        <f t="array" aca="1" ref="Q51" ca="1">IF(ISTEXT(INDEX(sesss,SMALL(IF(noms=$J51,ROW(noms)-1,""),COLUMN(G:G)))),COLUMN(G:G)/1000+ROW($A35),"")</f>
        <v/>
      </c>
      <c r="R51" s="41" t="str">
        <f t="array" aca="1" ref="R51" ca="1">IF(ISTEXT(INDEX(sesss,SMALL(IF(noms=$J51,ROW(noms)-1,""),COLUMN(H:H)))),COLUMN(H:H)/1000+ROW($A35),"")</f>
        <v/>
      </c>
      <c r="S51" s="41" t="str">
        <f t="array" aca="1" ref="S51" ca="1">IF(ISTEXT(INDEX(sesss,SMALL(IF(noms=$J51,ROW(noms)-1,""),COLUMN(I:I)))),COLUMN(I:I)/1000+ROW($A35),"")</f>
        <v/>
      </c>
      <c r="U51" t="e">
        <f ca="1">INDEX(basetri,INT(SMALL(baseval,ROW(A35))))</f>
        <v>#NUM!</v>
      </c>
    </row>
    <row r="52" spans="1:21">
      <c r="A52" s="8" t="s">
        <v>20</v>
      </c>
      <c r="B52" s="9" t="s">
        <v>10</v>
      </c>
      <c r="C52" s="37">
        <v>43884</v>
      </c>
      <c r="D52" s="37">
        <v>43891</v>
      </c>
      <c r="E52" s="10" t="s">
        <v>88</v>
      </c>
      <c r="F52" s="10" t="s">
        <v>89</v>
      </c>
      <c r="G52" s="11">
        <v>88267863</v>
      </c>
      <c r="J52" s="41" t="str">
        <f t="array" aca="1" ref="J52" ca="1">IFERROR(INDEX(noms,SMALL(IF(sesss=J$2,ROW(noms)-1,""),ROW(A36))),"")</f>
        <v/>
      </c>
      <c r="K52" s="41" t="str">
        <f t="array" aca="1" ref="K52" ca="1">IF(ISTEXT(INDEX(sesss,SMALL(IF(noms=$J52,ROW(noms)-1,""),COLUMN(A:A)))),COLUMN(A:A)/1000+ROW($A36),"")</f>
        <v/>
      </c>
      <c r="L52" s="41" t="str">
        <f t="array" aca="1" ref="L52" ca="1">IF(ISTEXT(INDEX(sesss,SMALL(IF(noms=$J52,ROW(noms)-1,""),COLUMN(B:B)))),COLUMN(B:B)/1000+ROW($A36),"")</f>
        <v/>
      </c>
      <c r="M52" s="41" t="str">
        <f t="array" aca="1" ref="M52" ca="1">IF(ISTEXT(INDEX(sesss,SMALL(IF(noms=$J52,ROW(noms)-1,""),COLUMN(C:C)))),COLUMN(C:C)/1000+ROW($A36),"")</f>
        <v/>
      </c>
      <c r="N52" s="41" t="str">
        <f t="array" aca="1" ref="N52" ca="1">IF(ISTEXT(INDEX(sesss,SMALL(IF(noms=$J52,ROW(noms)-1,""),COLUMN(D:D)))),COLUMN(D:D)/1000+ROW($A36),"")</f>
        <v/>
      </c>
      <c r="O52" s="41" t="str">
        <f t="array" aca="1" ref="O52" ca="1">IF(ISTEXT(INDEX(sesss,SMALL(IF(noms=$J52,ROW(noms)-1,""),COLUMN(E:E)))),COLUMN(E:E)/1000+ROW($A36),"")</f>
        <v/>
      </c>
      <c r="P52" s="41" t="str">
        <f t="array" aca="1" ref="P52" ca="1">IF(ISTEXT(INDEX(sesss,SMALL(IF(noms=$J52,ROW(noms)-1,""),COLUMN(F:F)))),COLUMN(F:F)/1000+ROW($A36),"")</f>
        <v/>
      </c>
      <c r="Q52" s="41" t="str">
        <f t="array" aca="1" ref="Q52" ca="1">IF(ISTEXT(INDEX(sesss,SMALL(IF(noms=$J52,ROW(noms)-1,""),COLUMN(G:G)))),COLUMN(G:G)/1000+ROW($A36),"")</f>
        <v/>
      </c>
      <c r="R52" s="41" t="str">
        <f t="array" aca="1" ref="R52" ca="1">IF(ISTEXT(INDEX(sesss,SMALL(IF(noms=$J52,ROW(noms)-1,""),COLUMN(H:H)))),COLUMN(H:H)/1000+ROW($A36),"")</f>
        <v/>
      </c>
      <c r="S52" s="41" t="str">
        <f t="array" aca="1" ref="S52" ca="1">IF(ISTEXT(INDEX(sesss,SMALL(IF(noms=$J52,ROW(noms)-1,""),COLUMN(I:I)))),COLUMN(I:I)/1000+ROW($A36),"")</f>
        <v/>
      </c>
      <c r="U52" t="e">
        <f ca="1">INDEX(basetri,INT(SMALL(baseval,ROW(A36))))</f>
        <v>#NUM!</v>
      </c>
    </row>
    <row r="53" spans="1:21" ht="15" thickBot="1">
      <c r="A53" s="8" t="s">
        <v>20</v>
      </c>
      <c r="B53" s="9" t="s">
        <v>10</v>
      </c>
      <c r="C53" s="37">
        <v>43884</v>
      </c>
      <c r="D53" s="37">
        <v>43891</v>
      </c>
      <c r="E53" s="12" t="s">
        <v>90</v>
      </c>
      <c r="F53" s="12" t="s">
        <v>63</v>
      </c>
      <c r="G53" s="13">
        <v>90070648</v>
      </c>
      <c r="J53" s="41" t="str">
        <f t="array" aca="1" ref="J53" ca="1">IFERROR(INDEX(noms,SMALL(IF(sesss=J$2,ROW(noms)-1,""),ROW(A37))),"")</f>
        <v/>
      </c>
      <c r="K53" s="41" t="str">
        <f t="array" aca="1" ref="K53" ca="1">IF(ISTEXT(INDEX(sesss,SMALL(IF(noms=$J53,ROW(noms)-1,""),COLUMN(A:A)))),COLUMN(A:A)/1000+ROW($A37),"")</f>
        <v/>
      </c>
      <c r="L53" s="41" t="str">
        <f t="array" aca="1" ref="L53" ca="1">IF(ISTEXT(INDEX(sesss,SMALL(IF(noms=$J53,ROW(noms)-1,""),COLUMN(B:B)))),COLUMN(B:B)/1000+ROW($A37),"")</f>
        <v/>
      </c>
      <c r="M53" s="41" t="str">
        <f t="array" aca="1" ref="M53" ca="1">IF(ISTEXT(INDEX(sesss,SMALL(IF(noms=$J53,ROW(noms)-1,""),COLUMN(C:C)))),COLUMN(C:C)/1000+ROW($A37),"")</f>
        <v/>
      </c>
      <c r="N53" s="41" t="str">
        <f t="array" aca="1" ref="N53" ca="1">IF(ISTEXT(INDEX(sesss,SMALL(IF(noms=$J53,ROW(noms)-1,""),COLUMN(D:D)))),COLUMN(D:D)/1000+ROW($A37),"")</f>
        <v/>
      </c>
      <c r="O53" s="41" t="str">
        <f t="array" aca="1" ref="O53" ca="1">IF(ISTEXT(INDEX(sesss,SMALL(IF(noms=$J53,ROW(noms)-1,""),COLUMN(E:E)))),COLUMN(E:E)/1000+ROW($A37),"")</f>
        <v/>
      </c>
      <c r="P53" s="41" t="str">
        <f t="array" aca="1" ref="P53" ca="1">IF(ISTEXT(INDEX(sesss,SMALL(IF(noms=$J53,ROW(noms)-1,""),COLUMN(F:F)))),COLUMN(F:F)/1000+ROW($A37),"")</f>
        <v/>
      </c>
      <c r="Q53" s="41" t="str">
        <f t="array" aca="1" ref="Q53" ca="1">IF(ISTEXT(INDEX(sesss,SMALL(IF(noms=$J53,ROW(noms)-1,""),COLUMN(G:G)))),COLUMN(G:G)/1000+ROW($A37),"")</f>
        <v/>
      </c>
      <c r="R53" s="41" t="str">
        <f t="array" aca="1" ref="R53" ca="1">IF(ISTEXT(INDEX(sesss,SMALL(IF(noms=$J53,ROW(noms)-1,""),COLUMN(H:H)))),COLUMN(H:H)/1000+ROW($A37),"")</f>
        <v/>
      </c>
      <c r="S53" s="41" t="str">
        <f t="array" aca="1" ref="S53" ca="1">IF(ISTEXT(INDEX(sesss,SMALL(IF(noms=$J53,ROW(noms)-1,""),COLUMN(I:I)))),COLUMN(I:I)/1000+ROW($A37),"")</f>
        <v/>
      </c>
      <c r="U53" t="e">
        <f ca="1">INDEX(basetri,INT(SMALL(baseval,ROW(A37))))</f>
        <v>#NUM!</v>
      </c>
    </row>
    <row r="54" spans="1:21" ht="15.5" thickTop="1" thickBot="1">
      <c r="A54" s="4" t="s">
        <v>21</v>
      </c>
      <c r="B54" s="5" t="s">
        <v>11</v>
      </c>
      <c r="C54" s="36">
        <v>43884</v>
      </c>
      <c r="D54" s="36">
        <v>43891</v>
      </c>
      <c r="E54" s="14" t="s">
        <v>80</v>
      </c>
      <c r="F54" s="14" t="s">
        <v>81</v>
      </c>
      <c r="G54" s="15">
        <v>88267857</v>
      </c>
      <c r="J54" s="41" t="str">
        <f t="array" aca="1" ref="J54" ca="1">IFERROR(INDEX(noms,SMALL(IF(sesss=J$2,ROW(noms)-1,""),ROW(A38))),"")</f>
        <v/>
      </c>
      <c r="K54" s="41" t="str">
        <f t="array" aca="1" ref="K54" ca="1">IF(ISTEXT(INDEX(sesss,SMALL(IF(noms=$J54,ROW(noms)-1,""),COLUMN(A:A)))),COLUMN(A:A)/1000+ROW($A38),"")</f>
        <v/>
      </c>
      <c r="L54" s="41" t="str">
        <f t="array" aca="1" ref="L54" ca="1">IF(ISTEXT(INDEX(sesss,SMALL(IF(noms=$J54,ROW(noms)-1,""),COLUMN(B:B)))),COLUMN(B:B)/1000+ROW($A38),"")</f>
        <v/>
      </c>
      <c r="M54" s="41" t="str">
        <f t="array" aca="1" ref="M54" ca="1">IF(ISTEXT(INDEX(sesss,SMALL(IF(noms=$J54,ROW(noms)-1,""),COLUMN(C:C)))),COLUMN(C:C)/1000+ROW($A38),"")</f>
        <v/>
      </c>
      <c r="N54" s="41" t="str">
        <f t="array" aca="1" ref="N54" ca="1">IF(ISTEXT(INDEX(sesss,SMALL(IF(noms=$J54,ROW(noms)-1,""),COLUMN(D:D)))),COLUMN(D:D)/1000+ROW($A38),"")</f>
        <v/>
      </c>
      <c r="O54" s="41" t="str">
        <f t="array" aca="1" ref="O54" ca="1">IF(ISTEXT(INDEX(sesss,SMALL(IF(noms=$J54,ROW(noms)-1,""),COLUMN(E:E)))),COLUMN(E:E)/1000+ROW($A38),"")</f>
        <v/>
      </c>
      <c r="P54" s="41" t="str">
        <f t="array" aca="1" ref="P54" ca="1">IF(ISTEXT(INDEX(sesss,SMALL(IF(noms=$J54,ROW(noms)-1,""),COLUMN(F:F)))),COLUMN(F:F)/1000+ROW($A38),"")</f>
        <v/>
      </c>
      <c r="Q54" s="41" t="str">
        <f t="array" aca="1" ref="Q54" ca="1">IF(ISTEXT(INDEX(sesss,SMALL(IF(noms=$J54,ROW(noms)-1,""),COLUMN(G:G)))),COLUMN(G:G)/1000+ROW($A38),"")</f>
        <v/>
      </c>
      <c r="R54" s="41" t="str">
        <f t="array" aca="1" ref="R54" ca="1">IF(ISTEXT(INDEX(sesss,SMALL(IF(noms=$J54,ROW(noms)-1,""),COLUMN(H:H)))),COLUMN(H:H)/1000+ROW($A38),"")</f>
        <v/>
      </c>
      <c r="S54" s="41" t="str">
        <f t="array" aca="1" ref="S54" ca="1">IF(ISTEXT(INDEX(sesss,SMALL(IF(noms=$J54,ROW(noms)-1,""),COLUMN(I:I)))),COLUMN(I:I)/1000+ROW($A38),"")</f>
        <v/>
      </c>
      <c r="U54" t="e">
        <f ca="1">INDEX(basetri,INT(SMALL(baseval,ROW(A38))))</f>
        <v>#NUM!</v>
      </c>
    </row>
    <row r="55" spans="1:21" ht="15.5" thickTop="1" thickBot="1">
      <c r="A55" s="8" t="s">
        <v>21</v>
      </c>
      <c r="B55" s="9" t="s">
        <v>11</v>
      </c>
      <c r="C55" s="36">
        <v>43884</v>
      </c>
      <c r="D55" s="36">
        <v>43891</v>
      </c>
      <c r="E55" s="10" t="s">
        <v>91</v>
      </c>
      <c r="F55" s="10" t="s">
        <v>92</v>
      </c>
      <c r="G55" s="11">
        <v>90057283</v>
      </c>
      <c r="J55" s="41" t="str">
        <f t="array" aca="1" ref="J55" ca="1">IFERROR(INDEX(noms,SMALL(IF(sesss=J$2,ROW(noms)-1,""),ROW(A39))),"")</f>
        <v/>
      </c>
      <c r="K55" s="41" t="str">
        <f t="array" aca="1" ref="K55" ca="1">IF(ISTEXT(INDEX(sesss,SMALL(IF(noms=$J55,ROW(noms)-1,""),COLUMN(A:A)))),COLUMN(A:A)/1000+ROW($A39),"")</f>
        <v/>
      </c>
      <c r="L55" s="41" t="str">
        <f t="array" aca="1" ref="L55" ca="1">IF(ISTEXT(INDEX(sesss,SMALL(IF(noms=$J55,ROW(noms)-1,""),COLUMN(B:B)))),COLUMN(B:B)/1000+ROW($A39),"")</f>
        <v/>
      </c>
      <c r="M55" s="41" t="str">
        <f t="array" aca="1" ref="M55" ca="1">IF(ISTEXT(INDEX(sesss,SMALL(IF(noms=$J55,ROW(noms)-1,""),COLUMN(C:C)))),COLUMN(C:C)/1000+ROW($A39),"")</f>
        <v/>
      </c>
      <c r="N55" s="41" t="str">
        <f t="array" aca="1" ref="N55" ca="1">IF(ISTEXT(INDEX(sesss,SMALL(IF(noms=$J55,ROW(noms)-1,""),COLUMN(D:D)))),COLUMN(D:D)/1000+ROW($A39),"")</f>
        <v/>
      </c>
      <c r="O55" s="41" t="str">
        <f t="array" aca="1" ref="O55" ca="1">IF(ISTEXT(INDEX(sesss,SMALL(IF(noms=$J55,ROW(noms)-1,""),COLUMN(E:E)))),COLUMN(E:E)/1000+ROW($A39),"")</f>
        <v/>
      </c>
      <c r="P55" s="41" t="str">
        <f t="array" aca="1" ref="P55" ca="1">IF(ISTEXT(INDEX(sesss,SMALL(IF(noms=$J55,ROW(noms)-1,""),COLUMN(F:F)))),COLUMN(F:F)/1000+ROW($A39),"")</f>
        <v/>
      </c>
      <c r="Q55" s="41" t="str">
        <f t="array" aca="1" ref="Q55" ca="1">IF(ISTEXT(INDEX(sesss,SMALL(IF(noms=$J55,ROW(noms)-1,""),COLUMN(G:G)))),COLUMN(G:G)/1000+ROW($A39),"")</f>
        <v/>
      </c>
      <c r="R55" s="41" t="str">
        <f t="array" aca="1" ref="R55" ca="1">IF(ISTEXT(INDEX(sesss,SMALL(IF(noms=$J55,ROW(noms)-1,""),COLUMN(H:H)))),COLUMN(H:H)/1000+ROW($A39),"")</f>
        <v/>
      </c>
      <c r="S55" s="41" t="str">
        <f t="array" aca="1" ref="S55" ca="1">IF(ISTEXT(INDEX(sesss,SMALL(IF(noms=$J55,ROW(noms)-1,""),COLUMN(I:I)))),COLUMN(I:I)/1000+ROW($A39),"")</f>
        <v/>
      </c>
      <c r="U55" t="e">
        <f ca="1">INDEX(basetri,INT(SMALL(baseval,ROW(A39))))</f>
        <v>#NUM!</v>
      </c>
    </row>
    <row r="56" spans="1:21" ht="15.5" thickTop="1" thickBot="1">
      <c r="A56" s="8" t="s">
        <v>21</v>
      </c>
      <c r="B56" s="9" t="s">
        <v>11</v>
      </c>
      <c r="C56" s="36">
        <v>43884</v>
      </c>
      <c r="D56" s="36">
        <v>43891</v>
      </c>
      <c r="E56" s="10" t="s">
        <v>93</v>
      </c>
      <c r="F56" s="10" t="s">
        <v>94</v>
      </c>
      <c r="G56" s="11">
        <v>90202962</v>
      </c>
      <c r="J56" s="41" t="str">
        <f t="array" aca="1" ref="J56" ca="1">IFERROR(INDEX(noms,SMALL(IF(sesss=J$2,ROW(noms)-1,""),ROW(A40))),"")</f>
        <v/>
      </c>
      <c r="K56" s="41" t="str">
        <f t="array" aca="1" ref="K56" ca="1">IF(ISTEXT(INDEX(sesss,SMALL(IF(noms=$J56,ROW(noms)-1,""),COLUMN(A:A)))),COLUMN(A:A)/1000+ROW($A40),"")</f>
        <v/>
      </c>
      <c r="L56" s="41" t="str">
        <f t="array" aca="1" ref="L56" ca="1">IF(ISTEXT(INDEX(sesss,SMALL(IF(noms=$J56,ROW(noms)-1,""),COLUMN(B:B)))),COLUMN(B:B)/1000+ROW($A40),"")</f>
        <v/>
      </c>
      <c r="M56" s="41" t="str">
        <f t="array" aca="1" ref="M56" ca="1">IF(ISTEXT(INDEX(sesss,SMALL(IF(noms=$J56,ROW(noms)-1,""),COLUMN(C:C)))),COLUMN(C:C)/1000+ROW($A40),"")</f>
        <v/>
      </c>
      <c r="N56" s="41" t="str">
        <f t="array" aca="1" ref="N56" ca="1">IF(ISTEXT(INDEX(sesss,SMALL(IF(noms=$J56,ROW(noms)-1,""),COLUMN(D:D)))),COLUMN(D:D)/1000+ROW($A40),"")</f>
        <v/>
      </c>
      <c r="O56" s="41" t="str">
        <f t="array" aca="1" ref="O56" ca="1">IF(ISTEXT(INDEX(sesss,SMALL(IF(noms=$J56,ROW(noms)-1,""),COLUMN(E:E)))),COLUMN(E:E)/1000+ROW($A40),"")</f>
        <v/>
      </c>
      <c r="P56" s="41" t="str">
        <f t="array" aca="1" ref="P56" ca="1">IF(ISTEXT(INDEX(sesss,SMALL(IF(noms=$J56,ROW(noms)-1,""),COLUMN(F:F)))),COLUMN(F:F)/1000+ROW($A40),"")</f>
        <v/>
      </c>
      <c r="Q56" s="41" t="str">
        <f t="array" aca="1" ref="Q56" ca="1">IF(ISTEXT(INDEX(sesss,SMALL(IF(noms=$J56,ROW(noms)-1,""),COLUMN(G:G)))),COLUMN(G:G)/1000+ROW($A40),"")</f>
        <v/>
      </c>
      <c r="R56" s="41" t="str">
        <f t="array" aca="1" ref="R56" ca="1">IF(ISTEXT(INDEX(sesss,SMALL(IF(noms=$J56,ROW(noms)-1,""),COLUMN(H:H)))),COLUMN(H:H)/1000+ROW($A40),"")</f>
        <v/>
      </c>
      <c r="S56" s="41" t="str">
        <f t="array" aca="1" ref="S56" ca="1">IF(ISTEXT(INDEX(sesss,SMALL(IF(noms=$J56,ROW(noms)-1,""),COLUMN(I:I)))),COLUMN(I:I)/1000+ROW($A40),"")</f>
        <v/>
      </c>
      <c r="U56" t="e">
        <f ca="1">INDEX(basetri,INT(SMALL(baseval,ROW(A40))))</f>
        <v>#NUM!</v>
      </c>
    </row>
    <row r="57" spans="1:21" ht="15.5" thickTop="1" thickBot="1">
      <c r="A57" s="8" t="s">
        <v>21</v>
      </c>
      <c r="B57" s="9" t="s">
        <v>11</v>
      </c>
      <c r="C57" s="36">
        <v>43884</v>
      </c>
      <c r="D57" s="36">
        <v>43891</v>
      </c>
      <c r="E57" s="10" t="s">
        <v>95</v>
      </c>
      <c r="F57" s="10" t="s">
        <v>96</v>
      </c>
      <c r="G57" s="11">
        <v>90220230</v>
      </c>
      <c r="J57" s="41" t="str">
        <f t="array" aca="1" ref="J57" ca="1">IFERROR(INDEX(noms,SMALL(IF(sesss=J$2,ROW(noms)-1,""),ROW(A41))),"")</f>
        <v/>
      </c>
      <c r="K57" s="41" t="str">
        <f t="array" aca="1" ref="K57" ca="1">IF(ISTEXT(INDEX(sesss,SMALL(IF(noms=$J57,ROW(noms)-1,""),COLUMN(A:A)))),COLUMN(A:A)/1000+ROW($A41),"")</f>
        <v/>
      </c>
      <c r="L57" s="41" t="str">
        <f t="array" aca="1" ref="L57" ca="1">IF(ISTEXT(INDEX(sesss,SMALL(IF(noms=$J57,ROW(noms)-1,""),COLUMN(B:B)))),COLUMN(B:B)/1000+ROW($A41),"")</f>
        <v/>
      </c>
      <c r="M57" s="41" t="str">
        <f t="array" aca="1" ref="M57" ca="1">IF(ISTEXT(INDEX(sesss,SMALL(IF(noms=$J57,ROW(noms)-1,""),COLUMN(C:C)))),COLUMN(C:C)/1000+ROW($A41),"")</f>
        <v/>
      </c>
      <c r="N57" s="41" t="str">
        <f t="array" aca="1" ref="N57" ca="1">IF(ISTEXT(INDEX(sesss,SMALL(IF(noms=$J57,ROW(noms)-1,""),COLUMN(D:D)))),COLUMN(D:D)/1000+ROW($A41),"")</f>
        <v/>
      </c>
      <c r="O57" s="41" t="str">
        <f t="array" aca="1" ref="O57" ca="1">IF(ISTEXT(INDEX(sesss,SMALL(IF(noms=$J57,ROW(noms)-1,""),COLUMN(E:E)))),COLUMN(E:E)/1000+ROW($A41),"")</f>
        <v/>
      </c>
      <c r="P57" s="41" t="str">
        <f t="array" aca="1" ref="P57" ca="1">IF(ISTEXT(INDEX(sesss,SMALL(IF(noms=$J57,ROW(noms)-1,""),COLUMN(F:F)))),COLUMN(F:F)/1000+ROW($A41),"")</f>
        <v/>
      </c>
      <c r="Q57" s="41" t="str">
        <f t="array" aca="1" ref="Q57" ca="1">IF(ISTEXT(INDEX(sesss,SMALL(IF(noms=$J57,ROW(noms)-1,""),COLUMN(G:G)))),COLUMN(G:G)/1000+ROW($A41),"")</f>
        <v/>
      </c>
      <c r="R57" s="41" t="str">
        <f t="array" aca="1" ref="R57" ca="1">IF(ISTEXT(INDEX(sesss,SMALL(IF(noms=$J57,ROW(noms)-1,""),COLUMN(H:H)))),COLUMN(H:H)/1000+ROW($A41),"")</f>
        <v/>
      </c>
      <c r="S57" s="41" t="str">
        <f t="array" aca="1" ref="S57" ca="1">IF(ISTEXT(INDEX(sesss,SMALL(IF(noms=$J57,ROW(noms)-1,""),COLUMN(I:I)))),COLUMN(I:I)/1000+ROW($A41),"")</f>
        <v/>
      </c>
      <c r="U57" t="e">
        <f ca="1">INDEX(basetri,INT(SMALL(baseval,ROW(A41))))</f>
        <v>#NUM!</v>
      </c>
    </row>
    <row r="58" spans="1:21" ht="15.5" thickTop="1" thickBot="1">
      <c r="A58" s="8" t="s">
        <v>21</v>
      </c>
      <c r="B58" s="9" t="s">
        <v>11</v>
      </c>
      <c r="C58" s="36">
        <v>43884</v>
      </c>
      <c r="D58" s="36">
        <v>43891</v>
      </c>
      <c r="E58" s="10" t="s">
        <v>97</v>
      </c>
      <c r="F58" s="10" t="s">
        <v>98</v>
      </c>
      <c r="G58" s="11">
        <v>88921412</v>
      </c>
      <c r="J58" s="41" t="str">
        <f t="array" aca="1" ref="J58" ca="1">IFERROR(INDEX(noms,SMALL(IF(sesss=J$2,ROW(noms)-1,""),ROW(A42))),"")</f>
        <v/>
      </c>
      <c r="K58" s="41" t="str">
        <f t="array" aca="1" ref="K58" ca="1">IF(ISTEXT(INDEX(sesss,SMALL(IF(noms=$J58,ROW(noms)-1,""),COLUMN(A:A)))),COLUMN(A:A)/1000+ROW($A42),"")</f>
        <v/>
      </c>
      <c r="L58" s="41" t="str">
        <f t="array" aca="1" ref="L58" ca="1">IF(ISTEXT(INDEX(sesss,SMALL(IF(noms=$J58,ROW(noms)-1,""),COLUMN(B:B)))),COLUMN(B:B)/1000+ROW($A42),"")</f>
        <v/>
      </c>
      <c r="M58" s="41" t="str">
        <f t="array" aca="1" ref="M58" ca="1">IF(ISTEXT(INDEX(sesss,SMALL(IF(noms=$J58,ROW(noms)-1,""),COLUMN(C:C)))),COLUMN(C:C)/1000+ROW($A42),"")</f>
        <v/>
      </c>
      <c r="N58" s="41" t="str">
        <f t="array" aca="1" ref="N58" ca="1">IF(ISTEXT(INDEX(sesss,SMALL(IF(noms=$J58,ROW(noms)-1,""),COLUMN(D:D)))),COLUMN(D:D)/1000+ROW($A42),"")</f>
        <v/>
      </c>
      <c r="O58" s="41" t="str">
        <f t="array" aca="1" ref="O58" ca="1">IF(ISTEXT(INDEX(sesss,SMALL(IF(noms=$J58,ROW(noms)-1,""),COLUMN(E:E)))),COLUMN(E:E)/1000+ROW($A42),"")</f>
        <v/>
      </c>
      <c r="P58" s="41" t="str">
        <f t="array" aca="1" ref="P58" ca="1">IF(ISTEXT(INDEX(sesss,SMALL(IF(noms=$J58,ROW(noms)-1,""),COLUMN(F:F)))),COLUMN(F:F)/1000+ROW($A42),"")</f>
        <v/>
      </c>
      <c r="Q58" s="41" t="str">
        <f t="array" aca="1" ref="Q58" ca="1">IF(ISTEXT(INDEX(sesss,SMALL(IF(noms=$J58,ROW(noms)-1,""),COLUMN(G:G)))),COLUMN(G:G)/1000+ROW($A42),"")</f>
        <v/>
      </c>
      <c r="R58" s="41" t="str">
        <f t="array" aca="1" ref="R58" ca="1">IF(ISTEXT(INDEX(sesss,SMALL(IF(noms=$J58,ROW(noms)-1,""),COLUMN(H:H)))),COLUMN(H:H)/1000+ROW($A42),"")</f>
        <v/>
      </c>
      <c r="S58" s="41" t="str">
        <f t="array" aca="1" ref="S58" ca="1">IF(ISTEXT(INDEX(sesss,SMALL(IF(noms=$J58,ROW(noms)-1,""),COLUMN(I:I)))),COLUMN(I:I)/1000+ROW($A42),"")</f>
        <v/>
      </c>
      <c r="U58" t="e">
        <f ca="1">INDEX(basetri,INT(SMALL(baseval,ROW(A42))))</f>
        <v>#NUM!</v>
      </c>
    </row>
    <row r="59" spans="1:21" ht="15.5" thickTop="1" thickBot="1">
      <c r="A59" s="8" t="s">
        <v>21</v>
      </c>
      <c r="B59" s="9" t="s">
        <v>11</v>
      </c>
      <c r="C59" s="36">
        <v>43884</v>
      </c>
      <c r="D59" s="36">
        <v>43891</v>
      </c>
      <c r="E59" s="10" t="s">
        <v>99</v>
      </c>
      <c r="F59" s="10" t="s">
        <v>100</v>
      </c>
      <c r="G59" s="11">
        <v>90350487</v>
      </c>
      <c r="J59" s="41" t="str">
        <f t="array" aca="1" ref="J59" ca="1">IFERROR(INDEX(noms,SMALL(IF(sesss=J$2,ROW(noms)-1,""),ROW(A43))),"")</f>
        <v/>
      </c>
      <c r="K59" s="41" t="str">
        <f t="array" aca="1" ref="K59" ca="1">IF(ISTEXT(INDEX(sesss,SMALL(IF(noms=$J59,ROW(noms)-1,""),COLUMN(A:A)))),COLUMN(A:A)/1000+ROW($A43),"")</f>
        <v/>
      </c>
      <c r="L59" s="41" t="str">
        <f t="array" aca="1" ref="L59" ca="1">IF(ISTEXT(INDEX(sesss,SMALL(IF(noms=$J59,ROW(noms)-1,""),COLUMN(B:B)))),COLUMN(B:B)/1000+ROW($A43),"")</f>
        <v/>
      </c>
      <c r="M59" s="41" t="str">
        <f t="array" aca="1" ref="M59" ca="1">IF(ISTEXT(INDEX(sesss,SMALL(IF(noms=$J59,ROW(noms)-1,""),COLUMN(C:C)))),COLUMN(C:C)/1000+ROW($A43),"")</f>
        <v/>
      </c>
      <c r="N59" s="41" t="str">
        <f t="array" aca="1" ref="N59" ca="1">IF(ISTEXT(INDEX(sesss,SMALL(IF(noms=$J59,ROW(noms)-1,""),COLUMN(D:D)))),COLUMN(D:D)/1000+ROW($A43),"")</f>
        <v/>
      </c>
      <c r="O59" s="41" t="str">
        <f t="array" aca="1" ref="O59" ca="1">IF(ISTEXT(INDEX(sesss,SMALL(IF(noms=$J59,ROW(noms)-1,""),COLUMN(E:E)))),COLUMN(E:E)/1000+ROW($A43),"")</f>
        <v/>
      </c>
      <c r="P59" s="41" t="str">
        <f t="array" aca="1" ref="P59" ca="1">IF(ISTEXT(INDEX(sesss,SMALL(IF(noms=$J59,ROW(noms)-1,""),COLUMN(F:F)))),COLUMN(F:F)/1000+ROW($A43),"")</f>
        <v/>
      </c>
      <c r="Q59" s="41" t="str">
        <f t="array" aca="1" ref="Q59" ca="1">IF(ISTEXT(INDEX(sesss,SMALL(IF(noms=$J59,ROW(noms)-1,""),COLUMN(G:G)))),COLUMN(G:G)/1000+ROW($A43),"")</f>
        <v/>
      </c>
      <c r="R59" s="41" t="str">
        <f t="array" aca="1" ref="R59" ca="1">IF(ISTEXT(INDEX(sesss,SMALL(IF(noms=$J59,ROW(noms)-1,""),COLUMN(H:H)))),COLUMN(H:H)/1000+ROW($A43),"")</f>
        <v/>
      </c>
      <c r="S59" s="41" t="str">
        <f t="array" aca="1" ref="S59" ca="1">IF(ISTEXT(INDEX(sesss,SMALL(IF(noms=$J59,ROW(noms)-1,""),COLUMN(I:I)))),COLUMN(I:I)/1000+ROW($A43),"")</f>
        <v/>
      </c>
      <c r="U59" t="e">
        <f ca="1">INDEX(basetri,INT(SMALL(baseval,ROW(A43))))</f>
        <v>#NUM!</v>
      </c>
    </row>
    <row r="60" spans="1:21" ht="15" thickTop="1">
      <c r="A60" s="4" t="s">
        <v>22</v>
      </c>
      <c r="B60" s="5" t="s">
        <v>12</v>
      </c>
      <c r="C60" s="36">
        <v>43893</v>
      </c>
      <c r="D60" s="36">
        <v>43895</v>
      </c>
      <c r="E60" s="6" t="s">
        <v>101</v>
      </c>
      <c r="F60" s="6" t="s">
        <v>102</v>
      </c>
      <c r="G60" s="7">
        <v>88231085</v>
      </c>
      <c r="J60" s="41" t="str">
        <f t="array" aca="1" ref="J60" ca="1">IFERROR(INDEX(noms,SMALL(IF(sesss=J$2,ROW(noms)-1,""),ROW(A44))),"")</f>
        <v/>
      </c>
      <c r="K60" s="41" t="str">
        <f t="array" aca="1" ref="K60" ca="1">IF(ISTEXT(INDEX(sesss,SMALL(IF(noms=$J60,ROW(noms)-1,""),COLUMN(A:A)))),COLUMN(A:A)/1000+ROW($A44),"")</f>
        <v/>
      </c>
      <c r="L60" s="41" t="str">
        <f t="array" aca="1" ref="L60" ca="1">IF(ISTEXT(INDEX(sesss,SMALL(IF(noms=$J60,ROW(noms)-1,""),COLUMN(B:B)))),COLUMN(B:B)/1000+ROW($A44),"")</f>
        <v/>
      </c>
      <c r="M60" s="41" t="str">
        <f t="array" aca="1" ref="M60" ca="1">IF(ISTEXT(INDEX(sesss,SMALL(IF(noms=$J60,ROW(noms)-1,""),COLUMN(C:C)))),COLUMN(C:C)/1000+ROW($A44),"")</f>
        <v/>
      </c>
      <c r="N60" s="41" t="str">
        <f t="array" aca="1" ref="N60" ca="1">IF(ISTEXT(INDEX(sesss,SMALL(IF(noms=$J60,ROW(noms)-1,""),COLUMN(D:D)))),COLUMN(D:D)/1000+ROW($A44),"")</f>
        <v/>
      </c>
      <c r="O60" s="41" t="str">
        <f t="array" aca="1" ref="O60" ca="1">IF(ISTEXT(INDEX(sesss,SMALL(IF(noms=$J60,ROW(noms)-1,""),COLUMN(E:E)))),COLUMN(E:E)/1000+ROW($A44),"")</f>
        <v/>
      </c>
      <c r="P60" s="41" t="str">
        <f t="array" aca="1" ref="P60" ca="1">IF(ISTEXT(INDEX(sesss,SMALL(IF(noms=$J60,ROW(noms)-1,""),COLUMN(F:F)))),COLUMN(F:F)/1000+ROW($A44),"")</f>
        <v/>
      </c>
      <c r="Q60" s="41" t="str">
        <f t="array" aca="1" ref="Q60" ca="1">IF(ISTEXT(INDEX(sesss,SMALL(IF(noms=$J60,ROW(noms)-1,""),COLUMN(G:G)))),COLUMN(G:G)/1000+ROW($A44),"")</f>
        <v/>
      </c>
      <c r="R60" s="41" t="str">
        <f t="array" aca="1" ref="R60" ca="1">IF(ISTEXT(INDEX(sesss,SMALL(IF(noms=$J60,ROW(noms)-1,""),COLUMN(H:H)))),COLUMN(H:H)/1000+ROW($A44),"")</f>
        <v/>
      </c>
      <c r="S60" s="41" t="str">
        <f t="array" aca="1" ref="S60" ca="1">IF(ISTEXT(INDEX(sesss,SMALL(IF(noms=$J60,ROW(noms)-1,""),COLUMN(I:I)))),COLUMN(I:I)/1000+ROW($A44),"")</f>
        <v/>
      </c>
      <c r="U60" t="e">
        <f ca="1">INDEX(basetri,INT(SMALL(baseval,ROW(A44))))</f>
        <v>#NUM!</v>
      </c>
    </row>
    <row r="61" spans="1:21">
      <c r="A61" s="8" t="s">
        <v>22</v>
      </c>
      <c r="B61" s="9" t="s">
        <v>12</v>
      </c>
      <c r="C61" s="37">
        <v>43893</v>
      </c>
      <c r="D61" s="37">
        <v>43895</v>
      </c>
      <c r="E61" s="10" t="s">
        <v>103</v>
      </c>
      <c r="F61" s="10" t="s">
        <v>104</v>
      </c>
      <c r="G61" s="11">
        <v>88205806</v>
      </c>
      <c r="J61" s="41" t="str">
        <f t="array" aca="1" ref="J61" ca="1">IFERROR(INDEX(noms,SMALL(IF(sesss=J$2,ROW(noms)-1,""),ROW(A45))),"")</f>
        <v/>
      </c>
      <c r="K61" s="41" t="str">
        <f t="array" aca="1" ref="K61" ca="1">IF(ISTEXT(INDEX(sesss,SMALL(IF(noms=$J61,ROW(noms)-1,""),COLUMN(A:A)))),COLUMN(A:A)/1000+ROW($A45),"")</f>
        <v/>
      </c>
      <c r="L61" s="41" t="str">
        <f t="array" aca="1" ref="L61" ca="1">IF(ISTEXT(INDEX(sesss,SMALL(IF(noms=$J61,ROW(noms)-1,""),COLUMN(B:B)))),COLUMN(B:B)/1000+ROW($A45),"")</f>
        <v/>
      </c>
      <c r="M61" s="41" t="str">
        <f t="array" aca="1" ref="M61" ca="1">IF(ISTEXT(INDEX(sesss,SMALL(IF(noms=$J61,ROW(noms)-1,""),COLUMN(C:C)))),COLUMN(C:C)/1000+ROW($A45),"")</f>
        <v/>
      </c>
      <c r="N61" s="41" t="str">
        <f t="array" aca="1" ref="N61" ca="1">IF(ISTEXT(INDEX(sesss,SMALL(IF(noms=$J61,ROW(noms)-1,""),COLUMN(D:D)))),COLUMN(D:D)/1000+ROW($A45),"")</f>
        <v/>
      </c>
      <c r="O61" s="41" t="str">
        <f t="array" aca="1" ref="O61" ca="1">IF(ISTEXT(INDEX(sesss,SMALL(IF(noms=$J61,ROW(noms)-1,""),COLUMN(E:E)))),COLUMN(E:E)/1000+ROW($A45),"")</f>
        <v/>
      </c>
      <c r="P61" s="41" t="str">
        <f t="array" aca="1" ref="P61" ca="1">IF(ISTEXT(INDEX(sesss,SMALL(IF(noms=$J61,ROW(noms)-1,""),COLUMN(F:F)))),COLUMN(F:F)/1000+ROW($A45),"")</f>
        <v/>
      </c>
      <c r="Q61" s="41" t="str">
        <f t="array" aca="1" ref="Q61" ca="1">IF(ISTEXT(INDEX(sesss,SMALL(IF(noms=$J61,ROW(noms)-1,""),COLUMN(G:G)))),COLUMN(G:G)/1000+ROW($A45),"")</f>
        <v/>
      </c>
      <c r="R61" s="41" t="str">
        <f t="array" aca="1" ref="R61" ca="1">IF(ISTEXT(INDEX(sesss,SMALL(IF(noms=$J61,ROW(noms)-1,""),COLUMN(H:H)))),COLUMN(H:H)/1000+ROW($A45),"")</f>
        <v/>
      </c>
      <c r="S61" s="41" t="str">
        <f t="array" aca="1" ref="S61" ca="1">IF(ISTEXT(INDEX(sesss,SMALL(IF(noms=$J61,ROW(noms)-1,""),COLUMN(I:I)))),COLUMN(I:I)/1000+ROW($A45),"")</f>
        <v/>
      </c>
      <c r="U61" t="e">
        <f ca="1">INDEX(basetri,INT(SMALL(baseval,ROW(A45))))</f>
        <v>#NUM!</v>
      </c>
    </row>
    <row r="62" spans="1:21" ht="15" thickBot="1">
      <c r="A62" s="8" t="s">
        <v>22</v>
      </c>
      <c r="B62" s="9" t="s">
        <v>12</v>
      </c>
      <c r="C62" s="37">
        <v>43893</v>
      </c>
      <c r="D62" s="37">
        <v>43895</v>
      </c>
      <c r="E62" s="10" t="s">
        <v>105</v>
      </c>
      <c r="F62" s="10" t="s">
        <v>31</v>
      </c>
      <c r="G62" s="11">
        <v>25098</v>
      </c>
      <c r="J62" s="41" t="str">
        <f t="array" aca="1" ref="J62" ca="1">IFERROR(INDEX(noms,SMALL(IF(sesss=J$2,ROW(noms)-1,""),ROW(A46))),"")</f>
        <v/>
      </c>
      <c r="K62" s="41" t="str">
        <f t="array" aca="1" ref="K62" ca="1">IF(ISTEXT(INDEX(sesss,SMALL(IF(noms=$J62,ROW(noms)-1,""),COLUMN(A:A)))),COLUMN(A:A)/1000+ROW($A46),"")</f>
        <v/>
      </c>
      <c r="L62" s="41" t="str">
        <f t="array" aca="1" ref="L62" ca="1">IF(ISTEXT(INDEX(sesss,SMALL(IF(noms=$J62,ROW(noms)-1,""),COLUMN(B:B)))),COLUMN(B:B)/1000+ROW($A46),"")</f>
        <v/>
      </c>
      <c r="M62" s="41" t="str">
        <f t="array" aca="1" ref="M62" ca="1">IF(ISTEXT(INDEX(sesss,SMALL(IF(noms=$J62,ROW(noms)-1,""),COLUMN(C:C)))),COLUMN(C:C)/1000+ROW($A46),"")</f>
        <v/>
      </c>
      <c r="N62" s="41" t="str">
        <f t="array" aca="1" ref="N62" ca="1">IF(ISTEXT(INDEX(sesss,SMALL(IF(noms=$J62,ROW(noms)-1,""),COLUMN(D:D)))),COLUMN(D:D)/1000+ROW($A46),"")</f>
        <v/>
      </c>
      <c r="O62" s="41" t="str">
        <f t="array" aca="1" ref="O62" ca="1">IF(ISTEXT(INDEX(sesss,SMALL(IF(noms=$J62,ROW(noms)-1,""),COLUMN(E:E)))),COLUMN(E:E)/1000+ROW($A46),"")</f>
        <v/>
      </c>
      <c r="P62" s="41" t="str">
        <f t="array" aca="1" ref="P62" ca="1">IF(ISTEXT(INDEX(sesss,SMALL(IF(noms=$J62,ROW(noms)-1,""),COLUMN(F:F)))),COLUMN(F:F)/1000+ROW($A46),"")</f>
        <v/>
      </c>
      <c r="Q62" s="41" t="str">
        <f t="array" aca="1" ref="Q62" ca="1">IF(ISTEXT(INDEX(sesss,SMALL(IF(noms=$J62,ROW(noms)-1,""),COLUMN(G:G)))),COLUMN(G:G)/1000+ROW($A46),"")</f>
        <v/>
      </c>
      <c r="R62" s="41" t="str">
        <f t="array" aca="1" ref="R62" ca="1">IF(ISTEXT(INDEX(sesss,SMALL(IF(noms=$J62,ROW(noms)-1,""),COLUMN(H:H)))),COLUMN(H:H)/1000+ROW($A46),"")</f>
        <v/>
      </c>
      <c r="S62" s="41" t="str">
        <f t="array" aca="1" ref="S62" ca="1">IF(ISTEXT(INDEX(sesss,SMALL(IF(noms=$J62,ROW(noms)-1,""),COLUMN(I:I)))),COLUMN(I:I)/1000+ROW($A46),"")</f>
        <v/>
      </c>
      <c r="U62" t="e">
        <f ca="1">INDEX(basetri,INT(SMALL(baseval,ROW(A46))))</f>
        <v>#NUM!</v>
      </c>
    </row>
    <row r="63" spans="1:21" ht="15" thickTop="1">
      <c r="A63" s="4" t="s">
        <v>23</v>
      </c>
      <c r="B63" s="5" t="s">
        <v>13</v>
      </c>
      <c r="C63" s="36">
        <v>43893</v>
      </c>
      <c r="D63" s="36">
        <v>43895</v>
      </c>
      <c r="E63" s="6" t="s">
        <v>106</v>
      </c>
      <c r="F63" s="6" t="s">
        <v>81</v>
      </c>
      <c r="G63" s="7">
        <v>31838</v>
      </c>
      <c r="J63" s="41" t="str">
        <f t="array" aca="1" ref="J63" ca="1">IFERROR(INDEX(noms,SMALL(IF(sesss=J$2,ROW(noms)-1,""),ROW(A47))),"")</f>
        <v/>
      </c>
      <c r="K63" s="41" t="str">
        <f t="array" aca="1" ref="K63" ca="1">IF(ISTEXT(INDEX(sesss,SMALL(IF(noms=$J63,ROW(noms)-1,""),COLUMN(A:A)))),COLUMN(A:A)/1000+ROW($A47),"")</f>
        <v/>
      </c>
      <c r="L63" s="41" t="str">
        <f t="array" aca="1" ref="L63" ca="1">IF(ISTEXT(INDEX(sesss,SMALL(IF(noms=$J63,ROW(noms)-1,""),COLUMN(B:B)))),COLUMN(B:B)/1000+ROW($A47),"")</f>
        <v/>
      </c>
      <c r="M63" s="41" t="str">
        <f t="array" aca="1" ref="M63" ca="1">IF(ISTEXT(INDEX(sesss,SMALL(IF(noms=$J63,ROW(noms)-1,""),COLUMN(C:C)))),COLUMN(C:C)/1000+ROW($A47),"")</f>
        <v/>
      </c>
      <c r="N63" s="41" t="str">
        <f t="array" aca="1" ref="N63" ca="1">IF(ISTEXT(INDEX(sesss,SMALL(IF(noms=$J63,ROW(noms)-1,""),COLUMN(D:D)))),COLUMN(D:D)/1000+ROW($A47),"")</f>
        <v/>
      </c>
      <c r="O63" s="41" t="str">
        <f t="array" aca="1" ref="O63" ca="1">IF(ISTEXT(INDEX(sesss,SMALL(IF(noms=$J63,ROW(noms)-1,""),COLUMN(E:E)))),COLUMN(E:E)/1000+ROW($A47),"")</f>
        <v/>
      </c>
      <c r="P63" s="41" t="str">
        <f t="array" aca="1" ref="P63" ca="1">IF(ISTEXT(INDEX(sesss,SMALL(IF(noms=$J63,ROW(noms)-1,""),COLUMN(F:F)))),COLUMN(F:F)/1000+ROW($A47),"")</f>
        <v/>
      </c>
      <c r="Q63" s="41" t="str">
        <f t="array" aca="1" ref="Q63" ca="1">IF(ISTEXT(INDEX(sesss,SMALL(IF(noms=$J63,ROW(noms)-1,""),COLUMN(G:G)))),COLUMN(G:G)/1000+ROW($A47),"")</f>
        <v/>
      </c>
      <c r="R63" s="41" t="str">
        <f t="array" aca="1" ref="R63" ca="1">IF(ISTEXT(INDEX(sesss,SMALL(IF(noms=$J63,ROW(noms)-1,""),COLUMN(H:H)))),COLUMN(H:H)/1000+ROW($A47),"")</f>
        <v/>
      </c>
      <c r="S63" s="41" t="str">
        <f t="array" aca="1" ref="S63" ca="1">IF(ISTEXT(INDEX(sesss,SMALL(IF(noms=$J63,ROW(noms)-1,""),COLUMN(I:I)))),COLUMN(I:I)/1000+ROW($A47),"")</f>
        <v/>
      </c>
      <c r="U63" t="e">
        <f ca="1">INDEX(basetri,INT(SMALL(baseval,ROW(A47))))</f>
        <v>#NUM!</v>
      </c>
    </row>
    <row r="64" spans="1:21">
      <c r="A64" s="8" t="s">
        <v>23</v>
      </c>
      <c r="B64" s="9" t="s">
        <v>13</v>
      </c>
      <c r="C64" s="37">
        <v>43893</v>
      </c>
      <c r="D64" s="37">
        <v>43895</v>
      </c>
      <c r="E64" s="10" t="s">
        <v>107</v>
      </c>
      <c r="F64" s="10" t="s">
        <v>108</v>
      </c>
      <c r="G64" s="11">
        <v>50344</v>
      </c>
      <c r="J64" s="41" t="str">
        <f t="array" aca="1" ref="J64" ca="1">IFERROR(INDEX(noms,SMALL(IF(sesss=J$2,ROW(noms)-1,""),ROW(A48))),"")</f>
        <v/>
      </c>
      <c r="K64" s="41" t="str">
        <f t="array" aca="1" ref="K64" ca="1">IF(ISTEXT(INDEX(sesss,SMALL(IF(noms=$J64,ROW(noms)-1,""),COLUMN(A:A)))),COLUMN(A:A)/1000+ROW($A48),"")</f>
        <v/>
      </c>
      <c r="L64" s="41" t="str">
        <f t="array" aca="1" ref="L64" ca="1">IF(ISTEXT(INDEX(sesss,SMALL(IF(noms=$J64,ROW(noms)-1,""),COLUMN(B:B)))),COLUMN(B:B)/1000+ROW($A48),"")</f>
        <v/>
      </c>
      <c r="M64" s="41" t="str">
        <f t="array" aca="1" ref="M64" ca="1">IF(ISTEXT(INDEX(sesss,SMALL(IF(noms=$J64,ROW(noms)-1,""),COLUMN(C:C)))),COLUMN(C:C)/1000+ROW($A48),"")</f>
        <v/>
      </c>
      <c r="N64" s="41" t="str">
        <f t="array" aca="1" ref="N64" ca="1">IF(ISTEXT(INDEX(sesss,SMALL(IF(noms=$J64,ROW(noms)-1,""),COLUMN(D:D)))),COLUMN(D:D)/1000+ROW($A48),"")</f>
        <v/>
      </c>
      <c r="O64" s="41" t="str">
        <f t="array" aca="1" ref="O64" ca="1">IF(ISTEXT(INDEX(sesss,SMALL(IF(noms=$J64,ROW(noms)-1,""),COLUMN(E:E)))),COLUMN(E:E)/1000+ROW($A48),"")</f>
        <v/>
      </c>
      <c r="P64" s="41" t="str">
        <f t="array" aca="1" ref="P64" ca="1">IF(ISTEXT(INDEX(sesss,SMALL(IF(noms=$J64,ROW(noms)-1,""),COLUMN(F:F)))),COLUMN(F:F)/1000+ROW($A48),"")</f>
        <v/>
      </c>
      <c r="Q64" s="41" t="str">
        <f t="array" aca="1" ref="Q64" ca="1">IF(ISTEXT(INDEX(sesss,SMALL(IF(noms=$J64,ROW(noms)-1,""),COLUMN(G:G)))),COLUMN(G:G)/1000+ROW($A48),"")</f>
        <v/>
      </c>
      <c r="R64" s="41" t="str">
        <f t="array" aca="1" ref="R64" ca="1">IF(ISTEXT(INDEX(sesss,SMALL(IF(noms=$J64,ROW(noms)-1,""),COLUMN(H:H)))),COLUMN(H:H)/1000+ROW($A48),"")</f>
        <v/>
      </c>
      <c r="S64" s="41" t="str">
        <f t="array" aca="1" ref="S64" ca="1">IF(ISTEXT(INDEX(sesss,SMALL(IF(noms=$J64,ROW(noms)-1,""),COLUMN(I:I)))),COLUMN(I:I)/1000+ROW($A48),"")</f>
        <v/>
      </c>
      <c r="U64" t="e">
        <f ca="1">INDEX(basetri,INT(SMALL(baseval,ROW(A48))))</f>
        <v>#NUM!</v>
      </c>
    </row>
    <row r="65" spans="1:21" ht="15" thickBot="1">
      <c r="A65" s="8" t="s">
        <v>23</v>
      </c>
      <c r="B65" s="9" t="s">
        <v>13</v>
      </c>
      <c r="C65" s="37">
        <v>43893</v>
      </c>
      <c r="D65" s="37">
        <v>43895</v>
      </c>
      <c r="E65" s="12" t="s">
        <v>109</v>
      </c>
      <c r="F65" s="12" t="s">
        <v>110</v>
      </c>
      <c r="G65" s="13">
        <v>50352</v>
      </c>
      <c r="J65" s="41" t="str">
        <f t="array" aca="1" ref="J65" ca="1">IFERROR(INDEX(noms,SMALL(IF(sesss=J$2,ROW(noms)-1,""),ROW(A49))),"")</f>
        <v/>
      </c>
      <c r="K65" s="41" t="str">
        <f t="array" aca="1" ref="K65" ca="1">IF(ISTEXT(INDEX(sesss,SMALL(IF(noms=$J65,ROW(noms)-1,""),COLUMN(A:A)))),COLUMN(A:A)/1000+ROW($A49),"")</f>
        <v/>
      </c>
      <c r="L65" s="41" t="str">
        <f t="array" aca="1" ref="L65" ca="1">IF(ISTEXT(INDEX(sesss,SMALL(IF(noms=$J65,ROW(noms)-1,""),COLUMN(B:B)))),COLUMN(B:B)/1000+ROW($A49),"")</f>
        <v/>
      </c>
      <c r="M65" s="41" t="str">
        <f t="array" aca="1" ref="M65" ca="1">IF(ISTEXT(INDEX(sesss,SMALL(IF(noms=$J65,ROW(noms)-1,""),COLUMN(C:C)))),COLUMN(C:C)/1000+ROW($A49),"")</f>
        <v/>
      </c>
      <c r="N65" s="41" t="str">
        <f t="array" aca="1" ref="N65" ca="1">IF(ISTEXT(INDEX(sesss,SMALL(IF(noms=$J65,ROW(noms)-1,""),COLUMN(D:D)))),COLUMN(D:D)/1000+ROW($A49),"")</f>
        <v/>
      </c>
      <c r="O65" s="41" t="str">
        <f t="array" aca="1" ref="O65" ca="1">IF(ISTEXT(INDEX(sesss,SMALL(IF(noms=$J65,ROW(noms)-1,""),COLUMN(E:E)))),COLUMN(E:E)/1000+ROW($A49),"")</f>
        <v/>
      </c>
      <c r="P65" s="41" t="str">
        <f t="array" aca="1" ref="P65" ca="1">IF(ISTEXT(INDEX(sesss,SMALL(IF(noms=$J65,ROW(noms)-1,""),COLUMN(F:F)))),COLUMN(F:F)/1000+ROW($A49),"")</f>
        <v/>
      </c>
      <c r="Q65" s="41" t="str">
        <f t="array" aca="1" ref="Q65" ca="1">IF(ISTEXT(INDEX(sesss,SMALL(IF(noms=$J65,ROW(noms)-1,""),COLUMN(G:G)))),COLUMN(G:G)/1000+ROW($A49),"")</f>
        <v/>
      </c>
      <c r="R65" s="41" t="str">
        <f t="array" aca="1" ref="R65" ca="1">IF(ISTEXT(INDEX(sesss,SMALL(IF(noms=$J65,ROW(noms)-1,""),COLUMN(H:H)))),COLUMN(H:H)/1000+ROW($A49),"")</f>
        <v/>
      </c>
      <c r="S65" s="41" t="str">
        <f t="array" aca="1" ref="S65" ca="1">IF(ISTEXT(INDEX(sesss,SMALL(IF(noms=$J65,ROW(noms)-1,""),COLUMN(I:I)))),COLUMN(I:I)/1000+ROW($A49),"")</f>
        <v/>
      </c>
      <c r="U65" t="e">
        <f ca="1">INDEX(basetri,INT(SMALL(baseval,ROW(A49))))</f>
        <v>#NUM!</v>
      </c>
    </row>
    <row r="66" spans="1:21" ht="15" thickTop="1">
      <c r="A66" s="4" t="s">
        <v>24</v>
      </c>
      <c r="B66" s="5" t="s">
        <v>14</v>
      </c>
      <c r="C66" s="36">
        <v>43893</v>
      </c>
      <c r="D66" s="36">
        <v>43895</v>
      </c>
      <c r="E66" s="6" t="s">
        <v>111</v>
      </c>
      <c r="F66" s="6" t="s">
        <v>112</v>
      </c>
      <c r="G66" s="7">
        <v>88228374</v>
      </c>
      <c r="J66" s="41" t="str">
        <f t="array" aca="1" ref="J66" ca="1">IFERROR(INDEX(noms,SMALL(IF(sesss=J$2,ROW(noms)-1,""),ROW(A50))),"")</f>
        <v/>
      </c>
      <c r="K66" s="41" t="str">
        <f t="array" aca="1" ref="K66" ca="1">IF(ISTEXT(INDEX(sesss,SMALL(IF(noms=$J66,ROW(noms)-1,""),COLUMN(A:A)))),COLUMN(A:A)/1000+ROW($A50),"")</f>
        <v/>
      </c>
      <c r="L66" s="41" t="str">
        <f t="array" aca="1" ref="L66" ca="1">IF(ISTEXT(INDEX(sesss,SMALL(IF(noms=$J66,ROW(noms)-1,""),COLUMN(B:B)))),COLUMN(B:B)/1000+ROW($A50),"")</f>
        <v/>
      </c>
      <c r="M66" s="41" t="str">
        <f t="array" aca="1" ref="M66" ca="1">IF(ISTEXT(INDEX(sesss,SMALL(IF(noms=$J66,ROW(noms)-1,""),COLUMN(C:C)))),COLUMN(C:C)/1000+ROW($A50),"")</f>
        <v/>
      </c>
      <c r="N66" s="41" t="str">
        <f t="array" aca="1" ref="N66" ca="1">IF(ISTEXT(INDEX(sesss,SMALL(IF(noms=$J66,ROW(noms)-1,""),COLUMN(D:D)))),COLUMN(D:D)/1000+ROW($A50),"")</f>
        <v/>
      </c>
      <c r="O66" s="41" t="str">
        <f t="array" aca="1" ref="O66" ca="1">IF(ISTEXT(INDEX(sesss,SMALL(IF(noms=$J66,ROW(noms)-1,""),COLUMN(E:E)))),COLUMN(E:E)/1000+ROW($A50),"")</f>
        <v/>
      </c>
      <c r="P66" s="41" t="str">
        <f t="array" aca="1" ref="P66" ca="1">IF(ISTEXT(INDEX(sesss,SMALL(IF(noms=$J66,ROW(noms)-1,""),COLUMN(F:F)))),COLUMN(F:F)/1000+ROW($A50),"")</f>
        <v/>
      </c>
      <c r="Q66" s="41" t="str">
        <f t="array" aca="1" ref="Q66" ca="1">IF(ISTEXT(INDEX(sesss,SMALL(IF(noms=$J66,ROW(noms)-1,""),COLUMN(G:G)))),COLUMN(G:G)/1000+ROW($A50),"")</f>
        <v/>
      </c>
      <c r="R66" s="41" t="str">
        <f t="array" aca="1" ref="R66" ca="1">IF(ISTEXT(INDEX(sesss,SMALL(IF(noms=$J66,ROW(noms)-1,""),COLUMN(H:H)))),COLUMN(H:H)/1000+ROW($A50),"")</f>
        <v/>
      </c>
      <c r="S66" s="41" t="str">
        <f t="array" aca="1" ref="S66" ca="1">IF(ISTEXT(INDEX(sesss,SMALL(IF(noms=$J66,ROW(noms)-1,""),COLUMN(I:I)))),COLUMN(I:I)/1000+ROW($A50),"")</f>
        <v/>
      </c>
      <c r="U66" t="e">
        <f ca="1">INDEX(basetri,INT(SMALL(baseval,ROW(A50))))</f>
        <v>#NUM!</v>
      </c>
    </row>
    <row r="67" spans="1:21">
      <c r="A67" s="8" t="s">
        <v>24</v>
      </c>
      <c r="B67" s="9" t="s">
        <v>14</v>
      </c>
      <c r="C67" s="37">
        <v>43893</v>
      </c>
      <c r="D67" s="37">
        <v>43895</v>
      </c>
      <c r="E67" s="10" t="s">
        <v>113</v>
      </c>
      <c r="F67" s="10" t="s">
        <v>114</v>
      </c>
      <c r="G67" s="11">
        <v>25420</v>
      </c>
      <c r="J67" s="41" t="str">
        <f t="array" aca="1" ref="J67" ca="1">IFERROR(INDEX(noms,SMALL(IF(sesss=J$2,ROW(noms)-1,""),ROW(A51))),"")</f>
        <v/>
      </c>
      <c r="K67" s="41" t="str">
        <f t="array" aca="1" ref="K67" ca="1">IF(ISTEXT(INDEX(sesss,SMALL(IF(noms=$J67,ROW(noms)-1,""),COLUMN(A:A)))),COLUMN(A:A)/1000+ROW($A51),"")</f>
        <v/>
      </c>
      <c r="L67" s="41" t="str">
        <f t="array" aca="1" ref="L67" ca="1">IF(ISTEXT(INDEX(sesss,SMALL(IF(noms=$J67,ROW(noms)-1,""),COLUMN(B:B)))),COLUMN(B:B)/1000+ROW($A51),"")</f>
        <v/>
      </c>
      <c r="M67" s="41" t="str">
        <f t="array" aca="1" ref="M67" ca="1">IF(ISTEXT(INDEX(sesss,SMALL(IF(noms=$J67,ROW(noms)-1,""),COLUMN(C:C)))),COLUMN(C:C)/1000+ROW($A51),"")</f>
        <v/>
      </c>
      <c r="N67" s="41" t="str">
        <f t="array" aca="1" ref="N67" ca="1">IF(ISTEXT(INDEX(sesss,SMALL(IF(noms=$J67,ROW(noms)-1,""),COLUMN(D:D)))),COLUMN(D:D)/1000+ROW($A51),"")</f>
        <v/>
      </c>
      <c r="O67" s="41" t="str">
        <f t="array" aca="1" ref="O67" ca="1">IF(ISTEXT(INDEX(sesss,SMALL(IF(noms=$J67,ROW(noms)-1,""),COLUMN(E:E)))),COLUMN(E:E)/1000+ROW($A51),"")</f>
        <v/>
      </c>
      <c r="P67" s="41" t="str">
        <f t="array" aca="1" ref="P67" ca="1">IF(ISTEXT(INDEX(sesss,SMALL(IF(noms=$J67,ROW(noms)-1,""),COLUMN(F:F)))),COLUMN(F:F)/1000+ROW($A51),"")</f>
        <v/>
      </c>
      <c r="Q67" s="41" t="str">
        <f t="array" aca="1" ref="Q67" ca="1">IF(ISTEXT(INDEX(sesss,SMALL(IF(noms=$J67,ROW(noms)-1,""),COLUMN(G:G)))),COLUMN(G:G)/1000+ROW($A51),"")</f>
        <v/>
      </c>
      <c r="R67" s="41" t="str">
        <f t="array" aca="1" ref="R67" ca="1">IF(ISTEXT(INDEX(sesss,SMALL(IF(noms=$J67,ROW(noms)-1,""),COLUMN(H:H)))),COLUMN(H:H)/1000+ROW($A51),"")</f>
        <v/>
      </c>
      <c r="S67" s="41" t="str">
        <f t="array" aca="1" ref="S67" ca="1">IF(ISTEXT(INDEX(sesss,SMALL(IF(noms=$J67,ROW(noms)-1,""),COLUMN(I:I)))),COLUMN(I:I)/1000+ROW($A51),"")</f>
        <v/>
      </c>
      <c r="U67" t="e">
        <f ca="1">INDEX(basetri,INT(SMALL(baseval,ROW(A51))))</f>
        <v>#NUM!</v>
      </c>
    </row>
    <row r="68" spans="1:21">
      <c r="A68" s="8" t="s">
        <v>24</v>
      </c>
      <c r="B68" s="9" t="s">
        <v>14</v>
      </c>
      <c r="C68" s="37">
        <v>43893</v>
      </c>
      <c r="D68" s="37">
        <v>43895</v>
      </c>
      <c r="E68" s="10" t="s">
        <v>115</v>
      </c>
      <c r="F68" s="10" t="s">
        <v>97</v>
      </c>
      <c r="G68" s="11">
        <v>32505</v>
      </c>
      <c r="J68" s="41" t="str">
        <f t="array" aca="1" ref="J68" ca="1">IFERROR(INDEX(noms,SMALL(IF(sesss=J$2,ROW(noms)-1,""),ROW(A52))),"")</f>
        <v/>
      </c>
      <c r="K68" s="41" t="str">
        <f t="array" aca="1" ref="K68" ca="1">IF(ISTEXT(INDEX(sesss,SMALL(IF(noms=$J68,ROW(noms)-1,""),COLUMN(A:A)))),COLUMN(A:A)/1000+ROW($A52),"")</f>
        <v/>
      </c>
      <c r="L68" s="41" t="str">
        <f t="array" aca="1" ref="L68" ca="1">IF(ISTEXT(INDEX(sesss,SMALL(IF(noms=$J68,ROW(noms)-1,""),COLUMN(B:B)))),COLUMN(B:B)/1000+ROW($A52),"")</f>
        <v/>
      </c>
      <c r="M68" s="41" t="str">
        <f t="array" aca="1" ref="M68" ca="1">IF(ISTEXT(INDEX(sesss,SMALL(IF(noms=$J68,ROW(noms)-1,""),COLUMN(C:C)))),COLUMN(C:C)/1000+ROW($A52),"")</f>
        <v/>
      </c>
      <c r="N68" s="41" t="str">
        <f t="array" aca="1" ref="N68" ca="1">IF(ISTEXT(INDEX(sesss,SMALL(IF(noms=$J68,ROW(noms)-1,""),COLUMN(D:D)))),COLUMN(D:D)/1000+ROW($A52),"")</f>
        <v/>
      </c>
      <c r="O68" s="41" t="str">
        <f t="array" aca="1" ref="O68" ca="1">IF(ISTEXT(INDEX(sesss,SMALL(IF(noms=$J68,ROW(noms)-1,""),COLUMN(E:E)))),COLUMN(E:E)/1000+ROW($A52),"")</f>
        <v/>
      </c>
      <c r="P68" s="41" t="str">
        <f t="array" aca="1" ref="P68" ca="1">IF(ISTEXT(INDEX(sesss,SMALL(IF(noms=$J68,ROW(noms)-1,""),COLUMN(F:F)))),COLUMN(F:F)/1000+ROW($A52),"")</f>
        <v/>
      </c>
      <c r="Q68" s="41" t="str">
        <f t="array" aca="1" ref="Q68" ca="1">IF(ISTEXT(INDEX(sesss,SMALL(IF(noms=$J68,ROW(noms)-1,""),COLUMN(G:G)))),COLUMN(G:G)/1000+ROW($A52),"")</f>
        <v/>
      </c>
      <c r="R68" s="41" t="str">
        <f t="array" aca="1" ref="R68" ca="1">IF(ISTEXT(INDEX(sesss,SMALL(IF(noms=$J68,ROW(noms)-1,""),COLUMN(H:H)))),COLUMN(H:H)/1000+ROW($A52),"")</f>
        <v/>
      </c>
      <c r="S68" s="41" t="str">
        <f t="array" aca="1" ref="S68" ca="1">IF(ISTEXT(INDEX(sesss,SMALL(IF(noms=$J68,ROW(noms)-1,""),COLUMN(I:I)))),COLUMN(I:I)/1000+ROW($A52),"")</f>
        <v/>
      </c>
      <c r="U68" t="e">
        <f ca="1">INDEX(basetri,INT(SMALL(baseval,ROW(A52))))</f>
        <v>#NUM!</v>
      </c>
    </row>
    <row r="69" spans="1:21">
      <c r="A69" s="8" t="s">
        <v>24</v>
      </c>
      <c r="B69" s="9" t="s">
        <v>14</v>
      </c>
      <c r="C69" s="37">
        <v>43893</v>
      </c>
      <c r="D69" s="37">
        <v>43895</v>
      </c>
      <c r="E69" s="10" t="s">
        <v>116</v>
      </c>
      <c r="F69" s="10" t="s">
        <v>117</v>
      </c>
      <c r="G69" s="11">
        <v>50298</v>
      </c>
      <c r="J69" s="41" t="str">
        <f t="array" aca="1" ref="J69" ca="1">IFERROR(INDEX(noms,SMALL(IF(sesss=J$2,ROW(noms)-1,""),ROW(A53))),"")</f>
        <v/>
      </c>
      <c r="K69" s="41" t="str">
        <f t="array" aca="1" ref="K69" ca="1">IF(ISTEXT(INDEX(sesss,SMALL(IF(noms=$J69,ROW(noms)-1,""),COLUMN(A:A)))),COLUMN(A:A)/1000+ROW($A53),"")</f>
        <v/>
      </c>
      <c r="L69" s="41" t="str">
        <f t="array" aca="1" ref="L69" ca="1">IF(ISTEXT(INDEX(sesss,SMALL(IF(noms=$J69,ROW(noms)-1,""),COLUMN(B:B)))),COLUMN(B:B)/1000+ROW($A53),"")</f>
        <v/>
      </c>
      <c r="M69" s="41" t="str">
        <f t="array" aca="1" ref="M69" ca="1">IF(ISTEXT(INDEX(sesss,SMALL(IF(noms=$J69,ROW(noms)-1,""),COLUMN(C:C)))),COLUMN(C:C)/1000+ROW($A53),"")</f>
        <v/>
      </c>
      <c r="N69" s="41" t="str">
        <f t="array" aca="1" ref="N69" ca="1">IF(ISTEXT(INDEX(sesss,SMALL(IF(noms=$J69,ROW(noms)-1,""),COLUMN(D:D)))),COLUMN(D:D)/1000+ROW($A53),"")</f>
        <v/>
      </c>
      <c r="O69" s="41" t="str">
        <f t="array" aca="1" ref="O69" ca="1">IF(ISTEXT(INDEX(sesss,SMALL(IF(noms=$J69,ROW(noms)-1,""),COLUMN(E:E)))),COLUMN(E:E)/1000+ROW($A53),"")</f>
        <v/>
      </c>
      <c r="P69" s="41" t="str">
        <f t="array" aca="1" ref="P69" ca="1">IF(ISTEXT(INDEX(sesss,SMALL(IF(noms=$J69,ROW(noms)-1,""),COLUMN(F:F)))),COLUMN(F:F)/1000+ROW($A53),"")</f>
        <v/>
      </c>
      <c r="Q69" s="41" t="str">
        <f t="array" aca="1" ref="Q69" ca="1">IF(ISTEXT(INDEX(sesss,SMALL(IF(noms=$J69,ROW(noms)-1,""),COLUMN(G:G)))),COLUMN(G:G)/1000+ROW($A53),"")</f>
        <v/>
      </c>
      <c r="R69" s="41" t="str">
        <f t="array" aca="1" ref="R69" ca="1">IF(ISTEXT(INDEX(sesss,SMALL(IF(noms=$J69,ROW(noms)-1,""),COLUMN(H:H)))),COLUMN(H:H)/1000+ROW($A53),"")</f>
        <v/>
      </c>
      <c r="S69" s="41" t="str">
        <f t="array" aca="1" ref="S69" ca="1">IF(ISTEXT(INDEX(sesss,SMALL(IF(noms=$J69,ROW(noms)-1,""),COLUMN(I:I)))),COLUMN(I:I)/1000+ROW($A53),"")</f>
        <v/>
      </c>
      <c r="U69" t="e">
        <f ca="1">INDEX(basetri,INT(SMALL(baseval,ROW(A53))))</f>
        <v>#NUM!</v>
      </c>
    </row>
    <row r="70" spans="1:21">
      <c r="A70" s="8" t="s">
        <v>24</v>
      </c>
      <c r="B70" s="9" t="s">
        <v>14</v>
      </c>
      <c r="C70" s="37">
        <v>43893</v>
      </c>
      <c r="D70" s="37">
        <v>43895</v>
      </c>
      <c r="E70" s="10" t="s">
        <v>118</v>
      </c>
      <c r="F70" s="10" t="s">
        <v>47</v>
      </c>
      <c r="G70" s="11">
        <v>88264034</v>
      </c>
      <c r="J70" s="41" t="str">
        <f t="array" aca="1" ref="J70" ca="1">IFERROR(INDEX(noms,SMALL(IF(sesss=J$2,ROW(noms)-1,""),ROW(A54))),"")</f>
        <v/>
      </c>
      <c r="K70" s="41" t="str">
        <f t="array" aca="1" ref="K70" ca="1">IF(ISTEXT(INDEX(sesss,SMALL(IF(noms=$J70,ROW(noms)-1,""),COLUMN(A:A)))),COLUMN(A:A)/1000+ROW($A54),"")</f>
        <v/>
      </c>
      <c r="L70" s="41" t="str">
        <f t="array" aca="1" ref="L70" ca="1">IF(ISTEXT(INDEX(sesss,SMALL(IF(noms=$J70,ROW(noms)-1,""),COLUMN(B:B)))),COLUMN(B:B)/1000+ROW($A54),"")</f>
        <v/>
      </c>
      <c r="M70" s="41" t="str">
        <f t="array" aca="1" ref="M70" ca="1">IF(ISTEXT(INDEX(sesss,SMALL(IF(noms=$J70,ROW(noms)-1,""),COLUMN(C:C)))),COLUMN(C:C)/1000+ROW($A54),"")</f>
        <v/>
      </c>
      <c r="N70" s="41" t="str">
        <f t="array" aca="1" ref="N70" ca="1">IF(ISTEXT(INDEX(sesss,SMALL(IF(noms=$J70,ROW(noms)-1,""),COLUMN(D:D)))),COLUMN(D:D)/1000+ROW($A54),"")</f>
        <v/>
      </c>
      <c r="O70" s="41" t="str">
        <f t="array" aca="1" ref="O70" ca="1">IF(ISTEXT(INDEX(sesss,SMALL(IF(noms=$J70,ROW(noms)-1,""),COLUMN(E:E)))),COLUMN(E:E)/1000+ROW($A54),"")</f>
        <v/>
      </c>
      <c r="P70" s="41" t="str">
        <f t="array" aca="1" ref="P70" ca="1">IF(ISTEXT(INDEX(sesss,SMALL(IF(noms=$J70,ROW(noms)-1,""),COLUMN(F:F)))),COLUMN(F:F)/1000+ROW($A54),"")</f>
        <v/>
      </c>
      <c r="Q70" s="41" t="str">
        <f t="array" aca="1" ref="Q70" ca="1">IF(ISTEXT(INDEX(sesss,SMALL(IF(noms=$J70,ROW(noms)-1,""),COLUMN(G:G)))),COLUMN(G:G)/1000+ROW($A54),"")</f>
        <v/>
      </c>
      <c r="R70" s="41" t="str">
        <f t="array" aca="1" ref="R70" ca="1">IF(ISTEXT(INDEX(sesss,SMALL(IF(noms=$J70,ROW(noms)-1,""),COLUMN(H:H)))),COLUMN(H:H)/1000+ROW($A54),"")</f>
        <v/>
      </c>
      <c r="S70" s="41" t="str">
        <f t="array" aca="1" ref="S70" ca="1">IF(ISTEXT(INDEX(sesss,SMALL(IF(noms=$J70,ROW(noms)-1,""),COLUMN(I:I)))),COLUMN(I:I)/1000+ROW($A54),"")</f>
        <v/>
      </c>
      <c r="U70" t="e">
        <f ca="1">INDEX(basetri,INT(SMALL(baseval,ROW(A54))))</f>
        <v>#NUM!</v>
      </c>
    </row>
    <row r="71" spans="1:21">
      <c r="A71" s="8" t="s">
        <v>24</v>
      </c>
      <c r="B71" s="9" t="s">
        <v>14</v>
      </c>
      <c r="C71" s="37">
        <v>43893</v>
      </c>
      <c r="D71" s="37">
        <v>43895</v>
      </c>
      <c r="E71" s="10" t="s">
        <v>119</v>
      </c>
      <c r="F71" s="10" t="s">
        <v>79</v>
      </c>
      <c r="G71" s="11">
        <v>39034</v>
      </c>
    </row>
    <row r="72" spans="1:21" ht="15" thickBot="1">
      <c r="A72" s="32" t="s">
        <v>24</v>
      </c>
      <c r="B72" s="33" t="s">
        <v>14</v>
      </c>
      <c r="C72" s="38">
        <v>43893</v>
      </c>
      <c r="D72" s="38">
        <v>43895</v>
      </c>
      <c r="E72" s="34" t="s">
        <v>120</v>
      </c>
      <c r="F72" s="34" t="s">
        <v>37</v>
      </c>
      <c r="G72" s="35">
        <v>50325</v>
      </c>
    </row>
    <row r="73" spans="1:21" ht="15" thickTop="1"/>
  </sheetData>
  <conditionalFormatting sqref="A55:G72 A54:D54 A2:G53">
    <cfRule type="expression" dxfId="188" priority="36" stopIfTrue="1">
      <formula>LEFT(#REF!,2)="00"</formula>
    </cfRule>
    <cfRule type="expression" dxfId="187" priority="37" stopIfTrue="1">
      <formula>LEFT(#REF!,2)="01"</formula>
    </cfRule>
    <cfRule type="expression" dxfId="186" priority="38" stopIfTrue="1">
      <formula>LEFT(#REF!,2)="02"</formula>
    </cfRule>
    <cfRule type="expression" dxfId="185" priority="39" stopIfTrue="1">
      <formula>LEFT(#REF!,2)="03"</formula>
    </cfRule>
    <cfRule type="expression" dxfId="184" priority="40" stopIfTrue="1">
      <formula>LEFT(#REF!,2)="04"</formula>
    </cfRule>
    <cfRule type="expression" dxfId="183" priority="41" stopIfTrue="1">
      <formula>LEFT(#REF!,2)="05"</formula>
    </cfRule>
    <cfRule type="expression" dxfId="182" priority="42" stopIfTrue="1">
      <formula>#REF! &gt;0</formula>
    </cfRule>
  </conditionalFormatting>
  <conditionalFormatting sqref="E54:G54">
    <cfRule type="expression" dxfId="181" priority="15" stopIfTrue="1">
      <formula>LEFT(#REF!,2)="00"</formula>
    </cfRule>
    <cfRule type="expression" dxfId="180" priority="16" stopIfTrue="1">
      <formula>LEFT(#REF!,2)="01"</formula>
    </cfRule>
    <cfRule type="expression" dxfId="179" priority="17" stopIfTrue="1">
      <formula>LEFT(#REF!,2)="02"</formula>
    </cfRule>
    <cfRule type="expression" dxfId="178" priority="18" stopIfTrue="1">
      <formula>LEFT(#REF!,2)="03"</formula>
    </cfRule>
    <cfRule type="expression" dxfId="177" priority="19" stopIfTrue="1">
      <formula>LEFT(#REF!,2)="04"</formula>
    </cfRule>
    <cfRule type="expression" dxfId="176" priority="20" stopIfTrue="1">
      <formula>LEFT(#REF!,2)="05"</formula>
    </cfRule>
    <cfRule type="expression" dxfId="175" priority="21" stopIfTrue="1">
      <formula>#REF! &gt;0</formula>
    </cfRule>
  </conditionalFormatting>
  <conditionalFormatting sqref="J2">
    <cfRule type="expression" dxfId="167" priority="1" stopIfTrue="1">
      <formula>LEFT(#REF!,2)="00"</formula>
    </cfRule>
    <cfRule type="expression" dxfId="166" priority="2" stopIfTrue="1">
      <formula>LEFT(#REF!,2)="01"</formula>
    </cfRule>
    <cfRule type="expression" dxfId="165" priority="3" stopIfTrue="1">
      <formula>LEFT(#REF!,2)="02"</formula>
    </cfRule>
    <cfRule type="expression" dxfId="164" priority="4" stopIfTrue="1">
      <formula>LEFT(#REF!,2)="03"</formula>
    </cfRule>
    <cfRule type="expression" dxfId="163" priority="5" stopIfTrue="1">
      <formula>LEFT(#REF!,2)="04"</formula>
    </cfRule>
    <cfRule type="expression" dxfId="162" priority="6" stopIfTrue="1">
      <formula>LEFT(#REF!,2)="05"</formula>
    </cfRule>
    <cfRule type="expression" dxfId="161" priority="7" stopIfTrue="1">
      <formula>#REF! 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C22"/>
  <sheetViews>
    <sheetView workbookViewId="0">
      <selection activeCell="F7" sqref="F7"/>
    </sheetView>
  </sheetViews>
  <sheetFormatPr baseColWidth="10" defaultRowHeight="14.5"/>
  <cols>
    <col min="1" max="1" width="29" bestFit="1" customWidth="1"/>
    <col min="2" max="2" width="22.36328125" bestFit="1" customWidth="1"/>
    <col min="3" max="3" width="11.90625" customWidth="1"/>
    <col min="4" max="4" width="3.81640625" customWidth="1"/>
    <col min="5" max="5" width="3.453125" customWidth="1"/>
    <col min="6" max="6" width="4.08984375" customWidth="1"/>
    <col min="7" max="7" width="8.453125" customWidth="1"/>
    <col min="8" max="8" width="11.90625" customWidth="1"/>
    <col min="9" max="9" width="8.1796875" bestFit="1" customWidth="1"/>
    <col min="10" max="10" width="5.81640625" customWidth="1"/>
    <col min="11" max="12" width="8.453125" customWidth="1"/>
    <col min="13" max="13" width="11.90625" customWidth="1"/>
    <col min="14" max="14" width="11" bestFit="1" customWidth="1"/>
    <col min="15" max="15" width="8.453125" customWidth="1"/>
    <col min="16" max="16" width="13.6328125" bestFit="1" customWidth="1"/>
    <col min="17" max="17" width="8.453125" customWidth="1"/>
    <col min="18" max="18" width="11.90625" bestFit="1" customWidth="1"/>
    <col min="19" max="19" width="10.6328125" bestFit="1" customWidth="1"/>
    <col min="20" max="20" width="8" bestFit="1" customWidth="1"/>
    <col min="21" max="21" width="8.1796875" bestFit="1" customWidth="1"/>
    <col min="22" max="22" width="10.6328125" bestFit="1" customWidth="1"/>
    <col min="23" max="23" width="8" bestFit="1" customWidth="1"/>
    <col min="24" max="24" width="9.08984375" bestFit="1" customWidth="1"/>
    <col min="25" max="25" width="10.6328125" bestFit="1" customWidth="1"/>
    <col min="26" max="26" width="8" bestFit="1" customWidth="1"/>
    <col min="27" max="27" width="9" bestFit="1" customWidth="1"/>
    <col min="28" max="28" width="10.6328125" bestFit="1" customWidth="1"/>
    <col min="29" max="29" width="8" bestFit="1" customWidth="1"/>
    <col min="30" max="30" width="8.1796875" bestFit="1" customWidth="1"/>
    <col min="31" max="31" width="10.6328125" bestFit="1" customWidth="1"/>
    <col min="32" max="32" width="8" bestFit="1" customWidth="1"/>
    <col min="33" max="33" width="9" bestFit="1" customWidth="1"/>
    <col min="34" max="34" width="10.6328125" bestFit="1" customWidth="1"/>
    <col min="35" max="35" width="8" bestFit="1" customWidth="1"/>
    <col min="36" max="36" width="8.81640625" bestFit="1" customWidth="1"/>
    <col min="37" max="37" width="10.6328125" bestFit="1" customWidth="1"/>
    <col min="38" max="38" width="11" bestFit="1" customWidth="1"/>
    <col min="39" max="39" width="8.6328125" bestFit="1" customWidth="1"/>
    <col min="40" max="40" width="13.6328125" bestFit="1" customWidth="1"/>
    <col min="41" max="41" width="11" bestFit="1" customWidth="1"/>
    <col min="42" max="42" width="8.08984375" bestFit="1" customWidth="1"/>
    <col min="43" max="43" width="13.6328125" bestFit="1" customWidth="1"/>
    <col min="44" max="44" width="11" bestFit="1" customWidth="1"/>
    <col min="45" max="45" width="8.6328125" bestFit="1" customWidth="1"/>
    <col min="46" max="46" width="13.6328125" bestFit="1" customWidth="1"/>
    <col min="47" max="47" width="11" bestFit="1" customWidth="1"/>
    <col min="48" max="48" width="8.6328125" bestFit="1" customWidth="1"/>
    <col min="49" max="49" width="13.6328125" bestFit="1" customWidth="1"/>
    <col min="50" max="50" width="11" bestFit="1" customWidth="1"/>
    <col min="51" max="51" width="8.453125" bestFit="1" customWidth="1"/>
    <col min="52" max="52" width="13.6328125" bestFit="1" customWidth="1"/>
    <col min="53" max="53" width="11" bestFit="1" customWidth="1"/>
    <col min="54" max="54" width="8.81640625" bestFit="1" customWidth="1"/>
    <col min="55" max="55" width="13.6328125" bestFit="1" customWidth="1"/>
    <col min="56" max="56" width="11" bestFit="1" customWidth="1"/>
    <col min="57" max="57" width="8.54296875" bestFit="1" customWidth="1"/>
    <col min="58" max="58" width="13.6328125" bestFit="1" customWidth="1"/>
    <col min="59" max="59" width="11" bestFit="1" customWidth="1"/>
    <col min="60" max="60" width="8.453125" bestFit="1" customWidth="1"/>
    <col min="61" max="61" width="13.6328125" bestFit="1" customWidth="1"/>
    <col min="62" max="62" width="11" bestFit="1" customWidth="1"/>
    <col min="63" max="63" width="9" bestFit="1" customWidth="1"/>
    <col min="64" max="64" width="13.6328125" bestFit="1" customWidth="1"/>
    <col min="65" max="65" width="11" bestFit="1" customWidth="1"/>
    <col min="66" max="66" width="9.08984375" bestFit="1" customWidth="1"/>
    <col min="67" max="67" width="13.6328125" bestFit="1" customWidth="1"/>
    <col min="68" max="68" width="11" bestFit="1" customWidth="1"/>
    <col min="69" max="69" width="7.81640625" bestFit="1" customWidth="1"/>
    <col min="70" max="70" width="13.6328125" bestFit="1" customWidth="1"/>
    <col min="71" max="71" width="11" bestFit="1" customWidth="1"/>
    <col min="72" max="72" width="9" bestFit="1" customWidth="1"/>
    <col min="73" max="73" width="13.6328125" bestFit="1" customWidth="1"/>
    <col min="74" max="74" width="11" bestFit="1" customWidth="1"/>
    <col min="75" max="75" width="8.453125" bestFit="1" customWidth="1"/>
    <col min="76" max="76" width="13.6328125" bestFit="1" customWidth="1"/>
    <col min="77" max="77" width="11" bestFit="1" customWidth="1"/>
    <col min="78" max="78" width="8.453125" bestFit="1" customWidth="1"/>
    <col min="79" max="79" width="13.6328125" bestFit="1" customWidth="1"/>
    <col min="80" max="80" width="11" bestFit="1" customWidth="1"/>
    <col min="81" max="81" width="8.453125" bestFit="1" customWidth="1"/>
    <col min="82" max="82" width="13.6328125" bestFit="1" customWidth="1"/>
    <col min="83" max="83" width="11" bestFit="1" customWidth="1"/>
    <col min="84" max="84" width="8.453125" bestFit="1" customWidth="1"/>
    <col min="85" max="85" width="13.6328125" bestFit="1" customWidth="1"/>
    <col min="86" max="86" width="11" bestFit="1" customWidth="1"/>
    <col min="87" max="87" width="8.54296875" bestFit="1" customWidth="1"/>
    <col min="88" max="88" width="13.6328125" bestFit="1" customWidth="1"/>
    <col min="89" max="89" width="11" bestFit="1" customWidth="1"/>
    <col min="90" max="90" width="7.6328125" bestFit="1" customWidth="1"/>
    <col min="91" max="91" width="13.6328125" bestFit="1" customWidth="1"/>
    <col min="92" max="92" width="11" bestFit="1" customWidth="1"/>
    <col min="93" max="93" width="8.6328125" bestFit="1" customWidth="1"/>
    <col min="94" max="94" width="13.6328125" bestFit="1" customWidth="1"/>
    <col min="95" max="95" width="11" bestFit="1" customWidth="1"/>
    <col min="96" max="96" width="9.08984375" bestFit="1" customWidth="1"/>
    <col min="97" max="97" width="13.6328125" bestFit="1" customWidth="1"/>
    <col min="98" max="98" width="11" bestFit="1" customWidth="1"/>
    <col min="99" max="99" width="9" bestFit="1" customWidth="1"/>
    <col min="100" max="100" width="13.6328125" bestFit="1" customWidth="1"/>
    <col min="101" max="101" width="11" bestFit="1" customWidth="1"/>
    <col min="102" max="102" width="8.36328125" bestFit="1" customWidth="1"/>
    <col min="103" max="103" width="13.6328125" bestFit="1" customWidth="1"/>
    <col min="104" max="104" width="11" bestFit="1" customWidth="1"/>
    <col min="105" max="105" width="9" bestFit="1" customWidth="1"/>
    <col min="106" max="106" width="13.6328125" bestFit="1" customWidth="1"/>
    <col min="107" max="107" width="11" bestFit="1" customWidth="1"/>
    <col min="108" max="108" width="8.36328125" bestFit="1" customWidth="1"/>
    <col min="109" max="109" width="13.6328125" bestFit="1" customWidth="1"/>
    <col min="110" max="110" width="11" bestFit="1" customWidth="1"/>
    <col min="111" max="111" width="8.54296875" bestFit="1" customWidth="1"/>
    <col min="112" max="112" width="13.6328125" bestFit="1" customWidth="1"/>
    <col min="113" max="113" width="11" bestFit="1" customWidth="1"/>
    <col min="114" max="114" width="9" bestFit="1" customWidth="1"/>
    <col min="115" max="115" width="13.6328125" bestFit="1" customWidth="1"/>
    <col min="116" max="116" width="11" bestFit="1" customWidth="1"/>
    <col min="117" max="117" width="9.1796875" bestFit="1" customWidth="1"/>
    <col min="118" max="118" width="13.6328125" bestFit="1" customWidth="1"/>
    <col min="119" max="119" width="11" bestFit="1" customWidth="1"/>
    <col min="120" max="120" width="8.36328125" bestFit="1" customWidth="1"/>
    <col min="121" max="121" width="13.6328125" bestFit="1" customWidth="1"/>
    <col min="122" max="122" width="11" bestFit="1" customWidth="1"/>
    <col min="123" max="123" width="8.6328125" bestFit="1" customWidth="1"/>
    <col min="124" max="124" width="13.6328125" bestFit="1" customWidth="1"/>
    <col min="125" max="125" width="11" bestFit="1" customWidth="1"/>
    <col min="126" max="126" width="8.90625" bestFit="1" customWidth="1"/>
    <col min="127" max="127" width="13.6328125" bestFit="1" customWidth="1"/>
    <col min="128" max="128" width="11" bestFit="1" customWidth="1"/>
    <col min="129" max="129" width="8.453125" bestFit="1" customWidth="1"/>
    <col min="130" max="130" width="13.6328125" bestFit="1" customWidth="1"/>
    <col min="131" max="131" width="11" bestFit="1" customWidth="1"/>
    <col min="132" max="132" width="8.90625" bestFit="1" customWidth="1"/>
    <col min="133" max="133" width="13.6328125" bestFit="1" customWidth="1"/>
    <col min="134" max="134" width="11" bestFit="1" customWidth="1"/>
    <col min="135" max="135" width="8.1796875" bestFit="1" customWidth="1"/>
    <col min="136" max="136" width="13.6328125" bestFit="1" customWidth="1"/>
    <col min="137" max="137" width="11" bestFit="1" customWidth="1"/>
    <col min="138" max="138" width="7.81640625" bestFit="1" customWidth="1"/>
    <col min="139" max="139" width="13.6328125" bestFit="1" customWidth="1"/>
    <col min="140" max="140" width="11" bestFit="1" customWidth="1"/>
    <col min="141" max="141" width="8.90625" bestFit="1" customWidth="1"/>
    <col min="142" max="142" width="13.6328125" bestFit="1" customWidth="1"/>
    <col min="143" max="143" width="11" bestFit="1" customWidth="1"/>
    <col min="144" max="144" width="8.54296875" bestFit="1" customWidth="1"/>
    <col min="145" max="145" width="13.6328125" bestFit="1" customWidth="1"/>
    <col min="146" max="146" width="11" bestFit="1" customWidth="1"/>
    <col min="147" max="147" width="8.453125" bestFit="1" customWidth="1"/>
    <col min="148" max="148" width="13.6328125" bestFit="1" customWidth="1"/>
    <col min="149" max="149" width="11" bestFit="1" customWidth="1"/>
    <col min="150" max="150" width="7.81640625" bestFit="1" customWidth="1"/>
    <col min="151" max="151" width="13.6328125" bestFit="1" customWidth="1"/>
    <col min="152" max="152" width="11" bestFit="1" customWidth="1"/>
    <col min="153" max="153" width="8.54296875" bestFit="1" customWidth="1"/>
    <col min="154" max="154" width="13.6328125" bestFit="1" customWidth="1"/>
    <col min="155" max="155" width="11" bestFit="1" customWidth="1"/>
    <col min="156" max="156" width="9.54296875" bestFit="1" customWidth="1"/>
    <col min="157" max="157" width="13.6328125" bestFit="1" customWidth="1"/>
    <col min="158" max="158" width="11" bestFit="1" customWidth="1"/>
    <col min="159" max="159" width="7.90625" bestFit="1" customWidth="1"/>
    <col min="160" max="160" width="13.6328125" bestFit="1" customWidth="1"/>
    <col min="161" max="161" width="11" bestFit="1" customWidth="1"/>
    <col min="162" max="162" width="8.54296875" bestFit="1" customWidth="1"/>
    <col min="163" max="163" width="13.6328125" bestFit="1" customWidth="1"/>
    <col min="164" max="164" width="11.90625" bestFit="1" customWidth="1"/>
  </cols>
  <sheetData>
    <row r="3" spans="1:3">
      <c r="A3" s="18" t="s">
        <v>126</v>
      </c>
      <c r="B3" s="18" t="s">
        <v>125</v>
      </c>
    </row>
    <row r="4" spans="1:3">
      <c r="A4" s="18" t="s">
        <v>123</v>
      </c>
      <c r="B4" t="s">
        <v>16</v>
      </c>
      <c r="C4" t="s">
        <v>124</v>
      </c>
    </row>
    <row r="5" spans="1:3">
      <c r="A5" s="19">
        <v>43852</v>
      </c>
      <c r="B5" s="21">
        <v>5</v>
      </c>
      <c r="C5" s="21">
        <v>5</v>
      </c>
    </row>
    <row r="6" spans="1:3">
      <c r="A6" s="20" t="s">
        <v>6</v>
      </c>
      <c r="B6" s="21">
        <v>5</v>
      </c>
      <c r="C6" s="21">
        <v>5</v>
      </c>
    </row>
    <row r="7" spans="1:3">
      <c r="A7" s="22" t="s">
        <v>26</v>
      </c>
      <c r="B7" s="21"/>
      <c r="C7" s="21"/>
    </row>
    <row r="8" spans="1:3">
      <c r="A8" s="23" t="s">
        <v>27</v>
      </c>
      <c r="B8" s="21"/>
      <c r="C8" s="21"/>
    </row>
    <row r="9" spans="1:3">
      <c r="A9" s="24">
        <v>88212976</v>
      </c>
      <c r="B9" s="21">
        <v>1</v>
      </c>
      <c r="C9" s="21">
        <v>1</v>
      </c>
    </row>
    <row r="10" spans="1:3">
      <c r="A10" s="22" t="s">
        <v>46</v>
      </c>
      <c r="B10" s="21"/>
      <c r="C10" s="21"/>
    </row>
    <row r="11" spans="1:3">
      <c r="A11" s="23" t="s">
        <v>37</v>
      </c>
      <c r="B11" s="21"/>
      <c r="C11" s="21"/>
    </row>
    <row r="12" spans="1:3">
      <c r="A12" s="24">
        <v>90083034</v>
      </c>
      <c r="B12" s="21">
        <v>1</v>
      </c>
      <c r="C12" s="21">
        <v>1</v>
      </c>
    </row>
    <row r="13" spans="1:3">
      <c r="A13" s="22" t="s">
        <v>80</v>
      </c>
      <c r="B13" s="21"/>
      <c r="C13" s="21"/>
    </row>
    <row r="14" spans="1:3">
      <c r="A14" s="23" t="s">
        <v>81</v>
      </c>
      <c r="B14" s="21"/>
      <c r="C14" s="21"/>
    </row>
    <row r="15" spans="1:3">
      <c r="A15" s="24">
        <v>88267857</v>
      </c>
      <c r="B15" s="21">
        <v>1</v>
      </c>
      <c r="C15" s="21">
        <v>1</v>
      </c>
    </row>
    <row r="16" spans="1:3">
      <c r="A16" s="22" t="s">
        <v>47</v>
      </c>
      <c r="B16" s="21"/>
      <c r="C16" s="21"/>
    </row>
    <row r="17" spans="1:3">
      <c r="A17" s="23" t="s">
        <v>48</v>
      </c>
      <c r="B17" s="21"/>
      <c r="C17" s="21"/>
    </row>
    <row r="18" spans="1:3">
      <c r="A18" s="24">
        <v>90059570</v>
      </c>
      <c r="B18" s="21">
        <v>1</v>
      </c>
      <c r="C18" s="21">
        <v>1</v>
      </c>
    </row>
    <row r="19" spans="1:3">
      <c r="A19" s="22" t="s">
        <v>45</v>
      </c>
      <c r="B19" s="21"/>
      <c r="C19" s="21"/>
    </row>
    <row r="20" spans="1:3">
      <c r="A20" s="23" t="s">
        <v>29</v>
      </c>
      <c r="B20" s="21"/>
      <c r="C20" s="21"/>
    </row>
    <row r="21" spans="1:3">
      <c r="A21" s="24">
        <v>90104686</v>
      </c>
      <c r="B21" s="21">
        <v>1</v>
      </c>
      <c r="C21" s="21">
        <v>1</v>
      </c>
    </row>
    <row r="22" spans="1:3">
      <c r="A22" s="19" t="s">
        <v>124</v>
      </c>
      <c r="B22" s="21">
        <v>5</v>
      </c>
      <c r="C22" s="2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Résultat_exemple</vt:lpstr>
      <vt:lpstr>base</vt:lpstr>
      <vt:lpstr>tcd</vt:lpstr>
      <vt:lpstr>basetri</vt:lpstr>
      <vt:lpstr>baseval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tulipe</cp:lastModifiedBy>
  <dcterms:created xsi:type="dcterms:W3CDTF">2020-03-10T21:48:00Z</dcterms:created>
  <dcterms:modified xsi:type="dcterms:W3CDTF">2020-03-15T17:34:20Z</dcterms:modified>
</cp:coreProperties>
</file>