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11020" activeTab="2"/>
  </bookViews>
  <sheets>
    <sheet name="Ressources" sheetId="1" r:id="rId1"/>
    <sheet name="Sous détail" sheetId="2" r:id="rId2"/>
    <sheet name="Ressource etude" sheetId="3" r:id="rId3"/>
  </sheets>
  <definedNames>
    <definedName name="colb">OFFSET('Sous détail'!$B$4,,,MATCH("z*z",'Sous détail'!$B:$B)-3)</definedName>
    <definedName name="colg">OFFSET(colb,,5)</definedName>
    <definedName name="dept">'Sous détail'!$B$3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9" i="2"/>
  <c r="C10"/>
  <c r="D10"/>
  <c r="F10"/>
  <c r="G10" s="1"/>
  <c r="C11"/>
  <c r="D11"/>
  <c r="F11"/>
  <c r="G11" s="1"/>
  <c r="F9"/>
  <c r="D9"/>
  <c r="C9"/>
  <c r="C5"/>
  <c r="D5"/>
  <c r="F5"/>
  <c r="G5" s="1"/>
  <c r="C6"/>
  <c r="D6"/>
  <c r="F6"/>
  <c r="G6" s="1"/>
  <c r="G4"/>
  <c r="F4"/>
  <c r="D4"/>
  <c r="C4"/>
  <c r="F3" l="1"/>
  <c r="G3" s="1"/>
  <c r="F8"/>
  <c r="G8" s="1"/>
  <c r="B6" i="3" a="1"/>
  <c r="B6" s="1"/>
  <c r="B8" a="1"/>
  <c r="B8" s="1"/>
  <c r="G8" s="1"/>
  <c r="B10" a="1"/>
  <c r="B10" s="1"/>
  <c r="G10" s="1"/>
  <c r="B12" a="1"/>
  <c r="B12" s="1"/>
  <c r="G12" s="1"/>
  <c r="B14" a="1"/>
  <c r="B14" s="1"/>
  <c r="G14" s="1"/>
  <c r="B4" a="1"/>
  <c r="B4" s="1"/>
  <c r="B5" a="1"/>
  <c r="B5" s="1"/>
  <c r="B7" a="1"/>
  <c r="B7" s="1"/>
  <c r="G7" s="1"/>
  <c r="B9" a="1"/>
  <c r="B9" s="1"/>
  <c r="G9" s="1"/>
  <c r="B11" a="1"/>
  <c r="B11" s="1"/>
  <c r="G11" s="1"/>
  <c r="B13" a="1"/>
  <c r="B13" s="1"/>
  <c r="G13" s="1"/>
  <c r="B15" a="1"/>
  <c r="B15" s="1"/>
  <c r="G15" s="1"/>
  <c r="G6" l="1"/>
  <c r="D6"/>
  <c r="E6"/>
  <c r="C6"/>
  <c r="G5"/>
  <c r="E5"/>
  <c r="C5"/>
  <c r="D5"/>
  <c r="F5" s="1"/>
  <c r="G4"/>
  <c r="H3" s="1"/>
  <c r="E4"/>
  <c r="C4"/>
  <c r="D4"/>
  <c r="F4" l="1"/>
  <c r="F6"/>
  <c r="F7" l="1"/>
</calcChain>
</file>

<file path=xl/sharedStrings.xml><?xml version="1.0" encoding="utf-8"?>
<sst xmlns="http://schemas.openxmlformats.org/spreadsheetml/2006/main" count="35" uniqueCount="27">
  <si>
    <t>MO</t>
  </si>
  <si>
    <t>Main d'oeuvre</t>
  </si>
  <si>
    <t>h</t>
  </si>
  <si>
    <t>BET</t>
  </si>
  <si>
    <t>Béton</t>
  </si>
  <si>
    <t>m3</t>
  </si>
  <si>
    <t>HA</t>
  </si>
  <si>
    <t>Acier</t>
  </si>
  <si>
    <t>kg</t>
  </si>
  <si>
    <t>BETPROP</t>
  </si>
  <si>
    <t xml:space="preserve">Béton de propreté </t>
  </si>
  <si>
    <t>m²</t>
  </si>
  <si>
    <t>BETFOND</t>
  </si>
  <si>
    <t>Béton de fondations</t>
  </si>
  <si>
    <t>Unité</t>
  </si>
  <si>
    <t>Quantité</t>
  </si>
  <si>
    <t>Prix Total</t>
  </si>
  <si>
    <t>Prix Unitaire</t>
  </si>
  <si>
    <t>transport</t>
  </si>
  <si>
    <t>charges</t>
  </si>
  <si>
    <t xml:space="preserve">locations </t>
  </si>
  <si>
    <t>les colonnes nessesaires aux calculs sont nommées en dynamique (voir dans gestionnaire de nom)</t>
  </si>
  <si>
    <t xml:space="preserve">automatisation des rubriques ( tri sans double sous condition) la formule est matricielle </t>
  </si>
  <si>
    <t>pour tester , j'ai rajouté qques rubriques bidon   ,</t>
  </si>
  <si>
    <t xml:space="preserve">rajoute une valeur au droit  pour voir </t>
  </si>
  <si>
    <t xml:space="preserve">pour tester </t>
  </si>
  <si>
    <t>tulipe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</si>
</sst>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1" xfId="0" applyFill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164" fontId="0" fillId="2" borderId="2" xfId="0" applyNumberFormat="1" applyFill="1" applyBorder="1"/>
    <xf numFmtId="164" fontId="0" fillId="2" borderId="3" xfId="0" applyNumberFormat="1" applyFill="1" applyBorder="1"/>
    <xf numFmtId="164" fontId="0" fillId="0" borderId="0" xfId="0" applyNumberFormat="1" applyAlignment="1">
      <alignment horizontal="center"/>
    </xf>
    <xf numFmtId="164" fontId="0" fillId="0" borderId="4" xfId="0" applyNumberFormat="1" applyBorder="1"/>
    <xf numFmtId="0" fontId="0" fillId="0" borderId="5" xfId="0" applyBorder="1"/>
    <xf numFmtId="44" fontId="0" fillId="3" borderId="5" xfId="1" applyFont="1" applyFill="1" applyBorder="1"/>
    <xf numFmtId="0" fontId="0" fillId="3" borderId="5" xfId="0" applyFill="1" applyBorder="1"/>
    <xf numFmtId="44" fontId="0" fillId="3" borderId="6" xfId="1" applyFont="1" applyFill="1" applyBorder="1"/>
    <xf numFmtId="44" fontId="0" fillId="4" borderId="5" xfId="0" applyNumberFormat="1" applyFill="1" applyBorder="1"/>
    <xf numFmtId="164" fontId="0" fillId="0" borderId="5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146050</xdr:colOff>
      <xdr:row>12</xdr:row>
      <xdr:rowOff>82550</xdr:rowOff>
    </xdr:from>
    <xdr:to>
      <xdr:col>6</xdr:col>
      <xdr:colOff>101600</xdr:colOff>
      <xdr:row>12</xdr:row>
      <xdr:rowOff>101600</xdr:rowOff>
    </xdr:to>
    <xdr:cxnSp macro="">
      <xdr:nvCxnSpPr>
        <xdr:cNvPr id="3" name="Connecteur droit avec flèche 2"/>
        <xdr:cNvCxnSpPr/>
      </xdr:nvCxnSpPr>
      <xdr:spPr>
        <a:xfrm>
          <a:off x="1428750" y="2292350"/>
          <a:ext cx="42735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14</xdr:row>
      <xdr:rowOff>82550</xdr:rowOff>
    </xdr:from>
    <xdr:to>
      <xdr:col>6</xdr:col>
      <xdr:colOff>38100</xdr:colOff>
      <xdr:row>14</xdr:row>
      <xdr:rowOff>120650</xdr:rowOff>
    </xdr:to>
    <xdr:cxnSp macro="">
      <xdr:nvCxnSpPr>
        <xdr:cNvPr id="5" name="Connecteur droit avec flèche 4"/>
        <xdr:cNvCxnSpPr/>
      </xdr:nvCxnSpPr>
      <xdr:spPr>
        <a:xfrm>
          <a:off x="1397000" y="2660650"/>
          <a:ext cx="4241800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165100</xdr:colOff>
      <xdr:row>9</xdr:row>
      <xdr:rowOff>50800</xdr:rowOff>
    </xdr:from>
    <xdr:to>
      <xdr:col>5</xdr:col>
      <xdr:colOff>234950</xdr:colOff>
      <xdr:row>10</xdr:row>
      <xdr:rowOff>139700</xdr:rowOff>
    </xdr:to>
    <xdr:cxnSp macro="">
      <xdr:nvCxnSpPr>
        <xdr:cNvPr id="3" name="Connecteur droit avec flèche 2"/>
        <xdr:cNvCxnSpPr/>
      </xdr:nvCxnSpPr>
      <xdr:spPr>
        <a:xfrm>
          <a:off x="1447800" y="1708150"/>
          <a:ext cx="2190750" cy="273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E6"/>
  <sheetViews>
    <sheetView workbookViewId="0">
      <selection activeCell="D4" sqref="D4"/>
    </sheetView>
  </sheetViews>
  <sheetFormatPr baseColWidth="10" defaultColWidth="9.1796875" defaultRowHeight="14.5"/>
  <cols>
    <col min="1" max="1" width="19.7265625" style="1" customWidth="1"/>
    <col min="2" max="2" width="46.26953125" customWidth="1"/>
    <col min="3" max="3" width="3.81640625" style="1" bestFit="1" customWidth="1"/>
    <col min="4" max="4" width="11.26953125" style="8" customWidth="1"/>
    <col min="5" max="5" width="9.1796875" style="1"/>
  </cols>
  <sheetData>
    <row r="4" spans="1:4">
      <c r="A4" s="1" t="s">
        <v>0</v>
      </c>
      <c r="B4" t="s">
        <v>1</v>
      </c>
      <c r="C4" s="1" t="s">
        <v>2</v>
      </c>
      <c r="D4" s="8">
        <v>32</v>
      </c>
    </row>
    <row r="5" spans="1:4">
      <c r="A5" s="1" t="s">
        <v>3</v>
      </c>
      <c r="B5" t="s">
        <v>4</v>
      </c>
      <c r="C5" s="1" t="s">
        <v>5</v>
      </c>
      <c r="D5" s="8">
        <v>110</v>
      </c>
    </row>
    <row r="6" spans="1:4">
      <c r="A6" s="1" t="s">
        <v>6</v>
      </c>
      <c r="B6" t="s">
        <v>7</v>
      </c>
      <c r="C6" s="1" t="s">
        <v>8</v>
      </c>
      <c r="D6" s="8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I15"/>
  <sheetViews>
    <sheetView workbookViewId="0">
      <selection activeCell="M10" sqref="M10:M11"/>
    </sheetView>
  </sheetViews>
  <sheetFormatPr baseColWidth="10" defaultColWidth="9.1796875" defaultRowHeight="14.5"/>
  <cols>
    <col min="3" max="3" width="30.453125" customWidth="1"/>
    <col min="4" max="5" width="9.1796875" style="1"/>
    <col min="6" max="6" width="13" style="2" customWidth="1"/>
    <col min="7" max="7" width="12.1796875" style="2" customWidth="1"/>
  </cols>
  <sheetData>
    <row r="3" spans="1:9">
      <c r="A3" s="3" t="s">
        <v>9</v>
      </c>
      <c r="B3" s="4"/>
      <c r="C3" s="4" t="s">
        <v>10</v>
      </c>
      <c r="D3" s="5" t="s">
        <v>11</v>
      </c>
      <c r="E3" s="5">
        <v>50</v>
      </c>
      <c r="F3" s="6">
        <f>SUM(G4:G6)</f>
        <v>18.7</v>
      </c>
      <c r="G3" s="7">
        <f>F3*E3</f>
        <v>935</v>
      </c>
    </row>
    <row r="4" spans="1:9">
      <c r="B4" t="s">
        <v>0</v>
      </c>
      <c r="C4" t="str">
        <f>VLOOKUP(B4,Ressources!A:B,2,0)</f>
        <v>Main d'oeuvre</v>
      </c>
      <c r="D4" s="1" t="str">
        <f>VLOOKUP(B4,Ressources!A:C,3,0)</f>
        <v>h</v>
      </c>
      <c r="E4" s="1">
        <v>0.1</v>
      </c>
      <c r="F4" s="2">
        <f>VLOOKUP(B4,Ressources!A:D,4,0)</f>
        <v>32</v>
      </c>
      <c r="G4" s="2">
        <f>F4*E4</f>
        <v>3.2</v>
      </c>
    </row>
    <row r="5" spans="1:9">
      <c r="B5" t="s">
        <v>3</v>
      </c>
      <c r="C5" t="str">
        <f>VLOOKUP(B5,Ressources!A:B,2,0)</f>
        <v>Béton</v>
      </c>
      <c r="D5" s="1" t="str">
        <f>VLOOKUP(B5,Ressources!A:C,3,0)</f>
        <v>m3</v>
      </c>
      <c r="E5" s="1">
        <v>0.05</v>
      </c>
      <c r="F5" s="2">
        <f>VLOOKUP(B5,Ressources!A:D,4,0)</f>
        <v>110</v>
      </c>
      <c r="G5" s="2">
        <f t="shared" ref="G5:G6" si="0">F5*E5</f>
        <v>5.5</v>
      </c>
    </row>
    <row r="6" spans="1:9">
      <c r="B6" t="s">
        <v>6</v>
      </c>
      <c r="C6" t="str">
        <f>VLOOKUP(B6,Ressources!A:B,2,0)</f>
        <v>Acier</v>
      </c>
      <c r="D6" s="1" t="str">
        <f>VLOOKUP(B6,Ressources!A:C,3,0)</f>
        <v>kg</v>
      </c>
      <c r="E6" s="1">
        <v>10</v>
      </c>
      <c r="F6" s="2">
        <f>VLOOKUP(B6,Ressources!A:D,4,0)</f>
        <v>1</v>
      </c>
      <c r="G6" s="2">
        <f t="shared" si="0"/>
        <v>10</v>
      </c>
    </row>
    <row r="8" spans="1:9">
      <c r="A8" s="3" t="s">
        <v>12</v>
      </c>
      <c r="B8" s="4"/>
      <c r="C8" s="4" t="s">
        <v>13</v>
      </c>
      <c r="D8" s="5" t="s">
        <v>5</v>
      </c>
      <c r="E8" s="5">
        <v>150</v>
      </c>
      <c r="F8" s="6">
        <f>SUM(G9:G11)</f>
        <v>206.60000000000002</v>
      </c>
      <c r="G8" s="7">
        <f>F8*E8</f>
        <v>30990.000000000004</v>
      </c>
    </row>
    <row r="9" spans="1:9">
      <c r="B9" t="s">
        <v>0</v>
      </c>
      <c r="C9" t="str">
        <f>VLOOKUP(B9,Ressources!A:B,2,0)</f>
        <v>Main d'oeuvre</v>
      </c>
      <c r="D9" s="1" t="str">
        <f>VLOOKUP(B9,Ressources!A:C,3,0)</f>
        <v>h</v>
      </c>
      <c r="E9" s="1">
        <v>0.8</v>
      </c>
      <c r="F9" s="2">
        <f>VLOOKUP(B9,Ressources!A:D,4,0)</f>
        <v>32</v>
      </c>
      <c r="G9" s="2">
        <f>F9*E9</f>
        <v>25.6</v>
      </c>
    </row>
    <row r="10" spans="1:9">
      <c r="B10" t="s">
        <v>3</v>
      </c>
      <c r="C10" t="str">
        <f>VLOOKUP(B10,Ressources!A:B,2,0)</f>
        <v>Béton</v>
      </c>
      <c r="D10" s="1" t="str">
        <f>VLOOKUP(B10,Ressources!A:C,3,0)</f>
        <v>m3</v>
      </c>
      <c r="E10" s="1">
        <v>1.1000000000000001</v>
      </c>
      <c r="F10" s="2">
        <f>VLOOKUP(B10,Ressources!A:D,4,0)</f>
        <v>110</v>
      </c>
      <c r="G10" s="2">
        <f t="shared" ref="G10:G11" si="1">F10*E10</f>
        <v>121.00000000000001</v>
      </c>
    </row>
    <row r="11" spans="1:9">
      <c r="B11" t="s">
        <v>6</v>
      </c>
      <c r="C11" t="str">
        <f>VLOOKUP(B11,Ressources!A:B,2,0)</f>
        <v>Acier</v>
      </c>
      <c r="D11" s="1" t="str">
        <f>VLOOKUP(B11,Ressources!A:C,3,0)</f>
        <v>kg</v>
      </c>
      <c r="E11" s="1">
        <v>60</v>
      </c>
      <c r="F11" s="2">
        <f>VLOOKUP(B11,Ressources!A:D,4,0)</f>
        <v>1</v>
      </c>
      <c r="G11" s="2">
        <f t="shared" si="1"/>
        <v>60</v>
      </c>
    </row>
    <row r="13" spans="1:9">
      <c r="B13" t="s">
        <v>18</v>
      </c>
      <c r="G13" s="15">
        <v>200</v>
      </c>
    </row>
    <row r="14" spans="1:9">
      <c r="B14" t="s">
        <v>19</v>
      </c>
      <c r="G14" s="15"/>
    </row>
    <row r="15" spans="1:9">
      <c r="B15" t="s">
        <v>20</v>
      </c>
      <c r="G15" s="15"/>
      <c r="I15" t="s">
        <v>25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Ressources!$A:$A</xm:f>
          </x14:formula1>
          <xm:sqref>B4:B20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B2:J17"/>
  <sheetViews>
    <sheetView tabSelected="1" workbookViewId="0">
      <selection activeCell="D20" sqref="D20"/>
    </sheetView>
  </sheetViews>
  <sheetFormatPr baseColWidth="10" defaultColWidth="9.1796875" defaultRowHeight="14.5"/>
  <cols>
    <col min="5" max="5" width="12" bestFit="1" customWidth="1"/>
    <col min="6" max="6" width="9.453125" bestFit="1" customWidth="1"/>
  </cols>
  <sheetData>
    <row r="2" spans="2:10">
      <c r="G2" t="s">
        <v>26</v>
      </c>
    </row>
    <row r="3" spans="2:10">
      <c r="B3" t="s">
        <v>26</v>
      </c>
      <c r="C3" t="s">
        <v>14</v>
      </c>
      <c r="D3" t="s">
        <v>15</v>
      </c>
      <c r="E3" t="s">
        <v>17</v>
      </c>
      <c r="G3" s="10" t="s">
        <v>16</v>
      </c>
      <c r="H3" s="14">
        <f ca="1">SUM(G4:G150)</f>
        <v>425.3</v>
      </c>
    </row>
    <row r="4" spans="2:10">
      <c r="B4" s="12" t="str">
        <f t="array" aca="1" ref="B4" ca="1">IFERROR(INDEX(colb,SMALL(IF(IF(colg&lt;&gt;"",IFERROR(MATCH(colb,colb,0),""),"")=ROW(colb)-3,ROW(colb)-3,""),ROW(1:1))),"")</f>
        <v>MO</v>
      </c>
      <c r="C4" t="str">
        <f ca="1">VLOOKUP(B4,Ressources!A:C,3,0)</f>
        <v>h</v>
      </c>
      <c r="D4">
        <f ca="1">SUMIF('Sous détail'!B:B,'Ressource etude'!B4,'Sous détail'!E:E)</f>
        <v>0.9</v>
      </c>
      <c r="E4" s="2">
        <f ca="1">SUMIF('Sous détail'!B:B,'Ressource etude'!B4,'Sous détail'!F:F)/COUNTIF('Sous détail'!B:B,'Ressource etude'!B4)</f>
        <v>32</v>
      </c>
      <c r="F4" s="2">
        <f ca="1">D4*E4</f>
        <v>28.8</v>
      </c>
      <c r="G4" s="13">
        <f ca="1">IF(B4="","",SUMPRODUCT((colg)*(colb=B4)))</f>
        <v>28.8</v>
      </c>
    </row>
    <row r="5" spans="2:10">
      <c r="B5" s="12" t="str">
        <f t="array" aca="1" ref="B5" ca="1">IFERROR(INDEX(colb,SMALL(IF(IF(colg&lt;&gt;"",IFERROR(MATCH(colb,colb,0),""),"")=ROW(colb)-3,ROW(colb)-3,""),ROW(2:2))),"")</f>
        <v>BET</v>
      </c>
      <c r="C5" t="str">
        <f ca="1">VLOOKUP(B5,Ressources!A:C,3,0)</f>
        <v>m3</v>
      </c>
      <c r="D5">
        <f ca="1">SUMIF('Sous détail'!B:B,'Ressource etude'!B5,'Sous détail'!E:E)</f>
        <v>1.1500000000000001</v>
      </c>
      <c r="E5" s="2">
        <f ca="1">SUMIF('Sous détail'!B:B,'Ressource etude'!B5,'Sous détail'!F:F)/COUNTIF('Sous détail'!B:B,'Ressource etude'!B5)</f>
        <v>110</v>
      </c>
      <c r="F5" s="2">
        <f t="shared" ref="F5:F6" ca="1" si="0">D5*E5</f>
        <v>126.50000000000001</v>
      </c>
      <c r="G5" s="11">
        <f ca="1">IF(B5="","",SUMPRODUCT((colg)*(colb=B5)))</f>
        <v>126.50000000000001</v>
      </c>
    </row>
    <row r="6" spans="2:10">
      <c r="B6" s="12" t="str">
        <f t="array" aca="1" ref="B6" ca="1">IFERROR(INDEX(colb,SMALL(IF(IF(colg&lt;&gt;"",IFERROR(MATCH(colb,colb,0),""),"")=ROW(colb)-3,ROW(colb)-3,""),ROW(3:3))),"")</f>
        <v>HA</v>
      </c>
      <c r="C6" t="str">
        <f ca="1">VLOOKUP(B6,Ressources!A:C,3,0)</f>
        <v>kg</v>
      </c>
      <c r="D6">
        <f ca="1">SUMIF('Sous détail'!B:B,'Ressource etude'!B6,'Sous détail'!E:E)</f>
        <v>70</v>
      </c>
      <c r="E6" s="2">
        <f ca="1">SUMIF('Sous détail'!B:B,'Ressource etude'!B6,'Sous détail'!F:F)/COUNTIF('Sous détail'!B:B,'Ressource etude'!B6)</f>
        <v>1</v>
      </c>
      <c r="F6" s="9">
        <f t="shared" ca="1" si="0"/>
        <v>70</v>
      </c>
      <c r="G6" s="11">
        <f ca="1">IF(B6="","",SUMPRODUCT((colg)*(colb=B6)))</f>
        <v>70</v>
      </c>
    </row>
    <row r="7" spans="2:10">
      <c r="B7" s="12" t="str">
        <f t="array" aca="1" ref="B7" ca="1">IFERROR(INDEX(colb,SMALL(IF(IF(colg&lt;&gt;"",IFERROR(MATCH(colb,colb,0),""),"")=ROW(colb)-3,ROW(colb)-3,""),ROW(4:4))),"")</f>
        <v>transport</v>
      </c>
      <c r="F7" s="2">
        <f ca="1">SUM(F4:F6)</f>
        <v>225.3</v>
      </c>
      <c r="G7" s="11">
        <f ca="1">IF(B7="","",SUMPRODUCT((colg)*(colb=B7)))</f>
        <v>200</v>
      </c>
    </row>
    <row r="8" spans="2:10">
      <c r="B8" s="12" t="str">
        <f t="array" aca="1" ref="B8" ca="1">IFERROR(INDEX(colb,SMALL(IF(IF(colg&lt;&gt;"",IFERROR(MATCH(colb,colb,0),""),"")=ROW(colb)-3,ROW(colb)-3,""),ROW(5:5))),"")</f>
        <v/>
      </c>
      <c r="G8" s="11" t="str">
        <f ca="1">IF(B8="","",SUMPRODUCT((colg)*(colb=B8)))</f>
        <v/>
      </c>
    </row>
    <row r="9" spans="2:10">
      <c r="B9" s="12" t="str">
        <f t="array" aca="1" ref="B9" ca="1">IFERROR(INDEX(colb,SMALL(IF(IF(colg&lt;&gt;"",IFERROR(MATCH(colb,colb,0),""),"")=ROW(colb)-3,ROW(colb)-3,""),ROW(6:6))),"")</f>
        <v/>
      </c>
      <c r="G9" s="11" t="str">
        <f ca="1">IF(B9="","",SUMPRODUCT((colg)*(colb=B9)))</f>
        <v/>
      </c>
      <c r="I9" t="s">
        <v>22</v>
      </c>
    </row>
    <row r="10" spans="2:10">
      <c r="B10" s="12" t="str">
        <f t="array" aca="1" ref="B10" ca="1">IFERROR(INDEX(colb,SMALL(IF(IF(colg&lt;&gt;"",IFERROR(MATCH(colb,colb,0),""),"")=ROW(colb)-3,ROW(colb)-3,""),ROW(7:7))),"")</f>
        <v/>
      </c>
      <c r="G10" s="11" t="str">
        <f ca="1">IF(B10="","",SUMPRODUCT((colg)*(colb=B10)))</f>
        <v/>
      </c>
    </row>
    <row r="11" spans="2:10">
      <c r="B11" s="12" t="str">
        <f t="array" aca="1" ref="B11" ca="1">IFERROR(INDEX(colb,SMALL(IF(IF(colg&lt;&gt;"",IFERROR(MATCH(colb,colb,0),""),"")=ROW(colb)-3,ROW(colb)-3,""),ROW(8:8))),"")</f>
        <v/>
      </c>
      <c r="G11" s="11" t="str">
        <f ca="1">IF(B11="","",SUMPRODUCT((colg)*(colb=B11)))</f>
        <v/>
      </c>
    </row>
    <row r="12" spans="2:10">
      <c r="B12" s="12" t="str">
        <f t="array" aca="1" ref="B12" ca="1">IFERROR(INDEX(colb,SMALL(IF(IF(colg&lt;&gt;"",IFERROR(MATCH(colb,colb,0),""),"")=ROW(colb)-3,ROW(colb)-3,""),ROW(9:9))),"")</f>
        <v/>
      </c>
      <c r="G12" s="11" t="str">
        <f ca="1">IF(B12="","",SUMPRODUCT((colg)*(colb=B12)))</f>
        <v/>
      </c>
      <c r="I12" t="s">
        <v>21</v>
      </c>
    </row>
    <row r="13" spans="2:10">
      <c r="B13" s="12" t="str">
        <f t="array" aca="1" ref="B13" ca="1">IFERROR(INDEX(colb,SMALL(IF(IF(colg&lt;&gt;"",IFERROR(MATCH(colb,colb,0),""),"")=ROW(colb)-3,ROW(colb)-3,""),ROW(10:10))),"")</f>
        <v/>
      </c>
      <c r="G13" s="11" t="str">
        <f ca="1">IF(B13="","",SUMPRODUCT((colg)*(colb=B13)))</f>
        <v/>
      </c>
    </row>
    <row r="14" spans="2:10">
      <c r="B14" s="12" t="str">
        <f t="array" aca="1" ref="B14" ca="1">IFERROR(INDEX(colb,SMALL(IF(IF(colg&lt;&gt;"",IFERROR(MATCH(colb,colb,0),""),"")=ROW(colb)-3,ROW(colb)-3,""),ROW(11:11))),"")</f>
        <v/>
      </c>
      <c r="G14" s="11" t="str">
        <f ca="1">IF(B14="","",SUMPRODUCT((colg)*(colb=B14)))</f>
        <v/>
      </c>
    </row>
    <row r="15" spans="2:10">
      <c r="B15" s="12" t="str">
        <f t="array" aca="1" ref="B15" ca="1">IFERROR(INDEX(colb,SMALL(IF(IF(colg&lt;&gt;"",IFERROR(MATCH(colb,colb,0),""),"")=ROW(colb)-3,ROW(colb)-3,""),ROW(12:12))),"")</f>
        <v/>
      </c>
      <c r="G15" s="11" t="str">
        <f ca="1">IF(B15="","",SUMPRODUCT((colg)*(colb=B15)))</f>
        <v/>
      </c>
    </row>
    <row r="16" spans="2:10">
      <c r="J16" t="s">
        <v>23</v>
      </c>
    </row>
    <row r="17" spans="10:10">
      <c r="J17" t="s">
        <v>24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Ressources!$A:$A</xm:f>
          </x14:formula1>
          <xm:sqref>B4:B6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Ressources</vt:lpstr>
      <vt:lpstr>Sous détail</vt:lpstr>
      <vt:lpstr>Ressource etude</vt:lpstr>
      <vt:lpstr>dept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tulipe</cp:lastModifiedBy>
  <cp:revision/>
  <dcterms:created xsi:type="dcterms:W3CDTF">2018-10-08T14:09:08Z</dcterms:created>
  <dcterms:modified xsi:type="dcterms:W3CDTF">2018-10-08T17:37:38Z</dcterms:modified>
</cp:coreProperties>
</file>