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Feuil1" sheetId="1" r:id="rId1"/>
    <sheet name="Feuil2" sheetId="2" r:id="rId2"/>
  </sheets>
  <definedNames>
    <definedName name="choix">Feuil2!$B$3:$B$73</definedName>
    <definedName name="liste">OFFSET(Feuil2!$P$2,,,COUNTIF(Feuil2!$P:$P,"&gt;&lt;"))</definedName>
    <definedName name="tablo1">Feuil1!$A$2:$A$57</definedName>
    <definedName name="tablo2">OFFSET(Feuil1!$A$2:$H$2,,,ROWS(tablo1))</definedName>
  </definedName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/>
  <c r="J2"/>
  <c r="K2"/>
  <c r="L2"/>
  <c r="E13"/>
  <c r="D13" s="1"/>
  <c r="F13" s="1"/>
  <c r="G13" s="1"/>
  <c r="H13" s="1"/>
  <c r="E14"/>
  <c r="D14" s="1"/>
  <c r="F14" s="1"/>
  <c r="G14" s="1"/>
  <c r="H14" s="1"/>
  <c r="E15"/>
  <c r="D15" s="1"/>
  <c r="F15" s="1"/>
  <c r="G15" s="1"/>
  <c r="H15" s="1"/>
  <c r="E16"/>
  <c r="D16" s="1"/>
  <c r="F16" s="1"/>
  <c r="G16" s="1"/>
  <c r="H16" s="1"/>
  <c r="E17"/>
  <c r="D17" s="1"/>
  <c r="F17" s="1"/>
  <c r="G17" s="1"/>
  <c r="H17" s="1"/>
  <c r="E18"/>
  <c r="D18" s="1"/>
  <c r="F18" s="1"/>
  <c r="G18" s="1"/>
  <c r="H18" s="1"/>
  <c r="E19"/>
  <c r="D19" s="1"/>
  <c r="F19" s="1"/>
  <c r="G19" s="1"/>
  <c r="H19" s="1"/>
  <c r="E20"/>
  <c r="D20" s="1"/>
  <c r="F20" s="1"/>
  <c r="G20" s="1"/>
  <c r="H20" s="1"/>
  <c r="E21"/>
  <c r="D21" s="1"/>
  <c r="F21" s="1"/>
  <c r="G21" s="1"/>
  <c r="H21" s="1"/>
  <c r="E22"/>
  <c r="D22" s="1"/>
  <c r="F22" s="1"/>
  <c r="G22" s="1"/>
  <c r="H22" s="1"/>
  <c r="E23"/>
  <c r="D23" s="1"/>
  <c r="F23" s="1"/>
  <c r="G23" s="1"/>
  <c r="H23" s="1"/>
  <c r="E24"/>
  <c r="D24" s="1"/>
  <c r="F24" s="1"/>
  <c r="G24" s="1"/>
  <c r="H24" s="1"/>
  <c r="E25"/>
  <c r="D25" s="1"/>
  <c r="F25" s="1"/>
  <c r="G25" s="1"/>
  <c r="H25" s="1"/>
  <c r="E26"/>
  <c r="D26" s="1"/>
  <c r="F26" s="1"/>
  <c r="G26" s="1"/>
  <c r="H26" s="1"/>
  <c r="E27"/>
  <c r="D27" s="1"/>
  <c r="F27" s="1"/>
  <c r="G27" s="1"/>
  <c r="H27" s="1"/>
  <c r="E28"/>
  <c r="D28" s="1"/>
  <c r="F28" s="1"/>
  <c r="G28" s="1"/>
  <c r="H28" s="1"/>
  <c r="E29"/>
  <c r="D29" s="1"/>
  <c r="F29" s="1"/>
  <c r="G29" s="1"/>
  <c r="H29" s="1"/>
  <c r="E30"/>
  <c r="D30" s="1"/>
  <c r="F30" s="1"/>
  <c r="G30" s="1"/>
  <c r="H30" s="1"/>
  <c r="E31"/>
  <c r="D31" s="1"/>
  <c r="F31" s="1"/>
  <c r="G31" s="1"/>
  <c r="H31" s="1"/>
  <c r="E32"/>
  <c r="D32" s="1"/>
  <c r="F32" s="1"/>
  <c r="G32" s="1"/>
  <c r="H32" s="1"/>
  <c r="E33"/>
  <c r="D33" s="1"/>
  <c r="F33" s="1"/>
  <c r="G33" s="1"/>
  <c r="H33" s="1"/>
  <c r="E34"/>
  <c r="D34" s="1"/>
  <c r="F34" s="1"/>
  <c r="G34" s="1"/>
  <c r="H34" s="1"/>
  <c r="E35"/>
  <c r="D35" s="1"/>
  <c r="F35" s="1"/>
  <c r="G35" s="1"/>
  <c r="H35" s="1"/>
  <c r="E36"/>
  <c r="D36" s="1"/>
  <c r="F36" s="1"/>
  <c r="G36" s="1"/>
  <c r="H36" s="1"/>
  <c r="E37"/>
  <c r="D37" s="1"/>
  <c r="F37" s="1"/>
  <c r="G37" s="1"/>
  <c r="H37" s="1"/>
  <c r="E38"/>
  <c r="D38" s="1"/>
  <c r="F38" s="1"/>
  <c r="G38" s="1"/>
  <c r="H38" s="1"/>
  <c r="E39"/>
  <c r="D39" s="1"/>
  <c r="F39" s="1"/>
  <c r="G39" s="1"/>
  <c r="H39" s="1"/>
  <c r="E40"/>
  <c r="D40" s="1"/>
  <c r="F40" s="1"/>
  <c r="G40" s="1"/>
  <c r="H40" s="1"/>
  <c r="E41"/>
  <c r="D41" s="1"/>
  <c r="F41" s="1"/>
  <c r="G41" s="1"/>
  <c r="H41" s="1"/>
  <c r="E42"/>
  <c r="D42" s="1"/>
  <c r="F42" s="1"/>
  <c r="G42" s="1"/>
  <c r="H42" s="1"/>
  <c r="E43"/>
  <c r="D43" s="1"/>
  <c r="F43" s="1"/>
  <c r="G43" s="1"/>
  <c r="H43" s="1"/>
  <c r="E44"/>
  <c r="D44" s="1"/>
  <c r="F44" s="1"/>
  <c r="G44" s="1"/>
  <c r="H44" s="1"/>
  <c r="E45"/>
  <c r="D45" s="1"/>
  <c r="F45" s="1"/>
  <c r="G45" s="1"/>
  <c r="H45" s="1"/>
  <c r="E46"/>
  <c r="D46" s="1"/>
  <c r="F46" s="1"/>
  <c r="G46" s="1"/>
  <c r="H46" s="1"/>
  <c r="E47"/>
  <c r="D47" s="1"/>
  <c r="F47" s="1"/>
  <c r="G47" s="1"/>
  <c r="H47" s="1"/>
  <c r="E48"/>
  <c r="D48" s="1"/>
  <c r="F48" s="1"/>
  <c r="G48" s="1"/>
  <c r="H48" s="1"/>
  <c r="E49"/>
  <c r="D49" s="1"/>
  <c r="F49" s="1"/>
  <c r="G49" s="1"/>
  <c r="H49" s="1"/>
  <c r="E50"/>
  <c r="D50" s="1"/>
  <c r="F50" s="1"/>
  <c r="G50" s="1"/>
  <c r="H50" s="1"/>
  <c r="E51"/>
  <c r="D51" s="1"/>
  <c r="F51" s="1"/>
  <c r="G51" s="1"/>
  <c r="H51" s="1"/>
  <c r="E52"/>
  <c r="D52" s="1"/>
  <c r="F52" s="1"/>
  <c r="G52" s="1"/>
  <c r="H52" s="1"/>
  <c r="E53"/>
  <c r="D53" s="1"/>
  <c r="F53" s="1"/>
  <c r="G53" s="1"/>
  <c r="H53" s="1"/>
  <c r="E54"/>
  <c r="D54" s="1"/>
  <c r="F54" s="1"/>
  <c r="G54" s="1"/>
  <c r="H54" s="1"/>
  <c r="E55"/>
  <c r="D55" s="1"/>
  <c r="F55" s="1"/>
  <c r="G55" s="1"/>
  <c r="H55" s="1"/>
  <c r="E56"/>
  <c r="D56" s="1"/>
  <c r="F56" s="1"/>
  <c r="G56" s="1"/>
  <c r="H56" s="1"/>
  <c r="E57"/>
  <c r="D57" s="1"/>
  <c r="F57" s="1"/>
  <c r="G57" s="1"/>
  <c r="H57" s="1"/>
  <c r="E58"/>
  <c r="D58" s="1"/>
  <c r="F58" s="1"/>
  <c r="G58" s="1"/>
  <c r="H58" s="1"/>
  <c r="E59"/>
  <c r="D59" s="1"/>
  <c r="F59" s="1"/>
  <c r="G59" s="1"/>
  <c r="H59" s="1"/>
  <c r="E60"/>
  <c r="D60" s="1"/>
  <c r="F60" s="1"/>
  <c r="G60" s="1"/>
  <c r="H60" s="1"/>
  <c r="E61"/>
  <c r="D61" s="1"/>
  <c r="F61" s="1"/>
  <c r="G61" s="1"/>
  <c r="H61" s="1"/>
  <c r="E4"/>
  <c r="D4" s="1"/>
  <c r="F4" s="1"/>
  <c r="E5"/>
  <c r="D5" s="1"/>
  <c r="F5" s="1"/>
  <c r="E6"/>
  <c r="D6" s="1"/>
  <c r="F6" s="1"/>
  <c r="E7"/>
  <c r="D7" s="1"/>
  <c r="F7" s="1"/>
  <c r="E8"/>
  <c r="D8" s="1"/>
  <c r="F8" s="1"/>
  <c r="E9"/>
  <c r="D9" s="1"/>
  <c r="F9" s="1"/>
  <c r="E10"/>
  <c r="D10" s="1"/>
  <c r="F10" s="1"/>
  <c r="E11"/>
  <c r="D11" s="1"/>
  <c r="F11" s="1"/>
  <c r="E12"/>
  <c r="D12" s="1"/>
  <c r="F12" s="1"/>
  <c r="E3"/>
  <c r="P50" a="1"/>
  <c r="P50" s="1"/>
  <c r="P51" a="1"/>
  <c r="P51" s="1"/>
  <c r="P52" a="1"/>
  <c r="P52" s="1"/>
  <c r="P53" a="1"/>
  <c r="P53" s="1"/>
  <c r="P54" a="1"/>
  <c r="P54" s="1"/>
  <c r="P55" a="1"/>
  <c r="P55" s="1"/>
  <c r="P56" a="1"/>
  <c r="P56" s="1"/>
  <c r="P57" a="1"/>
  <c r="P57" s="1"/>
  <c r="P58" a="1"/>
  <c r="P58" s="1"/>
  <c r="P59" a="1"/>
  <c r="P59" s="1"/>
  <c r="P60" a="1"/>
  <c r="P60" s="1"/>
  <c r="P61" a="1"/>
  <c r="P61" s="1"/>
  <c r="P62" a="1"/>
  <c r="P62" s="1"/>
  <c r="P63" a="1"/>
  <c r="P63" s="1"/>
  <c r="P64" a="1"/>
  <c r="P64" s="1"/>
  <c r="P65" a="1"/>
  <c r="P65" s="1"/>
  <c r="P66" a="1"/>
  <c r="P66" s="1"/>
  <c r="P67" a="1"/>
  <c r="P67" s="1"/>
  <c r="P68" a="1"/>
  <c r="P68" s="1"/>
  <c r="P69" a="1"/>
  <c r="P69" s="1"/>
  <c r="P70" a="1"/>
  <c r="P70" s="1"/>
  <c r="P71" a="1"/>
  <c r="P71" s="1"/>
  <c r="P72" a="1"/>
  <c r="P72" s="1"/>
  <c r="P3" a="1"/>
  <c r="P3" s="1"/>
  <c r="P4" a="1"/>
  <c r="P4" s="1"/>
  <c r="P5" a="1"/>
  <c r="P5" s="1"/>
  <c r="P6" a="1"/>
  <c r="P6" s="1"/>
  <c r="P7" a="1"/>
  <c r="P7" s="1"/>
  <c r="P8" a="1"/>
  <c r="P8" s="1"/>
  <c r="P9" a="1"/>
  <c r="P9" s="1"/>
  <c r="P10" a="1"/>
  <c r="P10" s="1"/>
  <c r="P11" a="1"/>
  <c r="P11" s="1"/>
  <c r="P12" a="1"/>
  <c r="P12" s="1"/>
  <c r="P13" a="1"/>
  <c r="P13" s="1"/>
  <c r="P14" a="1"/>
  <c r="P14" s="1"/>
  <c r="P15" a="1"/>
  <c r="P15" s="1"/>
  <c r="P16" a="1"/>
  <c r="P16" s="1"/>
  <c r="P17" a="1"/>
  <c r="P17" s="1"/>
  <c r="P18" a="1"/>
  <c r="P18" s="1"/>
  <c r="P19" a="1"/>
  <c r="P19" s="1"/>
  <c r="P20" a="1"/>
  <c r="P20" s="1"/>
  <c r="P21" a="1"/>
  <c r="P21" s="1"/>
  <c r="P22" a="1"/>
  <c r="P22" s="1"/>
  <c r="P23" a="1"/>
  <c r="P23" s="1"/>
  <c r="P24" a="1"/>
  <c r="P24" s="1"/>
  <c r="P25" a="1"/>
  <c r="P25" s="1"/>
  <c r="P26" a="1"/>
  <c r="P26" s="1"/>
  <c r="P27" a="1"/>
  <c r="P27" s="1"/>
  <c r="P28" a="1"/>
  <c r="P28" s="1"/>
  <c r="P29" a="1"/>
  <c r="P29" s="1"/>
  <c r="P30" a="1"/>
  <c r="P30" s="1"/>
  <c r="P31" a="1"/>
  <c r="P31" s="1"/>
  <c r="P32" a="1"/>
  <c r="P32" s="1"/>
  <c r="P33" a="1"/>
  <c r="P33" s="1"/>
  <c r="P34" a="1"/>
  <c r="P34" s="1"/>
  <c r="P35" a="1"/>
  <c r="P35" s="1"/>
  <c r="P36" a="1"/>
  <c r="P36" s="1"/>
  <c r="P37" a="1"/>
  <c r="P37" s="1"/>
  <c r="P38" a="1"/>
  <c r="P38" s="1"/>
  <c r="P39" a="1"/>
  <c r="P39" s="1"/>
  <c r="P40" a="1"/>
  <c r="P40" s="1"/>
  <c r="P41" a="1"/>
  <c r="P41" s="1"/>
  <c r="P42" a="1"/>
  <c r="P42" s="1"/>
  <c r="P43" a="1"/>
  <c r="P43" s="1"/>
  <c r="P44" a="1"/>
  <c r="P44" s="1"/>
  <c r="P45" a="1"/>
  <c r="P45" s="1"/>
  <c r="P46" a="1"/>
  <c r="P46" s="1"/>
  <c r="P47" a="1"/>
  <c r="P47" s="1"/>
  <c r="P48" a="1"/>
  <c r="P48" s="1"/>
  <c r="P49" a="1"/>
  <c r="P49" s="1"/>
  <c r="P2" a="1"/>
  <c r="P2" s="1"/>
  <c r="E2" l="1"/>
  <c r="D3"/>
  <c r="C2" i="1"/>
  <c r="E2" s="1"/>
  <c r="F2" s="1"/>
  <c r="C3"/>
  <c r="E3"/>
  <c r="F3" s="1"/>
  <c r="G3"/>
  <c r="H3" s="1"/>
  <c r="C4"/>
  <c r="E4" s="1"/>
  <c r="F4" s="1"/>
  <c r="G4" s="1"/>
  <c r="H4" s="1"/>
  <c r="C5"/>
  <c r="E5"/>
  <c r="F5" s="1"/>
  <c r="G5" s="1"/>
  <c r="H5" s="1"/>
  <c r="C6"/>
  <c r="E6" s="1"/>
  <c r="F6" s="1"/>
  <c r="G6" s="1"/>
  <c r="H6" s="1"/>
  <c r="C7"/>
  <c r="E7"/>
  <c r="F7" s="1"/>
  <c r="G7" s="1"/>
  <c r="H7" s="1"/>
  <c r="C8"/>
  <c r="E8" s="1"/>
  <c r="F8" s="1"/>
  <c r="G8" s="1"/>
  <c r="H8" s="1"/>
  <c r="C9"/>
  <c r="E9"/>
  <c r="F9" s="1"/>
  <c r="G9" s="1"/>
  <c r="H9" s="1"/>
  <c r="C10"/>
  <c r="E10" s="1"/>
  <c r="F10" s="1"/>
  <c r="G10" s="1"/>
  <c r="H10" s="1"/>
  <c r="C11"/>
  <c r="E11"/>
  <c r="F11" s="1"/>
  <c r="G11" s="1"/>
  <c r="H11" s="1"/>
  <c r="C12"/>
  <c r="E12" s="1"/>
  <c r="F12" s="1"/>
  <c r="G12" s="1"/>
  <c r="H12" s="1"/>
  <c r="C13"/>
  <c r="E13"/>
  <c r="F13" s="1"/>
  <c r="G13" s="1"/>
  <c r="H13" s="1"/>
  <c r="C14"/>
  <c r="E14" s="1"/>
  <c r="F14" s="1"/>
  <c r="G14" s="1"/>
  <c r="H14" s="1"/>
  <c r="C15"/>
  <c r="E15"/>
  <c r="F15" s="1"/>
  <c r="G15"/>
  <c r="H15" s="1"/>
  <c r="C16"/>
  <c r="E16" s="1"/>
  <c r="F16"/>
  <c r="G16" s="1"/>
  <c r="H16" s="1"/>
  <c r="C17"/>
  <c r="E17"/>
  <c r="F17" s="1"/>
  <c r="G17" s="1"/>
  <c r="H17" s="1"/>
  <c r="C18"/>
  <c r="E18" s="1"/>
  <c r="F18" s="1"/>
  <c r="G18" s="1"/>
  <c r="H18"/>
  <c r="C19"/>
  <c r="E19"/>
  <c r="F19" s="1"/>
  <c r="G19" s="1"/>
  <c r="H19" s="1"/>
  <c r="C20"/>
  <c r="E20" s="1"/>
  <c r="F20" s="1"/>
  <c r="G20" s="1"/>
  <c r="H20" s="1"/>
  <c r="C21"/>
  <c r="E21"/>
  <c r="F21" s="1"/>
  <c r="G21" s="1"/>
  <c r="H21" s="1"/>
  <c r="C22"/>
  <c r="E22" s="1"/>
  <c r="F22" s="1"/>
  <c r="G22" s="1"/>
  <c r="H22" s="1"/>
  <c r="C23"/>
  <c r="E23"/>
  <c r="F23" s="1"/>
  <c r="G23" s="1"/>
  <c r="H23" s="1"/>
  <c r="C24"/>
  <c r="E24" s="1"/>
  <c r="F24" s="1"/>
  <c r="G24" s="1"/>
  <c r="H24" s="1"/>
  <c r="C25"/>
  <c r="E25"/>
  <c r="F25" s="1"/>
  <c r="G25" s="1"/>
  <c r="H25" s="1"/>
  <c r="C26"/>
  <c r="E26" s="1"/>
  <c r="F26" s="1"/>
  <c r="G26" s="1"/>
  <c r="H26" s="1"/>
  <c r="C27"/>
  <c r="E27"/>
  <c r="F27" s="1"/>
  <c r="G27" s="1"/>
  <c r="H27" s="1"/>
  <c r="C28"/>
  <c r="E28" s="1"/>
  <c r="F28" s="1"/>
  <c r="G28" s="1"/>
  <c r="H28" s="1"/>
  <c r="C29"/>
  <c r="E29"/>
  <c r="F29" s="1"/>
  <c r="G29" s="1"/>
  <c r="H29" s="1"/>
  <c r="C30"/>
  <c r="E30" s="1"/>
  <c r="F30" s="1"/>
  <c r="G30" s="1"/>
  <c r="H30" s="1"/>
  <c r="C31"/>
  <c r="E31"/>
  <c r="F31" s="1"/>
  <c r="G31"/>
  <c r="H31" s="1"/>
  <c r="C32"/>
  <c r="E32" s="1"/>
  <c r="F32"/>
  <c r="G32" s="1"/>
  <c r="H32" s="1"/>
  <c r="C33"/>
  <c r="E33"/>
  <c r="F33" s="1"/>
  <c r="G33" s="1"/>
  <c r="H33" s="1"/>
  <c r="C34"/>
  <c r="E34" s="1"/>
  <c r="F34" s="1"/>
  <c r="G34" s="1"/>
  <c r="H34"/>
  <c r="C35"/>
  <c r="E35"/>
  <c r="F35" s="1"/>
  <c r="G35" s="1"/>
  <c r="H35" s="1"/>
  <c r="C36"/>
  <c r="E36" s="1"/>
  <c r="F36" s="1"/>
  <c r="G36" s="1"/>
  <c r="H36" s="1"/>
  <c r="C37"/>
  <c r="E37"/>
  <c r="F37" s="1"/>
  <c r="G37" s="1"/>
  <c r="H37" s="1"/>
  <c r="C38"/>
  <c r="E38" s="1"/>
  <c r="F38"/>
  <c r="G38" s="1"/>
  <c r="H38" s="1"/>
  <c r="C39"/>
  <c r="E39"/>
  <c r="F39" s="1"/>
  <c r="G39"/>
  <c r="H39" s="1"/>
  <c r="C40"/>
  <c r="E40" s="1"/>
  <c r="F40" s="1"/>
  <c r="G40" s="1"/>
  <c r="H40" s="1"/>
  <c r="C41"/>
  <c r="E41"/>
  <c r="F41" s="1"/>
  <c r="G41" s="1"/>
  <c r="H41" s="1"/>
  <c r="C42"/>
  <c r="E42" s="1"/>
  <c r="F42" s="1"/>
  <c r="G42" s="1"/>
  <c r="H42" s="1"/>
  <c r="C43"/>
  <c r="E43"/>
  <c r="F43" s="1"/>
  <c r="G43" s="1"/>
  <c r="H43" s="1"/>
  <c r="C44"/>
  <c r="E44" s="1"/>
  <c r="F44" s="1"/>
  <c r="G44" s="1"/>
  <c r="H44" s="1"/>
  <c r="C45"/>
  <c r="E45"/>
  <c r="F45" s="1"/>
  <c r="G45" s="1"/>
  <c r="H45" s="1"/>
  <c r="C46"/>
  <c r="E46" s="1"/>
  <c r="F46"/>
  <c r="G46" s="1"/>
  <c r="H46" s="1"/>
  <c r="C47"/>
  <c r="E47"/>
  <c r="F47" s="1"/>
  <c r="G47"/>
  <c r="H47" s="1"/>
  <c r="C48"/>
  <c r="E48" s="1"/>
  <c r="F48" s="1"/>
  <c r="G48" s="1"/>
  <c r="H48" s="1"/>
  <c r="C49"/>
  <c r="E49"/>
  <c r="F49" s="1"/>
  <c r="G49" s="1"/>
  <c r="H49" s="1"/>
  <c r="C50"/>
  <c r="E50" s="1"/>
  <c r="F50" s="1"/>
  <c r="G50" s="1"/>
  <c r="H50" s="1"/>
  <c r="C51"/>
  <c r="E51"/>
  <c r="F51" s="1"/>
  <c r="G51" s="1"/>
  <c r="H51" s="1"/>
  <c r="C52"/>
  <c r="E52" s="1"/>
  <c r="F52" s="1"/>
  <c r="G52" s="1"/>
  <c r="H52" s="1"/>
  <c r="C53"/>
  <c r="E53"/>
  <c r="F53" s="1"/>
  <c r="G53" s="1"/>
  <c r="H53" s="1"/>
  <c r="C54"/>
  <c r="E54" s="1"/>
  <c r="F54"/>
  <c r="G54" s="1"/>
  <c r="H54" s="1"/>
  <c r="C55"/>
  <c r="E55"/>
  <c r="F55" s="1"/>
  <c r="G55"/>
  <c r="H55" s="1"/>
  <c r="C56"/>
  <c r="E56" s="1"/>
  <c r="F56" s="1"/>
  <c r="G56" s="1"/>
  <c r="H56" s="1"/>
  <c r="C57"/>
  <c r="E57"/>
  <c r="F57" s="1"/>
  <c r="G57" s="1"/>
  <c r="H57" s="1"/>
  <c r="F3" i="2" l="1"/>
  <c r="D2"/>
  <c r="G7"/>
  <c r="H7" s="1"/>
  <c r="G11"/>
  <c r="H11" s="1"/>
  <c r="G6"/>
  <c r="H6" s="1"/>
  <c r="G10"/>
  <c r="H10" s="1"/>
  <c r="G5"/>
  <c r="H5" s="1"/>
  <c r="G9"/>
  <c r="H9" s="1"/>
  <c r="G4"/>
  <c r="H4" s="1"/>
  <c r="G8"/>
  <c r="H8" s="1"/>
  <c r="G12"/>
  <c r="H12" s="1"/>
  <c r="E58" i="1"/>
  <c r="G2"/>
  <c r="F58"/>
  <c r="G3" i="2" l="1"/>
  <c r="F2"/>
  <c r="H2" i="1"/>
  <c r="H58" s="1"/>
  <c r="G58"/>
  <c r="H3" i="2" l="1"/>
  <c r="H2" s="1"/>
  <c r="G2"/>
</calcChain>
</file>

<file path=xl/sharedStrings.xml><?xml version="1.0" encoding="utf-8"?>
<sst xmlns="http://schemas.openxmlformats.org/spreadsheetml/2006/main" count="70" uniqueCount="66">
  <si>
    <t>Total</t>
  </si>
  <si>
    <t>Tournesol</t>
  </si>
  <si>
    <t>Tamanu</t>
  </si>
  <si>
    <t>Son de riz</t>
  </si>
  <si>
    <t>Soja  Hydrogéné</t>
  </si>
  <si>
    <t>Soja </t>
  </si>
  <si>
    <t>Sésame</t>
  </si>
  <si>
    <t>Rose musquée</t>
  </si>
  <si>
    <t>Ricin</t>
  </si>
  <si>
    <t>Raisin</t>
  </si>
  <si>
    <t>Pistache</t>
  </si>
  <si>
    <t>Perilla</t>
  </si>
  <si>
    <t>Pêches</t>
  </si>
  <si>
    <t>Palmiste</t>
  </si>
  <si>
    <t>Palme</t>
  </si>
  <si>
    <t>Onagre</t>
  </si>
  <si>
    <t>Olive</t>
  </si>
  <si>
    <t>Oeillettes</t>
  </si>
  <si>
    <t>Noix</t>
  </si>
  <si>
    <t>Noisette</t>
  </si>
  <si>
    <t>Neem</t>
  </si>
  <si>
    <t>Monoi De Tahiti</t>
  </si>
  <si>
    <t>Mangues</t>
  </si>
  <si>
    <t>Maïs</t>
  </si>
  <si>
    <t>Macadamia</t>
  </si>
  <si>
    <t>Lin</t>
  </si>
  <si>
    <t>Kukui</t>
  </si>
  <si>
    <t>Karanja</t>
  </si>
  <si>
    <t>Jojoba </t>
  </si>
  <si>
    <t>Germe du blé</t>
  </si>
  <si>
    <t>Fruit de la passion</t>
  </si>
  <si>
    <t>Framboise</t>
  </si>
  <si>
    <t>Emu</t>
  </si>
  <si>
    <t>Nigelle</t>
  </si>
  <si>
    <t>Crisco</t>
  </si>
  <si>
    <t>Coton</t>
  </si>
  <si>
    <t>Coprah (coco)</t>
  </si>
  <si>
    <t>Colza </t>
  </si>
  <si>
    <t>Citrouille</t>
  </si>
  <si>
    <t>Chardon Marie</t>
  </si>
  <si>
    <t>Chanvre</t>
  </si>
  <si>
    <t>Cerises</t>
  </si>
  <si>
    <t>Cassis</t>
  </si>
  <si>
    <t>Carthame</t>
  </si>
  <si>
    <t>Canola</t>
  </si>
  <si>
    <t>Canneberge</t>
  </si>
  <si>
    <t>Camelina</t>
  </si>
  <si>
    <t>Camélia</t>
  </si>
  <si>
    <t>Café</t>
  </si>
  <si>
    <t>Bourraches</t>
  </si>
  <si>
    <t>Boabab</t>
  </si>
  <si>
    <t>Babassu</t>
  </si>
  <si>
    <t>Avocat</t>
  </si>
  <si>
    <t>Argan</t>
  </si>
  <si>
    <t>Arachide</t>
  </si>
  <si>
    <t>Amandes douces</t>
  </si>
  <si>
    <t>Abricot</t>
  </si>
  <si>
    <t>G de
Glycérine</t>
  </si>
  <si>
    <t>nbre de mol
de glycérol</t>
  </si>
  <si>
    <t>Nbre de mol. De NaOH</t>
  </si>
  <si>
    <t>NaOH</t>
  </si>
  <si>
    <t>IS</t>
  </si>
  <si>
    <t>Quantité
en g</t>
  </si>
  <si>
    <t>Corps gras</t>
  </si>
  <si>
    <t>&lt;&lt;&lt;&lt;&lt;total</t>
  </si>
  <si>
    <t xml:space="preserve">à renseigner 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</si>
</sst>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indexed="8"/>
      <name val="Adobe Garamond Pro"/>
      <family val="1"/>
      <charset val="1"/>
    </font>
    <font>
      <b/>
      <sz val="14"/>
      <color indexed="8"/>
      <name val="Adobe Garamond Pro"/>
      <family val="1"/>
      <charset val="1"/>
    </font>
    <font>
      <sz val="14"/>
      <name val="Adobe Garamond Pro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164" fontId="2" fillId="0" borderId="0" xfId="1" applyNumberFormat="1" applyFont="1" applyAlignment="1" applyProtection="1">
      <alignment horizontal="center" vertical="center"/>
    </xf>
    <xf numFmtId="164" fontId="2" fillId="0" borderId="1" xfId="1" applyNumberFormat="1" applyFont="1" applyBorder="1" applyAlignment="1" applyProtection="1">
      <alignment horizontal="center" vertical="center"/>
    </xf>
    <xf numFmtId="164" fontId="2" fillId="0" borderId="2" xfId="1" applyNumberFormat="1" applyFont="1" applyBorder="1" applyAlignment="1" applyProtection="1">
      <alignment horizontal="center" vertical="center"/>
    </xf>
    <xf numFmtId="164" fontId="2" fillId="0" borderId="3" xfId="1" applyNumberFormat="1" applyFont="1" applyBorder="1" applyAlignment="1" applyProtection="1">
      <alignment horizontal="center" vertical="center"/>
    </xf>
    <xf numFmtId="164" fontId="2" fillId="0" borderId="4" xfId="1" applyNumberFormat="1" applyFont="1" applyBorder="1" applyAlignment="1" applyProtection="1">
      <alignment horizontal="center" vertical="center"/>
    </xf>
    <xf numFmtId="165" fontId="3" fillId="0" borderId="4" xfId="1" applyNumberFormat="1" applyFont="1" applyFill="1" applyBorder="1" applyAlignment="1" applyProtection="1">
      <alignment horizontal="center" vertical="center"/>
    </xf>
    <xf numFmtId="164" fontId="2" fillId="0" borderId="5" xfId="1" applyNumberFormat="1" applyFont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10" fontId="2" fillId="0" borderId="0" xfId="1" applyNumberFormat="1" applyFont="1" applyAlignment="1" applyProtection="1">
      <alignment horizontal="center" vertical="center"/>
    </xf>
    <xf numFmtId="164" fontId="2" fillId="0" borderId="6" xfId="1" applyNumberFormat="1" applyFont="1" applyBorder="1" applyAlignment="1" applyProtection="1">
      <alignment horizontal="center" vertical="center"/>
    </xf>
    <xf numFmtId="164" fontId="2" fillId="0" borderId="7" xfId="1" applyNumberFormat="1" applyFont="1" applyBorder="1" applyAlignment="1" applyProtection="1">
      <alignment horizontal="center" vertical="center"/>
    </xf>
    <xf numFmtId="165" fontId="2" fillId="0" borderId="7" xfId="1" applyNumberFormat="1" applyFont="1" applyBorder="1" applyAlignment="1" applyProtection="1">
      <alignment horizontal="center" vertical="center"/>
    </xf>
    <xf numFmtId="165" fontId="2" fillId="0" borderId="8" xfId="1" applyNumberFormat="1" applyFont="1" applyBorder="1" applyAlignment="1" applyProtection="1">
      <alignment horizontal="center" vertical="center"/>
    </xf>
    <xf numFmtId="0" fontId="2" fillId="0" borderId="7" xfId="1" applyFont="1" applyBorder="1" applyAlignment="1" applyProtection="1">
      <alignment horizontal="center" vertical="center"/>
    </xf>
    <xf numFmtId="165" fontId="4" fillId="2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Font="1" applyBorder="1" applyAlignment="1" applyProtection="1">
      <alignment horizontal="left" vertical="center"/>
    </xf>
    <xf numFmtId="164" fontId="2" fillId="0" borderId="10" xfId="1" applyNumberFormat="1" applyFont="1" applyBorder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 vertical="center"/>
    </xf>
    <xf numFmtId="165" fontId="2" fillId="0" borderId="0" xfId="1" applyNumberFormat="1" applyFont="1" applyBorder="1" applyAlignment="1" applyProtection="1">
      <alignment horizontal="center" vertical="center"/>
    </xf>
    <xf numFmtId="165" fontId="2" fillId="0" borderId="11" xfId="1" applyNumberFormat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165" fontId="4" fillId="2" borderId="11" xfId="1" applyNumberFormat="1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 applyProtection="1">
      <alignment horizontal="left" vertical="center"/>
    </xf>
    <xf numFmtId="164" fontId="2" fillId="0" borderId="13" xfId="1" applyNumberFormat="1" applyFont="1" applyBorder="1" applyAlignment="1" applyProtection="1">
      <alignment horizontal="center" vertical="center"/>
    </xf>
    <xf numFmtId="164" fontId="2" fillId="0" borderId="14" xfId="1" applyNumberFormat="1" applyFont="1" applyBorder="1" applyAlignment="1" applyProtection="1">
      <alignment horizontal="center" vertical="center"/>
    </xf>
    <xf numFmtId="165" fontId="2" fillId="0" borderId="14" xfId="1" applyNumberFormat="1" applyFont="1" applyBorder="1" applyAlignment="1" applyProtection="1">
      <alignment horizontal="center" vertical="center"/>
    </xf>
    <xf numFmtId="165" fontId="2" fillId="0" borderId="15" xfId="1" applyNumberFormat="1" applyFont="1" applyBorder="1" applyAlignment="1" applyProtection="1">
      <alignment horizontal="center" vertical="center"/>
    </xf>
    <xf numFmtId="0" fontId="2" fillId="0" borderId="14" xfId="1" applyFont="1" applyBorder="1" applyAlignment="1" applyProtection="1">
      <alignment horizontal="center" vertical="center"/>
    </xf>
    <xf numFmtId="165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2" fillId="0" borderId="16" xfId="1" applyFont="1" applyBorder="1" applyAlignment="1" applyProtection="1">
      <alignment horizontal="left" vertical="center"/>
    </xf>
    <xf numFmtId="4" fontId="2" fillId="0" borderId="0" xfId="1" applyNumberFormat="1" applyFont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 wrapText="1"/>
    </xf>
    <xf numFmtId="0" fontId="3" fillId="0" borderId="13" xfId="1" applyFont="1" applyBorder="1" applyAlignment="1" applyProtection="1">
      <alignment horizontal="center" vertical="center" wrapText="1"/>
    </xf>
    <xf numFmtId="0" fontId="3" fillId="0" borderId="17" xfId="1" applyFont="1" applyBorder="1" applyAlignment="1" applyProtection="1">
      <alignment horizontal="center" vertical="center" wrapText="1"/>
    </xf>
    <xf numFmtId="0" fontId="3" fillId="0" borderId="18" xfId="1" applyFont="1" applyBorder="1" applyAlignment="1" applyProtection="1">
      <alignment horizontal="center" vertical="center" wrapText="1"/>
    </xf>
    <xf numFmtId="0" fontId="3" fillId="0" borderId="15" xfId="1" applyFont="1" applyBorder="1" applyAlignment="1" applyProtection="1">
      <alignment horizontal="center" vertical="center" wrapText="1"/>
    </xf>
    <xf numFmtId="0" fontId="3" fillId="0" borderId="17" xfId="1" applyFont="1" applyBorder="1" applyAlignment="1" applyProtection="1">
      <alignment horizontal="center" vertical="center"/>
    </xf>
    <xf numFmtId="0" fontId="3" fillId="0" borderId="19" xfId="1" applyFont="1" applyBorder="1" applyAlignment="1" applyProtection="1">
      <alignment horizontal="center" vertical="center"/>
    </xf>
    <xf numFmtId="165" fontId="3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0" xfId="1" applyFont="1" applyBorder="1" applyAlignment="1" applyProtection="1">
      <alignment horizontal="center" vertical="center"/>
    </xf>
    <xf numFmtId="0" fontId="0" fillId="0" borderId="21" xfId="0" applyBorder="1"/>
    <xf numFmtId="165" fontId="0" fillId="0" borderId="21" xfId="0" applyNumberFormat="1" applyBorder="1"/>
    <xf numFmtId="165" fontId="0" fillId="3" borderId="21" xfId="0" applyNumberFormat="1" applyFill="1" applyBorder="1"/>
    <xf numFmtId="0" fontId="0" fillId="4" borderId="0" xfId="0" applyFill="1"/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</cellXfs>
  <cellStyles count="2">
    <cellStyle name="Excel Built-in Normal 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755650</xdr:colOff>
      <xdr:row>6</xdr:row>
      <xdr:rowOff>12700</xdr:rowOff>
    </xdr:from>
    <xdr:to>
      <xdr:col>14</xdr:col>
      <xdr:colOff>292100</xdr:colOff>
      <xdr:row>13</xdr:row>
      <xdr:rowOff>44450</xdr:rowOff>
    </xdr:to>
    <xdr:sp macro="" textlink="">
      <xdr:nvSpPr>
        <xdr:cNvPr id="2" name="ZoneTexte 1"/>
        <xdr:cNvSpPr txBox="1"/>
      </xdr:nvSpPr>
      <xdr:spPr>
        <a:xfrm>
          <a:off x="4686300" y="1117600"/>
          <a:ext cx="3346450" cy="132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 tu choisis en colonne B   </a:t>
          </a:r>
        </a:p>
        <a:p>
          <a:r>
            <a:rPr lang="fr-FR" sz="1100"/>
            <a:t>une fois un produit choisi , il disparait de la liste pour eviter les choix doubles </a:t>
          </a:r>
        </a:p>
      </xdr:txBody>
    </xdr:sp>
    <xdr:clientData/>
  </xdr:twoCellAnchor>
  <xdr:twoCellAnchor>
    <xdr:from>
      <xdr:col>14</xdr:col>
      <xdr:colOff>1390650</xdr:colOff>
      <xdr:row>0</xdr:row>
      <xdr:rowOff>6350</xdr:rowOff>
    </xdr:from>
    <xdr:to>
      <xdr:col>16</xdr:col>
      <xdr:colOff>488950</xdr:colOff>
      <xdr:row>1</xdr:row>
      <xdr:rowOff>31750</xdr:rowOff>
    </xdr:to>
    <xdr:sp macro="" textlink="">
      <xdr:nvSpPr>
        <xdr:cNvPr id="3" name="ZoneTexte 2"/>
        <xdr:cNvSpPr txBox="1"/>
      </xdr:nvSpPr>
      <xdr:spPr>
        <a:xfrm>
          <a:off x="9131300" y="6350"/>
          <a:ext cx="1466850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liste automatisée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"/>
  <sheetViews>
    <sheetView topLeftCell="A43" workbookViewId="0">
      <selection activeCell="H58" sqref="H58"/>
    </sheetView>
  </sheetViews>
  <sheetFormatPr baseColWidth="10" defaultRowHeight="14.5"/>
  <cols>
    <col min="1" max="1" width="21" bestFit="1" customWidth="1"/>
  </cols>
  <sheetData>
    <row r="1" spans="1:9" s="8" customFormat="1" ht="70.5" thickBot="1">
      <c r="A1" s="40" t="s">
        <v>63</v>
      </c>
      <c r="B1" s="39" t="s">
        <v>62</v>
      </c>
      <c r="C1" s="38" t="s">
        <v>61</v>
      </c>
      <c r="D1" s="37" t="s">
        <v>61</v>
      </c>
      <c r="E1" s="36" t="s">
        <v>60</v>
      </c>
      <c r="F1" s="35" t="s">
        <v>59</v>
      </c>
      <c r="G1" s="34" t="s">
        <v>58</v>
      </c>
      <c r="H1" s="33" t="s">
        <v>57</v>
      </c>
      <c r="I1" s="32"/>
    </row>
    <row r="2" spans="1:9" s="8" customFormat="1" ht="18">
      <c r="A2" s="30" t="s">
        <v>56</v>
      </c>
      <c r="B2" s="29">
        <v>2</v>
      </c>
      <c r="C2" s="28">
        <f t="shared" ref="C2:C33" si="0">D2*0.001</f>
        <v>0.19500000000000001</v>
      </c>
      <c r="D2" s="28">
        <v>195</v>
      </c>
      <c r="E2" s="27">
        <f t="shared" ref="E2:E33" si="1">(B2*C2)*40/56.1</f>
        <v>0.27807486631016043</v>
      </c>
      <c r="F2" s="26">
        <f t="shared" ref="F2:F33" si="2">E2/39.997</f>
        <v>6.9523930872355533E-3</v>
      </c>
      <c r="G2" s="25">
        <f t="shared" ref="G2:G33" si="3">F2/3</f>
        <v>2.3174643624118509E-3</v>
      </c>
      <c r="H2" s="24">
        <f t="shared" ref="H2:H33" si="4">G2*92.0929382</f>
        <v>0.213422102308297</v>
      </c>
      <c r="I2" s="31"/>
    </row>
    <row r="3" spans="1:9" s="8" customFormat="1" ht="18">
      <c r="A3" s="23" t="s">
        <v>55</v>
      </c>
      <c r="B3" s="22"/>
      <c r="C3" s="21">
        <f t="shared" si="0"/>
        <v>0.19500000000000001</v>
      </c>
      <c r="D3" s="21">
        <v>195</v>
      </c>
      <c r="E3" s="20">
        <f t="shared" si="1"/>
        <v>0</v>
      </c>
      <c r="F3" s="19">
        <f t="shared" si="2"/>
        <v>0</v>
      </c>
      <c r="G3" s="18">
        <f t="shared" si="3"/>
        <v>0</v>
      </c>
      <c r="H3" s="17">
        <f t="shared" si="4"/>
        <v>0</v>
      </c>
      <c r="I3" s="9"/>
    </row>
    <row r="4" spans="1:9" s="8" customFormat="1" ht="18">
      <c r="A4" s="23" t="s">
        <v>54</v>
      </c>
      <c r="B4" s="22"/>
      <c r="C4" s="21">
        <f t="shared" si="0"/>
        <v>0.192</v>
      </c>
      <c r="D4" s="21">
        <v>192</v>
      </c>
      <c r="E4" s="20">
        <f t="shared" si="1"/>
        <v>0</v>
      </c>
      <c r="F4" s="19">
        <f t="shared" si="2"/>
        <v>0</v>
      </c>
      <c r="G4" s="18">
        <f t="shared" si="3"/>
        <v>0</v>
      </c>
      <c r="H4" s="17">
        <f t="shared" si="4"/>
        <v>0</v>
      </c>
      <c r="I4" s="9"/>
    </row>
    <row r="5" spans="1:9" s="8" customFormat="1" ht="18">
      <c r="A5" s="23" t="s">
        <v>53</v>
      </c>
      <c r="B5" s="22"/>
      <c r="C5" s="21">
        <f t="shared" si="0"/>
        <v>0.191</v>
      </c>
      <c r="D5" s="21">
        <v>191</v>
      </c>
      <c r="E5" s="20">
        <f t="shared" si="1"/>
        <v>0</v>
      </c>
      <c r="F5" s="19">
        <f t="shared" si="2"/>
        <v>0</v>
      </c>
      <c r="G5" s="18">
        <f t="shared" si="3"/>
        <v>0</v>
      </c>
      <c r="H5" s="17">
        <f t="shared" si="4"/>
        <v>0</v>
      </c>
      <c r="I5" s="9"/>
    </row>
    <row r="6" spans="1:9" s="8" customFormat="1" ht="18">
      <c r="A6" s="23" t="s">
        <v>52</v>
      </c>
      <c r="B6" s="22"/>
      <c r="C6" s="21">
        <f t="shared" si="0"/>
        <v>0.186</v>
      </c>
      <c r="D6" s="21">
        <v>186</v>
      </c>
      <c r="E6" s="20">
        <f t="shared" si="1"/>
        <v>0</v>
      </c>
      <c r="F6" s="19">
        <f t="shared" si="2"/>
        <v>0</v>
      </c>
      <c r="G6" s="18">
        <f t="shared" si="3"/>
        <v>0</v>
      </c>
      <c r="H6" s="17">
        <f t="shared" si="4"/>
        <v>0</v>
      </c>
      <c r="I6" s="9"/>
    </row>
    <row r="7" spans="1:9" s="8" customFormat="1" ht="18">
      <c r="A7" s="23" t="s">
        <v>51</v>
      </c>
      <c r="B7" s="22"/>
      <c r="C7" s="21">
        <f t="shared" si="0"/>
        <v>0.245</v>
      </c>
      <c r="D7" s="21">
        <v>245</v>
      </c>
      <c r="E7" s="20">
        <f t="shared" si="1"/>
        <v>0</v>
      </c>
      <c r="F7" s="19">
        <f t="shared" si="2"/>
        <v>0</v>
      </c>
      <c r="G7" s="18">
        <f t="shared" si="3"/>
        <v>0</v>
      </c>
      <c r="H7" s="17">
        <f t="shared" si="4"/>
        <v>0</v>
      </c>
      <c r="I7" s="9"/>
    </row>
    <row r="8" spans="1:9" s="8" customFormat="1" ht="18">
      <c r="A8" s="23" t="s">
        <v>50</v>
      </c>
      <c r="B8" s="22"/>
      <c r="C8" s="19">
        <f t="shared" si="0"/>
        <v>0.2</v>
      </c>
      <c r="D8" s="21">
        <v>200</v>
      </c>
      <c r="E8" s="20">
        <f t="shared" si="1"/>
        <v>0</v>
      </c>
      <c r="F8" s="19">
        <f t="shared" si="2"/>
        <v>0</v>
      </c>
      <c r="G8" s="18">
        <f t="shared" si="3"/>
        <v>0</v>
      </c>
      <c r="H8" s="17">
        <f t="shared" si="4"/>
        <v>0</v>
      </c>
      <c r="I8" s="9"/>
    </row>
    <row r="9" spans="1:9" s="8" customFormat="1" ht="18">
      <c r="A9" s="23" t="s">
        <v>49</v>
      </c>
      <c r="B9" s="22">
        <v>5</v>
      </c>
      <c r="C9" s="19">
        <f t="shared" si="0"/>
        <v>0.19</v>
      </c>
      <c r="D9" s="21">
        <v>190</v>
      </c>
      <c r="E9" s="20">
        <f t="shared" si="1"/>
        <v>0.67736185383244207</v>
      </c>
      <c r="F9" s="19">
        <f t="shared" si="2"/>
        <v>1.6935316494548144E-2</v>
      </c>
      <c r="G9" s="18">
        <f t="shared" si="3"/>
        <v>5.6451054981827148E-3</v>
      </c>
      <c r="H9" s="17">
        <f t="shared" si="4"/>
        <v>0.519874351776621</v>
      </c>
      <c r="I9" s="9"/>
    </row>
    <row r="10" spans="1:9" s="8" customFormat="1" ht="18">
      <c r="A10" s="23" t="s">
        <v>48</v>
      </c>
      <c r="B10" s="22"/>
      <c r="C10" s="19">
        <f t="shared" si="0"/>
        <v>0.18</v>
      </c>
      <c r="D10" s="21">
        <v>180</v>
      </c>
      <c r="E10" s="20">
        <f t="shared" si="1"/>
        <v>0</v>
      </c>
      <c r="F10" s="19">
        <f t="shared" si="2"/>
        <v>0</v>
      </c>
      <c r="G10" s="18">
        <f t="shared" si="3"/>
        <v>0</v>
      </c>
      <c r="H10" s="17">
        <f t="shared" si="4"/>
        <v>0</v>
      </c>
      <c r="I10" s="9"/>
    </row>
    <row r="11" spans="1:9" s="8" customFormat="1" ht="18">
      <c r="A11" s="23" t="s">
        <v>47</v>
      </c>
      <c r="B11" s="22"/>
      <c r="C11" s="19">
        <f t="shared" si="0"/>
        <v>0.19500000000000001</v>
      </c>
      <c r="D11" s="21">
        <v>195</v>
      </c>
      <c r="E11" s="20">
        <f t="shared" si="1"/>
        <v>0</v>
      </c>
      <c r="F11" s="19">
        <f t="shared" si="2"/>
        <v>0</v>
      </c>
      <c r="G11" s="18">
        <f t="shared" si="3"/>
        <v>0</v>
      </c>
      <c r="H11" s="17">
        <f t="shared" si="4"/>
        <v>0</v>
      </c>
      <c r="I11" s="9"/>
    </row>
    <row r="12" spans="1:9" s="8" customFormat="1" ht="18">
      <c r="A12" s="23" t="s">
        <v>46</v>
      </c>
      <c r="B12" s="22"/>
      <c r="C12" s="19">
        <f t="shared" si="0"/>
        <v>0.188</v>
      </c>
      <c r="D12" s="21">
        <v>188</v>
      </c>
      <c r="E12" s="20">
        <f t="shared" si="1"/>
        <v>0</v>
      </c>
      <c r="F12" s="19">
        <f t="shared" si="2"/>
        <v>0</v>
      </c>
      <c r="G12" s="18">
        <f t="shared" si="3"/>
        <v>0</v>
      </c>
      <c r="H12" s="17">
        <f t="shared" si="4"/>
        <v>0</v>
      </c>
      <c r="I12" s="9"/>
    </row>
    <row r="13" spans="1:9" s="8" customFormat="1" ht="18">
      <c r="A13" s="23" t="s">
        <v>45</v>
      </c>
      <c r="B13" s="22"/>
      <c r="C13" s="19">
        <f t="shared" si="0"/>
        <v>0.19</v>
      </c>
      <c r="D13" s="21">
        <v>190</v>
      </c>
      <c r="E13" s="20">
        <f t="shared" si="1"/>
        <v>0</v>
      </c>
      <c r="F13" s="19">
        <f t="shared" si="2"/>
        <v>0</v>
      </c>
      <c r="G13" s="18">
        <f t="shared" si="3"/>
        <v>0</v>
      </c>
      <c r="H13" s="17">
        <f t="shared" si="4"/>
        <v>0</v>
      </c>
      <c r="I13" s="9"/>
    </row>
    <row r="14" spans="1:9" s="8" customFormat="1" ht="18">
      <c r="A14" s="23" t="s">
        <v>44</v>
      </c>
      <c r="B14" s="22"/>
      <c r="C14" s="19">
        <f t="shared" si="0"/>
        <v>0.186</v>
      </c>
      <c r="D14" s="21">
        <v>186</v>
      </c>
      <c r="E14" s="20">
        <f t="shared" si="1"/>
        <v>0</v>
      </c>
      <c r="F14" s="19">
        <f t="shared" si="2"/>
        <v>0</v>
      </c>
      <c r="G14" s="18">
        <f t="shared" si="3"/>
        <v>0</v>
      </c>
      <c r="H14" s="17">
        <f t="shared" si="4"/>
        <v>0</v>
      </c>
      <c r="I14" s="9"/>
    </row>
    <row r="15" spans="1:9" s="8" customFormat="1" ht="18">
      <c r="A15" s="23" t="s">
        <v>43</v>
      </c>
      <c r="B15" s="22"/>
      <c r="C15" s="19">
        <f t="shared" si="0"/>
        <v>0.192</v>
      </c>
      <c r="D15" s="21">
        <v>192</v>
      </c>
      <c r="E15" s="20">
        <f t="shared" si="1"/>
        <v>0</v>
      </c>
      <c r="F15" s="19">
        <f t="shared" si="2"/>
        <v>0</v>
      </c>
      <c r="G15" s="18">
        <f t="shared" si="3"/>
        <v>0</v>
      </c>
      <c r="H15" s="17">
        <f t="shared" si="4"/>
        <v>0</v>
      </c>
      <c r="I15" s="9"/>
    </row>
    <row r="16" spans="1:9" s="8" customFormat="1" ht="18">
      <c r="A16" s="23" t="s">
        <v>42</v>
      </c>
      <c r="B16" s="22"/>
      <c r="C16" s="19">
        <f t="shared" si="0"/>
        <v>0.186</v>
      </c>
      <c r="D16" s="21">
        <v>186</v>
      </c>
      <c r="E16" s="20">
        <f t="shared" si="1"/>
        <v>0</v>
      </c>
      <c r="F16" s="19">
        <f t="shared" si="2"/>
        <v>0</v>
      </c>
      <c r="G16" s="18">
        <f t="shared" si="3"/>
        <v>0</v>
      </c>
      <c r="H16" s="17">
        <f t="shared" si="4"/>
        <v>0</v>
      </c>
      <c r="I16" s="9"/>
    </row>
    <row r="17" spans="1:9" s="8" customFormat="1" ht="18">
      <c r="A17" s="23" t="s">
        <v>41</v>
      </c>
      <c r="B17" s="22"/>
      <c r="C17" s="19">
        <f t="shared" si="0"/>
        <v>0.19</v>
      </c>
      <c r="D17" s="21">
        <v>190</v>
      </c>
      <c r="E17" s="20">
        <f t="shared" si="1"/>
        <v>0</v>
      </c>
      <c r="F17" s="19">
        <f t="shared" si="2"/>
        <v>0</v>
      </c>
      <c r="G17" s="18">
        <f t="shared" si="3"/>
        <v>0</v>
      </c>
      <c r="H17" s="17">
        <f t="shared" si="4"/>
        <v>0</v>
      </c>
      <c r="I17" s="9"/>
    </row>
    <row r="18" spans="1:9" s="8" customFormat="1" ht="18">
      <c r="A18" s="23" t="s">
        <v>40</v>
      </c>
      <c r="B18" s="22"/>
      <c r="C18" s="19">
        <f t="shared" si="0"/>
        <v>0.193</v>
      </c>
      <c r="D18" s="21">
        <v>193</v>
      </c>
      <c r="E18" s="20">
        <f t="shared" si="1"/>
        <v>0</v>
      </c>
      <c r="F18" s="19">
        <f t="shared" si="2"/>
        <v>0</v>
      </c>
      <c r="G18" s="18">
        <f t="shared" si="3"/>
        <v>0</v>
      </c>
      <c r="H18" s="17">
        <f t="shared" si="4"/>
        <v>0</v>
      </c>
      <c r="I18" s="9"/>
    </row>
    <row r="19" spans="1:9" s="8" customFormat="1" ht="18">
      <c r="A19" s="23" t="s">
        <v>39</v>
      </c>
      <c r="B19" s="22"/>
      <c r="C19" s="19">
        <f t="shared" si="0"/>
        <v>0.17699999999999999</v>
      </c>
      <c r="D19" s="21">
        <v>177</v>
      </c>
      <c r="E19" s="20">
        <f t="shared" si="1"/>
        <v>0</v>
      </c>
      <c r="F19" s="19">
        <f t="shared" si="2"/>
        <v>0</v>
      </c>
      <c r="G19" s="18">
        <f t="shared" si="3"/>
        <v>0</v>
      </c>
      <c r="H19" s="17">
        <f t="shared" si="4"/>
        <v>0</v>
      </c>
      <c r="I19" s="9"/>
    </row>
    <row r="20" spans="1:9" s="8" customFormat="1" ht="18.5" thickBot="1">
      <c r="A20" s="23" t="s">
        <v>38</v>
      </c>
      <c r="B20" s="22"/>
      <c r="C20" s="19">
        <f t="shared" si="0"/>
        <v>0.19500000000000001</v>
      </c>
      <c r="D20" s="21">
        <v>195</v>
      </c>
      <c r="E20" s="20">
        <f t="shared" si="1"/>
        <v>0</v>
      </c>
      <c r="F20" s="19">
        <f t="shared" si="2"/>
        <v>0</v>
      </c>
      <c r="G20" s="18">
        <f t="shared" si="3"/>
        <v>0</v>
      </c>
      <c r="H20" s="17">
        <f t="shared" si="4"/>
        <v>0</v>
      </c>
      <c r="I20" s="9"/>
    </row>
    <row r="21" spans="1:9" s="8" customFormat="1" ht="18">
      <c r="A21" s="30" t="s">
        <v>37</v>
      </c>
      <c r="B21" s="29"/>
      <c r="C21" s="26">
        <f t="shared" si="0"/>
        <v>0.17400000000000002</v>
      </c>
      <c r="D21" s="28">
        <v>174</v>
      </c>
      <c r="E21" s="27">
        <f t="shared" si="1"/>
        <v>0</v>
      </c>
      <c r="F21" s="26">
        <f t="shared" si="2"/>
        <v>0</v>
      </c>
      <c r="G21" s="25">
        <f t="shared" si="3"/>
        <v>0</v>
      </c>
      <c r="H21" s="24">
        <f t="shared" si="4"/>
        <v>0</v>
      </c>
      <c r="I21" s="9"/>
    </row>
    <row r="22" spans="1:9" s="8" customFormat="1" ht="18">
      <c r="A22" s="23" t="s">
        <v>36</v>
      </c>
      <c r="B22" s="22"/>
      <c r="C22" s="19">
        <f t="shared" si="0"/>
        <v>0.25700000000000001</v>
      </c>
      <c r="D22" s="21">
        <v>257</v>
      </c>
      <c r="E22" s="20">
        <f t="shared" si="1"/>
        <v>0</v>
      </c>
      <c r="F22" s="19">
        <f t="shared" si="2"/>
        <v>0</v>
      </c>
      <c r="G22" s="18">
        <f t="shared" si="3"/>
        <v>0</v>
      </c>
      <c r="H22" s="17">
        <f t="shared" si="4"/>
        <v>0</v>
      </c>
      <c r="I22" s="31"/>
    </row>
    <row r="23" spans="1:9" s="8" customFormat="1" ht="18">
      <c r="A23" s="23" t="s">
        <v>35</v>
      </c>
      <c r="B23" s="22"/>
      <c r="C23" s="19">
        <f t="shared" si="0"/>
        <v>0.19400000000000001</v>
      </c>
      <c r="D23" s="21">
        <v>194</v>
      </c>
      <c r="E23" s="20">
        <f t="shared" si="1"/>
        <v>0</v>
      </c>
      <c r="F23" s="19">
        <f t="shared" si="2"/>
        <v>0</v>
      </c>
      <c r="G23" s="18">
        <f t="shared" si="3"/>
        <v>0</v>
      </c>
      <c r="H23" s="17">
        <f t="shared" si="4"/>
        <v>0</v>
      </c>
      <c r="I23" s="9"/>
    </row>
    <row r="24" spans="1:9" s="8" customFormat="1" ht="18">
      <c r="A24" s="23" t="s">
        <v>34</v>
      </c>
      <c r="B24" s="22"/>
      <c r="C24" s="19">
        <f t="shared" si="0"/>
        <v>0.192</v>
      </c>
      <c r="D24" s="21">
        <v>192</v>
      </c>
      <c r="E24" s="20">
        <f t="shared" si="1"/>
        <v>0</v>
      </c>
      <c r="F24" s="19">
        <f t="shared" si="2"/>
        <v>0</v>
      </c>
      <c r="G24" s="18">
        <f t="shared" si="3"/>
        <v>0</v>
      </c>
      <c r="H24" s="17">
        <f t="shared" si="4"/>
        <v>0</v>
      </c>
      <c r="I24" s="9"/>
    </row>
    <row r="25" spans="1:9" s="8" customFormat="1" ht="18">
      <c r="A25" s="23" t="s">
        <v>33</v>
      </c>
      <c r="B25" s="22"/>
      <c r="C25" s="19">
        <f t="shared" si="0"/>
        <v>0.189</v>
      </c>
      <c r="D25" s="21">
        <v>189</v>
      </c>
      <c r="E25" s="20">
        <f t="shared" si="1"/>
        <v>0</v>
      </c>
      <c r="F25" s="19">
        <f t="shared" si="2"/>
        <v>0</v>
      </c>
      <c r="G25" s="18">
        <f t="shared" si="3"/>
        <v>0</v>
      </c>
      <c r="H25" s="17">
        <f t="shared" si="4"/>
        <v>0</v>
      </c>
      <c r="I25" s="9"/>
    </row>
    <row r="26" spans="1:9" s="8" customFormat="1" ht="18">
      <c r="A26" s="23" t="s">
        <v>32</v>
      </c>
      <c r="B26" s="22"/>
      <c r="C26" s="19">
        <f t="shared" si="0"/>
        <v>0.19</v>
      </c>
      <c r="D26" s="21">
        <v>190</v>
      </c>
      <c r="E26" s="20">
        <f t="shared" si="1"/>
        <v>0</v>
      </c>
      <c r="F26" s="19">
        <f t="shared" si="2"/>
        <v>0</v>
      </c>
      <c r="G26" s="18">
        <f t="shared" si="3"/>
        <v>0</v>
      </c>
      <c r="H26" s="17">
        <f t="shared" si="4"/>
        <v>0</v>
      </c>
      <c r="I26" s="9"/>
    </row>
    <row r="27" spans="1:9" s="8" customFormat="1" ht="18">
      <c r="A27" s="23" t="s">
        <v>31</v>
      </c>
      <c r="B27" s="22"/>
      <c r="C27" s="21">
        <f t="shared" si="0"/>
        <v>0.188</v>
      </c>
      <c r="D27" s="21">
        <v>188</v>
      </c>
      <c r="E27" s="20">
        <f t="shared" si="1"/>
        <v>0</v>
      </c>
      <c r="F27" s="19">
        <f t="shared" si="2"/>
        <v>0</v>
      </c>
      <c r="G27" s="18">
        <f t="shared" si="3"/>
        <v>0</v>
      </c>
      <c r="H27" s="17">
        <f t="shared" si="4"/>
        <v>0</v>
      </c>
      <c r="I27" s="9"/>
    </row>
    <row r="28" spans="1:9" s="8" customFormat="1" ht="18">
      <c r="A28" s="23" t="s">
        <v>30</v>
      </c>
      <c r="B28" s="22"/>
      <c r="C28" s="21">
        <f t="shared" si="0"/>
        <v>0.183</v>
      </c>
      <c r="D28" s="21">
        <v>183</v>
      </c>
      <c r="E28" s="20">
        <f t="shared" si="1"/>
        <v>0</v>
      </c>
      <c r="F28" s="19">
        <f t="shared" si="2"/>
        <v>0</v>
      </c>
      <c r="G28" s="18">
        <f t="shared" si="3"/>
        <v>0</v>
      </c>
      <c r="H28" s="17">
        <f t="shared" si="4"/>
        <v>0</v>
      </c>
      <c r="I28" s="9"/>
    </row>
    <row r="29" spans="1:9" s="8" customFormat="1" ht="18">
      <c r="A29" s="23" t="s">
        <v>29</v>
      </c>
      <c r="B29" s="22"/>
      <c r="C29" s="21">
        <f t="shared" si="0"/>
        <v>0.183</v>
      </c>
      <c r="D29" s="21">
        <v>183</v>
      </c>
      <c r="E29" s="20">
        <f t="shared" si="1"/>
        <v>0</v>
      </c>
      <c r="F29" s="19">
        <f t="shared" si="2"/>
        <v>0</v>
      </c>
      <c r="G29" s="18">
        <f t="shared" si="3"/>
        <v>0</v>
      </c>
      <c r="H29" s="17">
        <f t="shared" si="4"/>
        <v>0</v>
      </c>
      <c r="I29" s="9"/>
    </row>
    <row r="30" spans="1:9" s="8" customFormat="1" ht="18">
      <c r="A30" s="23" t="s">
        <v>28</v>
      </c>
      <c r="B30" s="22"/>
      <c r="C30" s="21">
        <f t="shared" si="0"/>
        <v>9.1999999999999998E-2</v>
      </c>
      <c r="D30" s="21">
        <v>92</v>
      </c>
      <c r="E30" s="20">
        <f t="shared" si="1"/>
        <v>0</v>
      </c>
      <c r="F30" s="19">
        <f t="shared" si="2"/>
        <v>0</v>
      </c>
      <c r="G30" s="18">
        <f t="shared" si="3"/>
        <v>0</v>
      </c>
      <c r="H30" s="17">
        <f t="shared" si="4"/>
        <v>0</v>
      </c>
      <c r="I30" s="9"/>
    </row>
    <row r="31" spans="1:9" s="8" customFormat="1" ht="18">
      <c r="A31" s="23" t="s">
        <v>27</v>
      </c>
      <c r="B31" s="22"/>
      <c r="C31" s="21">
        <f t="shared" si="0"/>
        <v>0.183</v>
      </c>
      <c r="D31" s="21">
        <v>183</v>
      </c>
      <c r="E31" s="20">
        <f t="shared" si="1"/>
        <v>0</v>
      </c>
      <c r="F31" s="19">
        <f t="shared" si="2"/>
        <v>0</v>
      </c>
      <c r="G31" s="18">
        <f t="shared" si="3"/>
        <v>0</v>
      </c>
      <c r="H31" s="17">
        <f t="shared" si="4"/>
        <v>0</v>
      </c>
      <c r="I31" s="9"/>
    </row>
    <row r="32" spans="1:9" s="8" customFormat="1" ht="18">
      <c r="A32" s="23" t="s">
        <v>26</v>
      </c>
      <c r="B32" s="22"/>
      <c r="C32" s="21">
        <f t="shared" si="0"/>
        <v>0.189</v>
      </c>
      <c r="D32" s="21">
        <v>189</v>
      </c>
      <c r="E32" s="20">
        <f t="shared" si="1"/>
        <v>0</v>
      </c>
      <c r="F32" s="19">
        <f t="shared" si="2"/>
        <v>0</v>
      </c>
      <c r="G32" s="18">
        <f t="shared" si="3"/>
        <v>0</v>
      </c>
      <c r="H32" s="17">
        <f t="shared" si="4"/>
        <v>0</v>
      </c>
      <c r="I32" s="9"/>
    </row>
    <row r="33" spans="1:9" s="8" customFormat="1" ht="18">
      <c r="A33" s="23" t="s">
        <v>25</v>
      </c>
      <c r="B33" s="22"/>
      <c r="C33" s="19">
        <f t="shared" si="0"/>
        <v>0.19</v>
      </c>
      <c r="D33" s="21">
        <v>190</v>
      </c>
      <c r="E33" s="20">
        <f t="shared" si="1"/>
        <v>0</v>
      </c>
      <c r="F33" s="19">
        <f t="shared" si="2"/>
        <v>0</v>
      </c>
      <c r="G33" s="18">
        <f t="shared" si="3"/>
        <v>0</v>
      </c>
      <c r="H33" s="17">
        <f t="shared" si="4"/>
        <v>0</v>
      </c>
      <c r="I33" s="9"/>
    </row>
    <row r="34" spans="1:9" s="8" customFormat="1" ht="18">
      <c r="A34" s="23" t="s">
        <v>24</v>
      </c>
      <c r="B34" s="22"/>
      <c r="C34" s="21">
        <f t="shared" ref="C34:C65" si="5">D34*0.001</f>
        <v>0.19500000000000001</v>
      </c>
      <c r="D34" s="21">
        <v>195</v>
      </c>
      <c r="E34" s="20">
        <f t="shared" ref="E34:E57" si="6">(B34*C34)*40/56.1</f>
        <v>0</v>
      </c>
      <c r="F34" s="19">
        <f t="shared" ref="F34:F65" si="7">E34/39.997</f>
        <v>0</v>
      </c>
      <c r="G34" s="18">
        <f t="shared" ref="G34:G65" si="8">F34/3</f>
        <v>0</v>
      </c>
      <c r="H34" s="17">
        <f t="shared" ref="H34:H65" si="9">G34*92.0929382</f>
        <v>0</v>
      </c>
      <c r="I34" s="9"/>
    </row>
    <row r="35" spans="1:9" s="8" customFormat="1" ht="18">
      <c r="A35" s="23" t="s">
        <v>23</v>
      </c>
      <c r="B35" s="22"/>
      <c r="C35" s="21">
        <f t="shared" si="5"/>
        <v>0.192</v>
      </c>
      <c r="D35" s="21">
        <v>192</v>
      </c>
      <c r="E35" s="20">
        <f t="shared" si="6"/>
        <v>0</v>
      </c>
      <c r="F35" s="19">
        <f t="shared" si="7"/>
        <v>0</v>
      </c>
      <c r="G35" s="18">
        <f t="shared" si="8"/>
        <v>0</v>
      </c>
      <c r="H35" s="17">
        <f t="shared" si="9"/>
        <v>0</v>
      </c>
      <c r="I35" s="9"/>
    </row>
    <row r="36" spans="1:9" s="8" customFormat="1" ht="18">
      <c r="A36" s="23" t="s">
        <v>22</v>
      </c>
      <c r="B36" s="22"/>
      <c r="C36" s="21">
        <f t="shared" si="5"/>
        <v>0.17899999999999999</v>
      </c>
      <c r="D36" s="21">
        <v>179</v>
      </c>
      <c r="E36" s="20">
        <f t="shared" si="6"/>
        <v>0</v>
      </c>
      <c r="F36" s="19">
        <f t="shared" si="7"/>
        <v>0</v>
      </c>
      <c r="G36" s="18">
        <f t="shared" si="8"/>
        <v>0</v>
      </c>
      <c r="H36" s="17">
        <f t="shared" si="9"/>
        <v>0</v>
      </c>
      <c r="I36" s="9"/>
    </row>
    <row r="37" spans="1:9" s="8" customFormat="1" ht="18">
      <c r="A37" s="23" t="s">
        <v>21</v>
      </c>
      <c r="B37" s="22"/>
      <c r="C37" s="21">
        <f t="shared" si="5"/>
        <v>0.255</v>
      </c>
      <c r="D37" s="21">
        <v>255</v>
      </c>
      <c r="E37" s="20">
        <f t="shared" si="6"/>
        <v>0</v>
      </c>
      <c r="F37" s="19">
        <f t="shared" si="7"/>
        <v>0</v>
      </c>
      <c r="G37" s="18">
        <f t="shared" si="8"/>
        <v>0</v>
      </c>
      <c r="H37" s="17">
        <f t="shared" si="9"/>
        <v>0</v>
      </c>
      <c r="I37" s="9"/>
    </row>
    <row r="38" spans="1:9" s="8" customFormat="1" ht="18">
      <c r="A38" s="23" t="s">
        <v>20</v>
      </c>
      <c r="B38" s="22"/>
      <c r="C38" s="21">
        <f t="shared" si="5"/>
        <v>0.19500000000000001</v>
      </c>
      <c r="D38" s="21">
        <v>195</v>
      </c>
      <c r="E38" s="20">
        <f t="shared" si="6"/>
        <v>0</v>
      </c>
      <c r="F38" s="19">
        <f t="shared" si="7"/>
        <v>0</v>
      </c>
      <c r="G38" s="18">
        <f t="shared" si="8"/>
        <v>0</v>
      </c>
      <c r="H38" s="17">
        <f t="shared" si="9"/>
        <v>0</v>
      </c>
      <c r="I38" s="9"/>
    </row>
    <row r="39" spans="1:9" s="8" customFormat="1" ht="18">
      <c r="A39" s="23" t="s">
        <v>19</v>
      </c>
      <c r="B39" s="22"/>
      <c r="C39" s="21">
        <f t="shared" si="5"/>
        <v>0.19500000000000001</v>
      </c>
      <c r="D39" s="21">
        <v>195</v>
      </c>
      <c r="E39" s="20">
        <f t="shared" si="6"/>
        <v>0</v>
      </c>
      <c r="F39" s="19">
        <f t="shared" si="7"/>
        <v>0</v>
      </c>
      <c r="G39" s="18">
        <f t="shared" si="8"/>
        <v>0</v>
      </c>
      <c r="H39" s="17">
        <f t="shared" si="9"/>
        <v>0</v>
      </c>
      <c r="I39" s="9"/>
    </row>
    <row r="40" spans="1:9" s="8" customFormat="1" ht="18">
      <c r="A40" s="23" t="s">
        <v>18</v>
      </c>
      <c r="B40" s="22"/>
      <c r="C40" s="21">
        <f t="shared" si="5"/>
        <v>0.189</v>
      </c>
      <c r="D40" s="21">
        <v>189</v>
      </c>
      <c r="E40" s="20">
        <f t="shared" si="6"/>
        <v>0</v>
      </c>
      <c r="F40" s="19">
        <f t="shared" si="7"/>
        <v>0</v>
      </c>
      <c r="G40" s="18">
        <f t="shared" si="8"/>
        <v>0</v>
      </c>
      <c r="H40" s="17">
        <f t="shared" si="9"/>
        <v>0</v>
      </c>
      <c r="I40" s="9"/>
    </row>
    <row r="41" spans="1:9" s="8" customFormat="1" ht="18">
      <c r="A41" s="23" t="s">
        <v>17</v>
      </c>
      <c r="B41" s="22"/>
      <c r="C41" s="21">
        <f t="shared" si="5"/>
        <v>0.193</v>
      </c>
      <c r="D41" s="21">
        <v>193</v>
      </c>
      <c r="E41" s="20">
        <f t="shared" si="6"/>
        <v>0</v>
      </c>
      <c r="F41" s="19">
        <f t="shared" si="7"/>
        <v>0</v>
      </c>
      <c r="G41" s="18">
        <f t="shared" si="8"/>
        <v>0</v>
      </c>
      <c r="H41" s="17">
        <f t="shared" si="9"/>
        <v>0</v>
      </c>
      <c r="I41" s="9"/>
    </row>
    <row r="42" spans="1:9" s="8" customFormat="1" ht="18">
      <c r="A42" s="23" t="s">
        <v>16</v>
      </c>
      <c r="B42" s="22"/>
      <c r="C42" s="19">
        <f t="shared" si="5"/>
        <v>0.19</v>
      </c>
      <c r="D42" s="21">
        <v>190</v>
      </c>
      <c r="E42" s="20">
        <f t="shared" si="6"/>
        <v>0</v>
      </c>
      <c r="F42" s="19">
        <f t="shared" si="7"/>
        <v>0</v>
      </c>
      <c r="G42" s="18">
        <f t="shared" si="8"/>
        <v>0</v>
      </c>
      <c r="H42" s="17">
        <f t="shared" si="9"/>
        <v>0</v>
      </c>
      <c r="I42" s="9"/>
    </row>
    <row r="43" spans="1:9" s="8" customFormat="1" ht="18">
      <c r="A43" s="23" t="s">
        <v>15</v>
      </c>
      <c r="B43" s="22"/>
      <c r="C43" s="21">
        <f t="shared" si="5"/>
        <v>0.191</v>
      </c>
      <c r="D43" s="21">
        <v>191</v>
      </c>
      <c r="E43" s="20">
        <f t="shared" si="6"/>
        <v>0</v>
      </c>
      <c r="F43" s="19">
        <f t="shared" si="7"/>
        <v>0</v>
      </c>
      <c r="G43" s="18">
        <f t="shared" si="8"/>
        <v>0</v>
      </c>
      <c r="H43" s="17">
        <f t="shared" si="9"/>
        <v>0</v>
      </c>
      <c r="I43" s="9"/>
    </row>
    <row r="44" spans="1:9" s="8" customFormat="1" ht="18">
      <c r="A44" s="23" t="s">
        <v>14</v>
      </c>
      <c r="B44" s="22"/>
      <c r="C44" s="21">
        <f t="shared" si="5"/>
        <v>0.19900000000000001</v>
      </c>
      <c r="D44" s="21">
        <v>199</v>
      </c>
      <c r="E44" s="20">
        <f t="shared" si="6"/>
        <v>0</v>
      </c>
      <c r="F44" s="19">
        <f t="shared" si="7"/>
        <v>0</v>
      </c>
      <c r="G44" s="18">
        <f t="shared" si="8"/>
        <v>0</v>
      </c>
      <c r="H44" s="17">
        <f t="shared" si="9"/>
        <v>0</v>
      </c>
      <c r="I44" s="9"/>
    </row>
    <row r="45" spans="1:9" s="8" customFormat="1" ht="18">
      <c r="A45" s="23" t="s">
        <v>13</v>
      </c>
      <c r="B45" s="22"/>
      <c r="C45" s="21">
        <f t="shared" si="5"/>
        <v>0.247</v>
      </c>
      <c r="D45" s="21">
        <v>247</v>
      </c>
      <c r="E45" s="20">
        <f t="shared" si="6"/>
        <v>0</v>
      </c>
      <c r="F45" s="19">
        <f t="shared" si="7"/>
        <v>0</v>
      </c>
      <c r="G45" s="18">
        <f t="shared" si="8"/>
        <v>0</v>
      </c>
      <c r="H45" s="17">
        <f t="shared" si="9"/>
        <v>0</v>
      </c>
      <c r="I45" s="9"/>
    </row>
    <row r="46" spans="1:9" s="8" customFormat="1" ht="18">
      <c r="A46" s="23" t="s">
        <v>12</v>
      </c>
      <c r="B46" s="22"/>
      <c r="C46" s="21">
        <f t="shared" si="5"/>
        <v>0.191</v>
      </c>
      <c r="D46" s="21">
        <v>191</v>
      </c>
      <c r="E46" s="20">
        <f t="shared" si="6"/>
        <v>0</v>
      </c>
      <c r="F46" s="19">
        <f t="shared" si="7"/>
        <v>0</v>
      </c>
      <c r="G46" s="18">
        <f t="shared" si="8"/>
        <v>0</v>
      </c>
      <c r="H46" s="17">
        <f t="shared" si="9"/>
        <v>0</v>
      </c>
      <c r="I46" s="9"/>
    </row>
    <row r="47" spans="1:9" s="8" customFormat="1" ht="18.5" thickBot="1">
      <c r="A47" s="16" t="s">
        <v>11</v>
      </c>
      <c r="B47" s="15"/>
      <c r="C47" s="12">
        <f t="shared" si="5"/>
        <v>0.19</v>
      </c>
      <c r="D47" s="14">
        <v>190</v>
      </c>
      <c r="E47" s="13">
        <f t="shared" si="6"/>
        <v>0</v>
      </c>
      <c r="F47" s="12">
        <f t="shared" si="7"/>
        <v>0</v>
      </c>
      <c r="G47" s="11">
        <f t="shared" si="8"/>
        <v>0</v>
      </c>
      <c r="H47" s="10">
        <f t="shared" si="9"/>
        <v>0</v>
      </c>
      <c r="I47" s="9"/>
    </row>
    <row r="48" spans="1:9" s="8" customFormat="1" ht="18">
      <c r="A48" s="30" t="s">
        <v>10</v>
      </c>
      <c r="B48" s="29"/>
      <c r="C48" s="28">
        <f t="shared" si="5"/>
        <v>0.186</v>
      </c>
      <c r="D48" s="28">
        <v>186</v>
      </c>
      <c r="E48" s="27">
        <f t="shared" si="6"/>
        <v>0</v>
      </c>
      <c r="F48" s="26">
        <f t="shared" si="7"/>
        <v>0</v>
      </c>
      <c r="G48" s="25">
        <f t="shared" si="8"/>
        <v>0</v>
      </c>
      <c r="H48" s="24">
        <f t="shared" si="9"/>
        <v>0</v>
      </c>
      <c r="I48" s="9"/>
    </row>
    <row r="49" spans="1:9" s="8" customFormat="1" ht="18">
      <c r="A49" s="23" t="s">
        <v>9</v>
      </c>
      <c r="B49" s="22"/>
      <c r="C49" s="21">
        <f t="shared" si="5"/>
        <v>0.18099999999999999</v>
      </c>
      <c r="D49" s="21">
        <v>181</v>
      </c>
      <c r="E49" s="20">
        <f t="shared" si="6"/>
        <v>0</v>
      </c>
      <c r="F49" s="19">
        <f t="shared" si="7"/>
        <v>0</v>
      </c>
      <c r="G49" s="18">
        <f t="shared" si="8"/>
        <v>0</v>
      </c>
      <c r="H49" s="17">
        <f t="shared" si="9"/>
        <v>0</v>
      </c>
      <c r="I49" s="9"/>
    </row>
    <row r="50" spans="1:9" s="8" customFormat="1" ht="18.5" thickBot="1">
      <c r="A50" s="16" t="s">
        <v>8</v>
      </c>
      <c r="B50" s="15"/>
      <c r="C50" s="12">
        <f t="shared" si="5"/>
        <v>0.18</v>
      </c>
      <c r="D50" s="14">
        <v>180</v>
      </c>
      <c r="E50" s="13">
        <f t="shared" si="6"/>
        <v>0</v>
      </c>
      <c r="F50" s="12">
        <f t="shared" si="7"/>
        <v>0</v>
      </c>
      <c r="G50" s="11">
        <f t="shared" si="8"/>
        <v>0</v>
      </c>
      <c r="H50" s="10">
        <f t="shared" si="9"/>
        <v>0</v>
      </c>
      <c r="I50" s="9"/>
    </row>
    <row r="51" spans="1:9" s="8" customFormat="1" ht="18">
      <c r="A51" s="23" t="s">
        <v>7</v>
      </c>
      <c r="B51" s="22"/>
      <c r="C51" s="21">
        <f t="shared" si="5"/>
        <v>0.187</v>
      </c>
      <c r="D51" s="21">
        <v>187</v>
      </c>
      <c r="E51" s="20">
        <f t="shared" si="6"/>
        <v>0</v>
      </c>
      <c r="F51" s="19">
        <f t="shared" si="7"/>
        <v>0</v>
      </c>
      <c r="G51" s="18">
        <f t="shared" si="8"/>
        <v>0</v>
      </c>
      <c r="H51" s="17">
        <f t="shared" si="9"/>
        <v>0</v>
      </c>
      <c r="I51" s="9"/>
    </row>
    <row r="52" spans="1:9" s="8" customFormat="1" ht="18">
      <c r="A52" s="23" t="s">
        <v>6</v>
      </c>
      <c r="B52" s="22"/>
      <c r="C52" s="21">
        <f t="shared" si="5"/>
        <v>0.188</v>
      </c>
      <c r="D52" s="21">
        <v>188</v>
      </c>
      <c r="E52" s="20">
        <f t="shared" si="6"/>
        <v>0</v>
      </c>
      <c r="F52" s="19">
        <f t="shared" si="7"/>
        <v>0</v>
      </c>
      <c r="G52" s="18">
        <f t="shared" si="8"/>
        <v>0</v>
      </c>
      <c r="H52" s="17">
        <f t="shared" si="9"/>
        <v>0</v>
      </c>
      <c r="I52" s="9"/>
    </row>
    <row r="53" spans="1:9" s="8" customFormat="1" ht="18">
      <c r="A53" s="23" t="s">
        <v>5</v>
      </c>
      <c r="B53" s="22"/>
      <c r="C53" s="21">
        <f t="shared" si="5"/>
        <v>0.191</v>
      </c>
      <c r="D53" s="21">
        <v>191</v>
      </c>
      <c r="E53" s="20">
        <f t="shared" si="6"/>
        <v>0</v>
      </c>
      <c r="F53" s="19">
        <f t="shared" si="7"/>
        <v>0</v>
      </c>
      <c r="G53" s="18">
        <f t="shared" si="8"/>
        <v>0</v>
      </c>
      <c r="H53" s="17">
        <f t="shared" si="9"/>
        <v>0</v>
      </c>
      <c r="I53" s="9"/>
    </row>
    <row r="54" spans="1:9" s="8" customFormat="1" ht="18">
      <c r="A54" s="23" t="s">
        <v>4</v>
      </c>
      <c r="B54" s="22"/>
      <c r="C54" s="21">
        <f t="shared" si="5"/>
        <v>0.191</v>
      </c>
      <c r="D54" s="21">
        <v>191</v>
      </c>
      <c r="E54" s="20">
        <f t="shared" si="6"/>
        <v>0</v>
      </c>
      <c r="F54" s="19">
        <f t="shared" si="7"/>
        <v>0</v>
      </c>
      <c r="G54" s="18">
        <f t="shared" si="8"/>
        <v>0</v>
      </c>
      <c r="H54" s="17">
        <f t="shared" si="9"/>
        <v>0</v>
      </c>
      <c r="I54" s="9"/>
    </row>
    <row r="55" spans="1:9" s="8" customFormat="1" ht="18">
      <c r="A55" s="23" t="s">
        <v>3</v>
      </c>
      <c r="B55" s="22"/>
      <c r="C55" s="21">
        <f t="shared" si="5"/>
        <v>0.17899999999999999</v>
      </c>
      <c r="D55" s="21">
        <v>179</v>
      </c>
      <c r="E55" s="20">
        <f t="shared" si="6"/>
        <v>0</v>
      </c>
      <c r="F55" s="19">
        <f t="shared" si="7"/>
        <v>0</v>
      </c>
      <c r="G55" s="18">
        <f t="shared" si="8"/>
        <v>0</v>
      </c>
      <c r="H55" s="17">
        <f t="shared" si="9"/>
        <v>0</v>
      </c>
      <c r="I55" s="9"/>
    </row>
    <row r="56" spans="1:9" s="8" customFormat="1" ht="18">
      <c r="A56" s="23" t="s">
        <v>2</v>
      </c>
      <c r="B56" s="22"/>
      <c r="C56" s="21">
        <f t="shared" si="5"/>
        <v>0.20800000000000002</v>
      </c>
      <c r="D56" s="21">
        <v>208</v>
      </c>
      <c r="E56" s="20">
        <f t="shared" si="6"/>
        <v>0</v>
      </c>
      <c r="F56" s="19">
        <f t="shared" si="7"/>
        <v>0</v>
      </c>
      <c r="G56" s="18">
        <f t="shared" si="8"/>
        <v>0</v>
      </c>
      <c r="H56" s="17">
        <f t="shared" si="9"/>
        <v>0</v>
      </c>
      <c r="I56" s="9"/>
    </row>
    <row r="57" spans="1:9" s="8" customFormat="1" ht="18.5" thickBot="1">
      <c r="A57" s="16" t="s">
        <v>1</v>
      </c>
      <c r="B57" s="15"/>
      <c r="C57" s="14">
        <f t="shared" si="5"/>
        <v>0.189</v>
      </c>
      <c r="D57" s="14">
        <v>189</v>
      </c>
      <c r="E57" s="13">
        <f t="shared" si="6"/>
        <v>0</v>
      </c>
      <c r="F57" s="12">
        <f t="shared" si="7"/>
        <v>0</v>
      </c>
      <c r="G57" s="11">
        <f t="shared" si="8"/>
        <v>0</v>
      </c>
      <c r="H57" s="10">
        <f t="shared" si="9"/>
        <v>0</v>
      </c>
      <c r="I57" s="9"/>
    </row>
    <row r="58" spans="1:9" s="1" customFormat="1" ht="18.5" thickBot="1">
      <c r="A58" s="7" t="s">
        <v>0</v>
      </c>
      <c r="B58" s="6"/>
      <c r="C58" s="4"/>
      <c r="D58" s="3"/>
      <c r="E58" s="5">
        <f>SUM(E2:E57)</f>
        <v>0.9554367201426025</v>
      </c>
      <c r="F58" s="4">
        <f>SUM(F2:F57)</f>
        <v>2.3887709581783698E-2</v>
      </c>
      <c r="G58" s="3">
        <f>SUM(G2:G57)</f>
        <v>7.9625698605945653E-3</v>
      </c>
      <c r="H58" s="2">
        <f>SUM(H2:H57)</f>
        <v>0.73329645408491806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P72"/>
  <sheetViews>
    <sheetView tabSelected="1" workbookViewId="0">
      <selection activeCell="O9" sqref="O9"/>
    </sheetView>
  </sheetViews>
  <sheetFormatPr baseColWidth="10" defaultRowHeight="14.5"/>
  <cols>
    <col min="3" max="3" width="12.6328125" customWidth="1"/>
    <col min="9" max="12" width="0" hidden="1" customWidth="1"/>
    <col min="15" max="15" width="23" customWidth="1"/>
  </cols>
  <sheetData>
    <row r="2" spans="2:16">
      <c r="C2" s="44" t="s">
        <v>65</v>
      </c>
      <c r="D2" s="43">
        <f ca="1">SUM(D3:D63)</f>
        <v>0.61699999999999999</v>
      </c>
      <c r="E2" s="43">
        <f t="shared" ref="E2:L2" ca="1" si="0">SUM(E3:E63)</f>
        <v>617</v>
      </c>
      <c r="F2" s="43">
        <f t="shared" ca="1" si="0"/>
        <v>46.217468805704094</v>
      </c>
      <c r="G2" s="43">
        <f t="shared" ca="1" si="0"/>
        <v>1.1555233843964321</v>
      </c>
      <c r="H2" s="43">
        <f t="shared" ca="1" si="0"/>
        <v>0.3851744614654774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  <c r="M2" t="s">
        <v>64</v>
      </c>
      <c r="P2" t="str">
        <f t="array" ref="P2">INDEX(tablo1,SMALL(IF(COUNTIF(choix,tablo1)=0,ROW(tablo1)-1,""),ROW(A1)))</f>
        <v>Abricot</v>
      </c>
    </row>
    <row r="3" spans="2:16">
      <c r="B3" s="41" t="s">
        <v>54</v>
      </c>
      <c r="C3" s="45">
        <v>10</v>
      </c>
      <c r="D3" s="41">
        <f ca="1">IFERROR(E3*0.001,"")</f>
        <v>0.192</v>
      </c>
      <c r="E3" s="41">
        <f ca="1">IFERROR(VLOOKUP($B3,tablo2,COLUMN(D:D),0),"")</f>
        <v>192</v>
      </c>
      <c r="F3" s="42">
        <f ca="1">IFERROR((C3*D3)*40/56.1,"")</f>
        <v>1.3689839572192513</v>
      </c>
      <c r="G3" s="42">
        <f ca="1">IFERROR(F3/39.997,"")</f>
        <v>3.4227165967928873E-2</v>
      </c>
      <c r="H3" s="42">
        <f ca="1">IFERROR(G3/3,"")</f>
        <v>1.1409055322642957E-2</v>
      </c>
      <c r="P3" t="str">
        <f t="array" ref="P3">INDEX(tablo1,SMALL(IF(COUNTIF(choix,tablo1)=0,ROW(tablo1)-1,""),ROW(A2)))</f>
        <v>Amandes douces</v>
      </c>
    </row>
    <row r="4" spans="2:16">
      <c r="B4" s="41" t="s">
        <v>51</v>
      </c>
      <c r="C4" s="45">
        <v>220</v>
      </c>
      <c r="D4" s="41">
        <f t="shared" ref="D4:D67" ca="1" si="1">IFERROR(E4*0.001,"")</f>
        <v>0.245</v>
      </c>
      <c r="E4" s="41">
        <f ca="1">IFERROR(VLOOKUP($B4,tablo2,COLUMN(D:D),0),"")</f>
        <v>245</v>
      </c>
      <c r="F4" s="42">
        <f t="shared" ref="F4:F12" ca="1" si="2">IFERROR((C4*D4)*40/56.1,"")</f>
        <v>38.431372549019606</v>
      </c>
      <c r="G4" s="42">
        <f t="shared" ref="G4:G67" ca="1" si="3">IFERROR(F4/39.997,"")</f>
        <v>0.96085637795383672</v>
      </c>
      <c r="H4" s="42">
        <f t="shared" ref="H4:H67" ca="1" si="4">IFERROR(G4/3,"")</f>
        <v>0.32028545931794555</v>
      </c>
      <c r="P4" t="str">
        <f t="array" ref="P4">INDEX(tablo1,SMALL(IF(COUNTIF(choix,tablo1)=0,ROW(tablo1)-1,""),ROW(A3)))</f>
        <v>Argan</v>
      </c>
    </row>
    <row r="5" spans="2:16">
      <c r="B5" s="41" t="s">
        <v>48</v>
      </c>
      <c r="C5" s="45">
        <v>50</v>
      </c>
      <c r="D5" s="41">
        <f t="shared" ca="1" si="1"/>
        <v>0.18</v>
      </c>
      <c r="E5" s="41">
        <f ca="1">IFERROR(VLOOKUP($B5,tablo2,COLUMN(D:D),0),"")</f>
        <v>180</v>
      </c>
      <c r="F5" s="42">
        <f t="shared" ca="1" si="2"/>
        <v>6.4171122994652405</v>
      </c>
      <c r="G5" s="42">
        <f t="shared" ca="1" si="3"/>
        <v>0.16043984047466661</v>
      </c>
      <c r="H5" s="42">
        <f t="shared" ca="1" si="4"/>
        <v>5.3479946824888873E-2</v>
      </c>
      <c r="P5" t="str">
        <f t="array" ref="P5">INDEX(tablo1,SMALL(IF(COUNTIF(choix,tablo1)=0,ROW(tablo1)-1,""),ROW(A4)))</f>
        <v>Avocat</v>
      </c>
    </row>
    <row r="6" spans="2:16">
      <c r="B6" s="41"/>
      <c r="C6" s="45"/>
      <c r="D6" s="41" t="str">
        <f t="shared" ca="1" si="1"/>
        <v/>
      </c>
      <c r="E6" s="41" t="str">
        <f ca="1">IFERROR(VLOOKUP($B6,tablo2,COLUMN(D:D),0),"")</f>
        <v/>
      </c>
      <c r="F6" s="42" t="str">
        <f t="shared" ca="1" si="2"/>
        <v/>
      </c>
      <c r="G6" s="42" t="str">
        <f t="shared" ca="1" si="3"/>
        <v/>
      </c>
      <c r="H6" s="42" t="str">
        <f t="shared" ca="1" si="4"/>
        <v/>
      </c>
      <c r="P6" t="str">
        <f t="array" ref="P6">INDEX(tablo1,SMALL(IF(COUNTIF(choix,tablo1)=0,ROW(tablo1)-1,""),ROW(A5)))</f>
        <v>Boabab</v>
      </c>
    </row>
    <row r="7" spans="2:16">
      <c r="B7" s="41"/>
      <c r="C7" s="45"/>
      <c r="D7" s="41" t="str">
        <f t="shared" ca="1" si="1"/>
        <v/>
      </c>
      <c r="E7" s="41" t="str">
        <f ca="1">IFERROR(VLOOKUP($B7,tablo2,COLUMN(D:D),0),"")</f>
        <v/>
      </c>
      <c r="F7" s="42" t="str">
        <f t="shared" ca="1" si="2"/>
        <v/>
      </c>
      <c r="G7" s="42" t="str">
        <f t="shared" ca="1" si="3"/>
        <v/>
      </c>
      <c r="H7" s="42" t="str">
        <f t="shared" ca="1" si="4"/>
        <v/>
      </c>
      <c r="P7" t="str">
        <f t="array" ref="P7">INDEX(tablo1,SMALL(IF(COUNTIF(choix,tablo1)=0,ROW(tablo1)-1,""),ROW(A6)))</f>
        <v>Bourraches</v>
      </c>
    </row>
    <row r="8" spans="2:16">
      <c r="B8" s="41"/>
      <c r="C8" s="45"/>
      <c r="D8" s="41" t="str">
        <f t="shared" ca="1" si="1"/>
        <v/>
      </c>
      <c r="E8" s="41" t="str">
        <f ca="1">IFERROR(VLOOKUP($B8,tablo2,COLUMN(D:D),0),"")</f>
        <v/>
      </c>
      <c r="F8" s="42" t="str">
        <f t="shared" ca="1" si="2"/>
        <v/>
      </c>
      <c r="G8" s="42" t="str">
        <f t="shared" ca="1" si="3"/>
        <v/>
      </c>
      <c r="H8" s="42" t="str">
        <f t="shared" ca="1" si="4"/>
        <v/>
      </c>
      <c r="P8" t="str">
        <f t="array" ref="P8">INDEX(tablo1,SMALL(IF(COUNTIF(choix,tablo1)=0,ROW(tablo1)-1,""),ROW(A7)))</f>
        <v>Camélia</v>
      </c>
    </row>
    <row r="9" spans="2:16">
      <c r="B9" s="41"/>
      <c r="C9" s="45"/>
      <c r="D9" s="41" t="str">
        <f t="shared" ca="1" si="1"/>
        <v/>
      </c>
      <c r="E9" s="41" t="str">
        <f ca="1">IFERROR(VLOOKUP($B9,tablo2,COLUMN(D:D),0),"")</f>
        <v/>
      </c>
      <c r="F9" s="42" t="str">
        <f t="shared" ca="1" si="2"/>
        <v/>
      </c>
      <c r="G9" s="42" t="str">
        <f t="shared" ca="1" si="3"/>
        <v/>
      </c>
      <c r="H9" s="42" t="str">
        <f t="shared" ca="1" si="4"/>
        <v/>
      </c>
      <c r="P9" t="str">
        <f t="array" ref="P9">INDEX(tablo1,SMALL(IF(COUNTIF(choix,tablo1)=0,ROW(tablo1)-1,""),ROW(A8)))</f>
        <v>Camelina</v>
      </c>
    </row>
    <row r="10" spans="2:16">
      <c r="B10" s="41"/>
      <c r="C10" s="45"/>
      <c r="D10" s="41" t="str">
        <f t="shared" ca="1" si="1"/>
        <v/>
      </c>
      <c r="E10" s="41" t="str">
        <f ca="1">IFERROR(VLOOKUP($B10,tablo2,COLUMN(D:D),0),"")</f>
        <v/>
      </c>
      <c r="F10" s="42" t="str">
        <f t="shared" ca="1" si="2"/>
        <v/>
      </c>
      <c r="G10" s="42" t="str">
        <f t="shared" ca="1" si="3"/>
        <v/>
      </c>
      <c r="H10" s="42" t="str">
        <f t="shared" ca="1" si="4"/>
        <v/>
      </c>
      <c r="P10" t="str">
        <f t="array" ref="P10">INDEX(tablo1,SMALL(IF(COUNTIF(choix,tablo1)=0,ROW(tablo1)-1,""),ROW(A9)))</f>
        <v>Canneberge</v>
      </c>
    </row>
    <row r="11" spans="2:16">
      <c r="B11" s="41"/>
      <c r="C11" s="45"/>
      <c r="D11" s="41" t="str">
        <f t="shared" ca="1" si="1"/>
        <v/>
      </c>
      <c r="E11" s="41" t="str">
        <f ca="1">IFERROR(VLOOKUP($B11,tablo2,COLUMN(D:D),0),"")</f>
        <v/>
      </c>
      <c r="F11" s="42" t="str">
        <f t="shared" ca="1" si="2"/>
        <v/>
      </c>
      <c r="G11" s="42" t="str">
        <f t="shared" ca="1" si="3"/>
        <v/>
      </c>
      <c r="H11" s="42" t="str">
        <f t="shared" ca="1" si="4"/>
        <v/>
      </c>
      <c r="P11" t="str">
        <f t="array" ref="P11">INDEX(tablo1,SMALL(IF(COUNTIF(choix,tablo1)=0,ROW(tablo1)-1,""),ROW(A10)))</f>
        <v>Canola</v>
      </c>
    </row>
    <row r="12" spans="2:16">
      <c r="B12" s="41"/>
      <c r="C12" s="45"/>
      <c r="D12" s="41" t="str">
        <f t="shared" ca="1" si="1"/>
        <v/>
      </c>
      <c r="E12" s="41" t="str">
        <f ca="1">IFERROR(VLOOKUP($B12,tablo2,COLUMN(D:D),0),"")</f>
        <v/>
      </c>
      <c r="F12" s="42" t="str">
        <f t="shared" ca="1" si="2"/>
        <v/>
      </c>
      <c r="G12" s="42" t="str">
        <f t="shared" ca="1" si="3"/>
        <v/>
      </c>
      <c r="H12" s="42" t="str">
        <f t="shared" ca="1" si="4"/>
        <v/>
      </c>
      <c r="P12" t="str">
        <f t="array" ref="P12">INDEX(tablo1,SMALL(IF(COUNTIF(choix,tablo1)=0,ROW(tablo1)-1,""),ROW(A11)))</f>
        <v>Carthame</v>
      </c>
    </row>
    <row r="13" spans="2:16">
      <c r="B13" s="41"/>
      <c r="C13" s="45"/>
      <c r="D13" s="41" t="str">
        <f t="shared" ca="1" si="1"/>
        <v/>
      </c>
      <c r="E13" s="41" t="str">
        <f ca="1">IFERROR(VLOOKUP($B13,tablo2,COLUMN(D:D),0),"")</f>
        <v/>
      </c>
      <c r="F13" s="42" t="str">
        <f t="shared" ref="F13:F73" ca="1" si="5">IFERROR((C13*D13)*40/56.1,"")</f>
        <v/>
      </c>
      <c r="G13" s="42" t="str">
        <f t="shared" ca="1" si="3"/>
        <v/>
      </c>
      <c r="H13" s="42" t="str">
        <f t="shared" ca="1" si="4"/>
        <v/>
      </c>
      <c r="P13" t="str">
        <f t="array" ref="P13">INDEX(tablo1,SMALL(IF(COUNTIF(choix,tablo1)=0,ROW(tablo1)-1,""),ROW(A12)))</f>
        <v>Cassis</v>
      </c>
    </row>
    <row r="14" spans="2:16">
      <c r="B14" s="41"/>
      <c r="C14" s="45"/>
      <c r="D14" s="41" t="str">
        <f t="shared" ca="1" si="1"/>
        <v/>
      </c>
      <c r="E14" s="41" t="str">
        <f ca="1">IFERROR(VLOOKUP($B14,tablo2,COLUMN(D:D),0),"")</f>
        <v/>
      </c>
      <c r="F14" s="42" t="str">
        <f t="shared" ca="1" si="5"/>
        <v/>
      </c>
      <c r="G14" s="42" t="str">
        <f t="shared" ca="1" si="3"/>
        <v/>
      </c>
      <c r="H14" s="42" t="str">
        <f t="shared" ca="1" si="4"/>
        <v/>
      </c>
      <c r="P14" t="str">
        <f t="array" ref="P14">INDEX(tablo1,SMALL(IF(COUNTIF(choix,tablo1)=0,ROW(tablo1)-1,""),ROW(A13)))</f>
        <v>Cerises</v>
      </c>
    </row>
    <row r="15" spans="2:16">
      <c r="B15" s="41"/>
      <c r="C15" s="45"/>
      <c r="D15" s="41" t="str">
        <f t="shared" ca="1" si="1"/>
        <v/>
      </c>
      <c r="E15" s="41" t="str">
        <f ca="1">IFERROR(VLOOKUP($B15,tablo2,COLUMN(D:D),0),"")</f>
        <v/>
      </c>
      <c r="F15" s="42" t="str">
        <f t="shared" ca="1" si="5"/>
        <v/>
      </c>
      <c r="G15" s="42" t="str">
        <f t="shared" ca="1" si="3"/>
        <v/>
      </c>
      <c r="H15" s="42" t="str">
        <f t="shared" ca="1" si="4"/>
        <v/>
      </c>
      <c r="P15" t="str">
        <f t="array" ref="P15">INDEX(tablo1,SMALL(IF(COUNTIF(choix,tablo1)=0,ROW(tablo1)-1,""),ROW(A14)))</f>
        <v>Chanvre</v>
      </c>
    </row>
    <row r="16" spans="2:16">
      <c r="B16" s="41"/>
      <c r="C16" s="45"/>
      <c r="D16" s="41" t="str">
        <f t="shared" ca="1" si="1"/>
        <v/>
      </c>
      <c r="E16" s="41" t="str">
        <f ca="1">IFERROR(VLOOKUP($B16,tablo2,COLUMN(D:D),0),"")</f>
        <v/>
      </c>
      <c r="F16" s="42" t="str">
        <f t="shared" ca="1" si="5"/>
        <v/>
      </c>
      <c r="G16" s="42" t="str">
        <f t="shared" ca="1" si="3"/>
        <v/>
      </c>
      <c r="H16" s="42" t="str">
        <f t="shared" ca="1" si="4"/>
        <v/>
      </c>
      <c r="P16" t="str">
        <f t="array" ref="P16">INDEX(tablo1,SMALL(IF(COUNTIF(choix,tablo1)=0,ROW(tablo1)-1,""),ROW(A15)))</f>
        <v>Chardon Marie</v>
      </c>
    </row>
    <row r="17" spans="2:16">
      <c r="B17" s="41"/>
      <c r="C17" s="45"/>
      <c r="D17" s="41" t="str">
        <f t="shared" ca="1" si="1"/>
        <v/>
      </c>
      <c r="E17" s="41" t="str">
        <f ca="1">IFERROR(VLOOKUP($B17,tablo2,COLUMN(D:D),0),"")</f>
        <v/>
      </c>
      <c r="F17" s="42" t="str">
        <f t="shared" ca="1" si="5"/>
        <v/>
      </c>
      <c r="G17" s="42" t="str">
        <f t="shared" ca="1" si="3"/>
        <v/>
      </c>
      <c r="H17" s="42" t="str">
        <f t="shared" ca="1" si="4"/>
        <v/>
      </c>
      <c r="P17" t="str">
        <f t="array" ref="P17">INDEX(tablo1,SMALL(IF(COUNTIF(choix,tablo1)=0,ROW(tablo1)-1,""),ROW(A16)))</f>
        <v>Citrouille</v>
      </c>
    </row>
    <row r="18" spans="2:16">
      <c r="B18" s="41"/>
      <c r="C18" s="45"/>
      <c r="D18" s="41" t="str">
        <f t="shared" ca="1" si="1"/>
        <v/>
      </c>
      <c r="E18" s="41" t="str">
        <f ca="1">IFERROR(VLOOKUP($B18,tablo2,COLUMN(D:D),0),"")</f>
        <v/>
      </c>
      <c r="F18" s="42" t="str">
        <f t="shared" ca="1" si="5"/>
        <v/>
      </c>
      <c r="G18" s="42" t="str">
        <f t="shared" ca="1" si="3"/>
        <v/>
      </c>
      <c r="H18" s="42" t="str">
        <f t="shared" ca="1" si="4"/>
        <v/>
      </c>
      <c r="P18" t="str">
        <f t="array" ref="P18">INDEX(tablo1,SMALL(IF(COUNTIF(choix,tablo1)=0,ROW(tablo1)-1,""),ROW(A17)))</f>
        <v>Colza </v>
      </c>
    </row>
    <row r="19" spans="2:16">
      <c r="B19" s="41"/>
      <c r="C19" s="45"/>
      <c r="D19" s="41" t="str">
        <f t="shared" ca="1" si="1"/>
        <v/>
      </c>
      <c r="E19" s="41" t="str">
        <f ca="1">IFERROR(VLOOKUP($B19,tablo2,COLUMN(D:D),0),"")</f>
        <v/>
      </c>
      <c r="F19" s="42" t="str">
        <f t="shared" ca="1" si="5"/>
        <v/>
      </c>
      <c r="G19" s="42" t="str">
        <f t="shared" ca="1" si="3"/>
        <v/>
      </c>
      <c r="H19" s="42" t="str">
        <f t="shared" ca="1" si="4"/>
        <v/>
      </c>
      <c r="P19" t="str">
        <f t="array" ref="P19">INDEX(tablo1,SMALL(IF(COUNTIF(choix,tablo1)=0,ROW(tablo1)-1,""),ROW(A18)))</f>
        <v>Coprah (coco)</v>
      </c>
    </row>
    <row r="20" spans="2:16">
      <c r="B20" s="41"/>
      <c r="C20" s="45"/>
      <c r="D20" s="41" t="str">
        <f t="shared" ca="1" si="1"/>
        <v/>
      </c>
      <c r="E20" s="41" t="str">
        <f ca="1">IFERROR(VLOOKUP($B20,tablo2,COLUMN(D:D),0),"")</f>
        <v/>
      </c>
      <c r="F20" s="42" t="str">
        <f t="shared" ca="1" si="5"/>
        <v/>
      </c>
      <c r="G20" s="42" t="str">
        <f t="shared" ca="1" si="3"/>
        <v/>
      </c>
      <c r="H20" s="42" t="str">
        <f t="shared" ca="1" si="4"/>
        <v/>
      </c>
      <c r="P20" t="str">
        <f t="array" ref="P20">INDEX(tablo1,SMALL(IF(COUNTIF(choix,tablo1)=0,ROW(tablo1)-1,""),ROW(A19)))</f>
        <v>Coton</v>
      </c>
    </row>
    <row r="21" spans="2:16">
      <c r="B21" s="41"/>
      <c r="C21" s="45"/>
      <c r="D21" s="41" t="str">
        <f t="shared" ca="1" si="1"/>
        <v/>
      </c>
      <c r="E21" s="41" t="str">
        <f ca="1">IFERROR(VLOOKUP($B21,tablo2,COLUMN(D:D),0),"")</f>
        <v/>
      </c>
      <c r="F21" s="42" t="str">
        <f t="shared" ca="1" si="5"/>
        <v/>
      </c>
      <c r="G21" s="42" t="str">
        <f t="shared" ca="1" si="3"/>
        <v/>
      </c>
      <c r="H21" s="42" t="str">
        <f t="shared" ca="1" si="4"/>
        <v/>
      </c>
      <c r="P21" t="str">
        <f t="array" ref="P21">INDEX(tablo1,SMALL(IF(COUNTIF(choix,tablo1)=0,ROW(tablo1)-1,""),ROW(A20)))</f>
        <v>Crisco</v>
      </c>
    </row>
    <row r="22" spans="2:16">
      <c r="B22" s="41"/>
      <c r="C22" s="45"/>
      <c r="D22" s="41" t="str">
        <f t="shared" ca="1" si="1"/>
        <v/>
      </c>
      <c r="E22" s="41" t="str">
        <f ca="1">IFERROR(VLOOKUP($B22,tablo2,COLUMN(D:D),0),"")</f>
        <v/>
      </c>
      <c r="F22" s="42" t="str">
        <f t="shared" ca="1" si="5"/>
        <v/>
      </c>
      <c r="G22" s="42" t="str">
        <f t="shared" ca="1" si="3"/>
        <v/>
      </c>
      <c r="H22" s="42" t="str">
        <f t="shared" ca="1" si="4"/>
        <v/>
      </c>
      <c r="P22" t="str">
        <f t="array" ref="P22">INDEX(tablo1,SMALL(IF(COUNTIF(choix,tablo1)=0,ROW(tablo1)-1,""),ROW(A21)))</f>
        <v>Nigelle</v>
      </c>
    </row>
    <row r="23" spans="2:16">
      <c r="B23" s="41"/>
      <c r="C23" s="45"/>
      <c r="D23" s="41" t="str">
        <f t="shared" ca="1" si="1"/>
        <v/>
      </c>
      <c r="E23" s="41" t="str">
        <f ca="1">IFERROR(VLOOKUP($B23,tablo2,COLUMN(D:D),0),"")</f>
        <v/>
      </c>
      <c r="F23" s="42" t="str">
        <f t="shared" ca="1" si="5"/>
        <v/>
      </c>
      <c r="G23" s="42" t="str">
        <f t="shared" ca="1" si="3"/>
        <v/>
      </c>
      <c r="H23" s="42" t="str">
        <f t="shared" ca="1" si="4"/>
        <v/>
      </c>
      <c r="P23" t="str">
        <f t="array" ref="P23">INDEX(tablo1,SMALL(IF(COUNTIF(choix,tablo1)=0,ROW(tablo1)-1,""),ROW(A22)))</f>
        <v>Emu</v>
      </c>
    </row>
    <row r="24" spans="2:16">
      <c r="B24" s="41"/>
      <c r="C24" s="45"/>
      <c r="D24" s="41" t="str">
        <f t="shared" ca="1" si="1"/>
        <v/>
      </c>
      <c r="E24" s="41" t="str">
        <f ca="1">IFERROR(VLOOKUP($B24,tablo2,COLUMN(D:D),0),"")</f>
        <v/>
      </c>
      <c r="F24" s="42" t="str">
        <f t="shared" ca="1" si="5"/>
        <v/>
      </c>
      <c r="G24" s="42" t="str">
        <f t="shared" ca="1" si="3"/>
        <v/>
      </c>
      <c r="H24" s="42" t="str">
        <f t="shared" ca="1" si="4"/>
        <v/>
      </c>
      <c r="P24" t="str">
        <f t="array" ref="P24">INDEX(tablo1,SMALL(IF(COUNTIF(choix,tablo1)=0,ROW(tablo1)-1,""),ROW(A23)))</f>
        <v>Framboise</v>
      </c>
    </row>
    <row r="25" spans="2:16">
      <c r="B25" s="41"/>
      <c r="C25" s="45"/>
      <c r="D25" s="41" t="str">
        <f t="shared" ca="1" si="1"/>
        <v/>
      </c>
      <c r="E25" s="41" t="str">
        <f ca="1">IFERROR(VLOOKUP($B25,tablo2,COLUMN(D:D),0),"")</f>
        <v/>
      </c>
      <c r="F25" s="42" t="str">
        <f t="shared" ca="1" si="5"/>
        <v/>
      </c>
      <c r="G25" s="42" t="str">
        <f t="shared" ca="1" si="3"/>
        <v/>
      </c>
      <c r="H25" s="42" t="str">
        <f t="shared" ca="1" si="4"/>
        <v/>
      </c>
      <c r="P25" t="str">
        <f t="array" ref="P25">INDEX(tablo1,SMALL(IF(COUNTIF(choix,tablo1)=0,ROW(tablo1)-1,""),ROW(A24)))</f>
        <v>Fruit de la passion</v>
      </c>
    </row>
    <row r="26" spans="2:16">
      <c r="B26" s="41"/>
      <c r="C26" s="45"/>
      <c r="D26" s="41" t="str">
        <f t="shared" ca="1" si="1"/>
        <v/>
      </c>
      <c r="E26" s="41" t="str">
        <f ca="1">IFERROR(VLOOKUP($B26,tablo2,COLUMN(D:D),0),"")</f>
        <v/>
      </c>
      <c r="F26" s="42" t="str">
        <f t="shared" ca="1" si="5"/>
        <v/>
      </c>
      <c r="G26" s="42" t="str">
        <f t="shared" ca="1" si="3"/>
        <v/>
      </c>
      <c r="H26" s="42" t="str">
        <f t="shared" ca="1" si="4"/>
        <v/>
      </c>
      <c r="P26" t="str">
        <f t="array" ref="P26">INDEX(tablo1,SMALL(IF(COUNTIF(choix,tablo1)=0,ROW(tablo1)-1,""),ROW(A25)))</f>
        <v>Germe du blé</v>
      </c>
    </row>
    <row r="27" spans="2:16">
      <c r="B27" s="41"/>
      <c r="C27" s="45"/>
      <c r="D27" s="41" t="str">
        <f t="shared" ca="1" si="1"/>
        <v/>
      </c>
      <c r="E27" s="41" t="str">
        <f ca="1">IFERROR(VLOOKUP($B27,tablo2,COLUMN(D:D),0),"")</f>
        <v/>
      </c>
      <c r="F27" s="42" t="str">
        <f t="shared" ca="1" si="5"/>
        <v/>
      </c>
      <c r="G27" s="42" t="str">
        <f t="shared" ca="1" si="3"/>
        <v/>
      </c>
      <c r="H27" s="42" t="str">
        <f t="shared" ca="1" si="4"/>
        <v/>
      </c>
      <c r="P27" t="str">
        <f t="array" ref="P27">INDEX(tablo1,SMALL(IF(COUNTIF(choix,tablo1)=0,ROW(tablo1)-1,""),ROW(A26)))</f>
        <v>Jojoba </v>
      </c>
    </row>
    <row r="28" spans="2:16">
      <c r="B28" s="41"/>
      <c r="C28" s="45"/>
      <c r="D28" s="41" t="str">
        <f t="shared" ca="1" si="1"/>
        <v/>
      </c>
      <c r="E28" s="41" t="str">
        <f ca="1">IFERROR(VLOOKUP($B28,tablo2,COLUMN(D:D),0),"")</f>
        <v/>
      </c>
      <c r="F28" s="42" t="str">
        <f t="shared" ca="1" si="5"/>
        <v/>
      </c>
      <c r="G28" s="42" t="str">
        <f t="shared" ca="1" si="3"/>
        <v/>
      </c>
      <c r="H28" s="42" t="str">
        <f t="shared" ca="1" si="4"/>
        <v/>
      </c>
      <c r="P28" t="str">
        <f t="array" ref="P28">INDEX(tablo1,SMALL(IF(COUNTIF(choix,tablo1)=0,ROW(tablo1)-1,""),ROW(A27)))</f>
        <v>Karanja</v>
      </c>
    </row>
    <row r="29" spans="2:16">
      <c r="B29" s="41"/>
      <c r="C29" s="45"/>
      <c r="D29" s="41" t="str">
        <f t="shared" ca="1" si="1"/>
        <v/>
      </c>
      <c r="E29" s="41" t="str">
        <f ca="1">IFERROR(VLOOKUP($B29,tablo2,COLUMN(D:D),0),"")</f>
        <v/>
      </c>
      <c r="F29" s="42" t="str">
        <f t="shared" ca="1" si="5"/>
        <v/>
      </c>
      <c r="G29" s="42" t="str">
        <f t="shared" ca="1" si="3"/>
        <v/>
      </c>
      <c r="H29" s="42" t="str">
        <f t="shared" ca="1" si="4"/>
        <v/>
      </c>
      <c r="P29" t="str">
        <f t="array" ref="P29">INDEX(tablo1,SMALL(IF(COUNTIF(choix,tablo1)=0,ROW(tablo1)-1,""),ROW(A28)))</f>
        <v>Kukui</v>
      </c>
    </row>
    <row r="30" spans="2:16">
      <c r="B30" s="41"/>
      <c r="C30" s="45"/>
      <c r="D30" s="41" t="str">
        <f t="shared" ca="1" si="1"/>
        <v/>
      </c>
      <c r="E30" s="41" t="str">
        <f ca="1">IFERROR(VLOOKUP($B30,tablo2,COLUMN(D:D),0),"")</f>
        <v/>
      </c>
      <c r="F30" s="42" t="str">
        <f t="shared" ca="1" si="5"/>
        <v/>
      </c>
      <c r="G30" s="42" t="str">
        <f t="shared" ca="1" si="3"/>
        <v/>
      </c>
      <c r="H30" s="42" t="str">
        <f t="shared" ca="1" si="4"/>
        <v/>
      </c>
      <c r="P30" t="str">
        <f t="array" ref="P30">INDEX(tablo1,SMALL(IF(COUNTIF(choix,tablo1)=0,ROW(tablo1)-1,""),ROW(A29)))</f>
        <v>Lin</v>
      </c>
    </row>
    <row r="31" spans="2:16">
      <c r="B31" s="41"/>
      <c r="C31" s="45"/>
      <c r="D31" s="41" t="str">
        <f t="shared" ca="1" si="1"/>
        <v/>
      </c>
      <c r="E31" s="41" t="str">
        <f ca="1">IFERROR(VLOOKUP($B31,tablo2,COLUMN(D:D),0),"")</f>
        <v/>
      </c>
      <c r="F31" s="42" t="str">
        <f t="shared" ca="1" si="5"/>
        <v/>
      </c>
      <c r="G31" s="42" t="str">
        <f t="shared" ca="1" si="3"/>
        <v/>
      </c>
      <c r="H31" s="42" t="str">
        <f t="shared" ca="1" si="4"/>
        <v/>
      </c>
      <c r="P31" t="str">
        <f t="array" ref="P31">INDEX(tablo1,SMALL(IF(COUNTIF(choix,tablo1)=0,ROW(tablo1)-1,""),ROW(A30)))</f>
        <v>Macadamia</v>
      </c>
    </row>
    <row r="32" spans="2:16">
      <c r="B32" s="41"/>
      <c r="C32" s="45"/>
      <c r="D32" s="41" t="str">
        <f t="shared" ca="1" si="1"/>
        <v/>
      </c>
      <c r="E32" s="41" t="str">
        <f ca="1">IFERROR(VLOOKUP($B32,tablo2,COLUMN(D:D),0),"")</f>
        <v/>
      </c>
      <c r="F32" s="42" t="str">
        <f t="shared" ca="1" si="5"/>
        <v/>
      </c>
      <c r="G32" s="42" t="str">
        <f t="shared" ca="1" si="3"/>
        <v/>
      </c>
      <c r="H32" s="42" t="str">
        <f t="shared" ca="1" si="4"/>
        <v/>
      </c>
      <c r="P32" t="str">
        <f t="array" ref="P32">INDEX(tablo1,SMALL(IF(COUNTIF(choix,tablo1)=0,ROW(tablo1)-1,""),ROW(A31)))</f>
        <v>Maïs</v>
      </c>
    </row>
    <row r="33" spans="2:16">
      <c r="B33" s="41"/>
      <c r="C33" s="45"/>
      <c r="D33" s="41" t="str">
        <f t="shared" ca="1" si="1"/>
        <v/>
      </c>
      <c r="E33" s="41" t="str">
        <f ca="1">IFERROR(VLOOKUP($B33,tablo2,COLUMN(D:D),0),"")</f>
        <v/>
      </c>
      <c r="F33" s="42" t="str">
        <f t="shared" ca="1" si="5"/>
        <v/>
      </c>
      <c r="G33" s="42" t="str">
        <f t="shared" ca="1" si="3"/>
        <v/>
      </c>
      <c r="H33" s="42" t="str">
        <f t="shared" ca="1" si="4"/>
        <v/>
      </c>
      <c r="P33" t="str">
        <f t="array" ref="P33">INDEX(tablo1,SMALL(IF(COUNTIF(choix,tablo1)=0,ROW(tablo1)-1,""),ROW(A32)))</f>
        <v>Mangues</v>
      </c>
    </row>
    <row r="34" spans="2:16">
      <c r="B34" s="41"/>
      <c r="C34" s="45"/>
      <c r="D34" s="41" t="str">
        <f t="shared" ca="1" si="1"/>
        <v/>
      </c>
      <c r="E34" s="41" t="str">
        <f ca="1">IFERROR(VLOOKUP($B34,tablo2,COLUMN(D:D),0),"")</f>
        <v/>
      </c>
      <c r="F34" s="42" t="str">
        <f t="shared" ca="1" si="5"/>
        <v/>
      </c>
      <c r="G34" s="42" t="str">
        <f t="shared" ca="1" si="3"/>
        <v/>
      </c>
      <c r="H34" s="42" t="str">
        <f t="shared" ca="1" si="4"/>
        <v/>
      </c>
      <c r="P34" t="str">
        <f t="array" ref="P34">INDEX(tablo1,SMALL(IF(COUNTIF(choix,tablo1)=0,ROW(tablo1)-1,""),ROW(A33)))</f>
        <v>Monoi De Tahiti</v>
      </c>
    </row>
    <row r="35" spans="2:16">
      <c r="B35" s="41"/>
      <c r="C35" s="45"/>
      <c r="D35" s="41" t="str">
        <f t="shared" ca="1" si="1"/>
        <v/>
      </c>
      <c r="E35" s="41" t="str">
        <f ca="1">IFERROR(VLOOKUP($B35,tablo2,COLUMN(D:D),0),"")</f>
        <v/>
      </c>
      <c r="F35" s="42" t="str">
        <f t="shared" ca="1" si="5"/>
        <v/>
      </c>
      <c r="G35" s="42" t="str">
        <f t="shared" ca="1" si="3"/>
        <v/>
      </c>
      <c r="H35" s="42" t="str">
        <f t="shared" ca="1" si="4"/>
        <v/>
      </c>
      <c r="P35" t="str">
        <f t="array" ref="P35">INDEX(tablo1,SMALL(IF(COUNTIF(choix,tablo1)=0,ROW(tablo1)-1,""),ROW(A34)))</f>
        <v>Neem</v>
      </c>
    </row>
    <row r="36" spans="2:16">
      <c r="B36" s="41"/>
      <c r="C36" s="45"/>
      <c r="D36" s="41" t="str">
        <f t="shared" ca="1" si="1"/>
        <v/>
      </c>
      <c r="E36" s="41" t="str">
        <f ca="1">IFERROR(VLOOKUP($B36,tablo2,COLUMN(D:D),0),"")</f>
        <v/>
      </c>
      <c r="F36" s="42" t="str">
        <f t="shared" ca="1" si="5"/>
        <v/>
      </c>
      <c r="G36" s="42" t="str">
        <f t="shared" ca="1" si="3"/>
        <v/>
      </c>
      <c r="H36" s="42" t="str">
        <f t="shared" ca="1" si="4"/>
        <v/>
      </c>
      <c r="P36" t="str">
        <f t="array" ref="P36">INDEX(tablo1,SMALL(IF(COUNTIF(choix,tablo1)=0,ROW(tablo1)-1,""),ROW(A35)))</f>
        <v>Noisette</v>
      </c>
    </row>
    <row r="37" spans="2:16">
      <c r="B37" s="41"/>
      <c r="C37" s="45"/>
      <c r="D37" s="41" t="str">
        <f t="shared" ca="1" si="1"/>
        <v/>
      </c>
      <c r="E37" s="41" t="str">
        <f ca="1">IFERROR(VLOOKUP($B37,tablo2,COLUMN(D:D),0),"")</f>
        <v/>
      </c>
      <c r="F37" s="42" t="str">
        <f t="shared" ca="1" si="5"/>
        <v/>
      </c>
      <c r="G37" s="42" t="str">
        <f t="shared" ca="1" si="3"/>
        <v/>
      </c>
      <c r="H37" s="42" t="str">
        <f t="shared" ca="1" si="4"/>
        <v/>
      </c>
      <c r="P37" t="str">
        <f t="array" ref="P37">INDEX(tablo1,SMALL(IF(COUNTIF(choix,tablo1)=0,ROW(tablo1)-1,""),ROW(A36)))</f>
        <v>Noix</v>
      </c>
    </row>
    <row r="38" spans="2:16">
      <c r="B38" s="41"/>
      <c r="C38" s="45"/>
      <c r="D38" s="41" t="str">
        <f t="shared" ca="1" si="1"/>
        <v/>
      </c>
      <c r="E38" s="41" t="str">
        <f ca="1">IFERROR(VLOOKUP($B38,tablo2,COLUMN(D:D),0),"")</f>
        <v/>
      </c>
      <c r="F38" s="42" t="str">
        <f t="shared" ca="1" si="5"/>
        <v/>
      </c>
      <c r="G38" s="42" t="str">
        <f t="shared" ca="1" si="3"/>
        <v/>
      </c>
      <c r="H38" s="42" t="str">
        <f t="shared" ca="1" si="4"/>
        <v/>
      </c>
      <c r="P38" t="str">
        <f t="array" ref="P38">INDEX(tablo1,SMALL(IF(COUNTIF(choix,tablo1)=0,ROW(tablo1)-1,""),ROW(A37)))</f>
        <v>Oeillettes</v>
      </c>
    </row>
    <row r="39" spans="2:16">
      <c r="B39" s="41"/>
      <c r="C39" s="45"/>
      <c r="D39" s="41" t="str">
        <f t="shared" ca="1" si="1"/>
        <v/>
      </c>
      <c r="E39" s="41" t="str">
        <f ca="1">IFERROR(VLOOKUP($B39,tablo2,COLUMN(D:D),0),"")</f>
        <v/>
      </c>
      <c r="F39" s="42" t="str">
        <f t="shared" ca="1" si="5"/>
        <v/>
      </c>
      <c r="G39" s="42" t="str">
        <f t="shared" ca="1" si="3"/>
        <v/>
      </c>
      <c r="H39" s="42" t="str">
        <f t="shared" ca="1" si="4"/>
        <v/>
      </c>
      <c r="P39" t="str">
        <f t="array" ref="P39">INDEX(tablo1,SMALL(IF(COUNTIF(choix,tablo1)=0,ROW(tablo1)-1,""),ROW(A38)))</f>
        <v>Olive</v>
      </c>
    </row>
    <row r="40" spans="2:16">
      <c r="B40" s="41"/>
      <c r="C40" s="45"/>
      <c r="D40" s="41" t="str">
        <f t="shared" ca="1" si="1"/>
        <v/>
      </c>
      <c r="E40" s="41" t="str">
        <f ca="1">IFERROR(VLOOKUP($B40,tablo2,COLUMN(D:D),0),"")</f>
        <v/>
      </c>
      <c r="F40" s="42" t="str">
        <f t="shared" ca="1" si="5"/>
        <v/>
      </c>
      <c r="G40" s="42" t="str">
        <f t="shared" ca="1" si="3"/>
        <v/>
      </c>
      <c r="H40" s="42" t="str">
        <f t="shared" ca="1" si="4"/>
        <v/>
      </c>
      <c r="P40" t="str">
        <f t="array" ref="P40">INDEX(tablo1,SMALL(IF(COUNTIF(choix,tablo1)=0,ROW(tablo1)-1,""),ROW(A39)))</f>
        <v>Onagre</v>
      </c>
    </row>
    <row r="41" spans="2:16">
      <c r="B41" s="41"/>
      <c r="C41" s="45"/>
      <c r="D41" s="41" t="str">
        <f t="shared" ca="1" si="1"/>
        <v/>
      </c>
      <c r="E41" s="41" t="str">
        <f ca="1">IFERROR(VLOOKUP($B41,tablo2,COLUMN(D:D),0),"")</f>
        <v/>
      </c>
      <c r="F41" s="42" t="str">
        <f t="shared" ca="1" si="5"/>
        <v/>
      </c>
      <c r="G41" s="42" t="str">
        <f t="shared" ca="1" si="3"/>
        <v/>
      </c>
      <c r="H41" s="42" t="str">
        <f t="shared" ca="1" si="4"/>
        <v/>
      </c>
      <c r="P41" t="str">
        <f t="array" ref="P41">INDEX(tablo1,SMALL(IF(COUNTIF(choix,tablo1)=0,ROW(tablo1)-1,""),ROW(A40)))</f>
        <v>Palme</v>
      </c>
    </row>
    <row r="42" spans="2:16">
      <c r="B42" s="41"/>
      <c r="C42" s="45"/>
      <c r="D42" s="41" t="str">
        <f t="shared" ca="1" si="1"/>
        <v/>
      </c>
      <c r="E42" s="41" t="str">
        <f ca="1">IFERROR(VLOOKUP($B42,tablo2,COLUMN(D:D),0),"")</f>
        <v/>
      </c>
      <c r="F42" s="42" t="str">
        <f t="shared" ca="1" si="5"/>
        <v/>
      </c>
      <c r="G42" s="42" t="str">
        <f t="shared" ca="1" si="3"/>
        <v/>
      </c>
      <c r="H42" s="42" t="str">
        <f t="shared" ca="1" si="4"/>
        <v/>
      </c>
      <c r="P42" t="str">
        <f t="array" ref="P42">INDEX(tablo1,SMALL(IF(COUNTIF(choix,tablo1)=0,ROW(tablo1)-1,""),ROW(A41)))</f>
        <v>Palmiste</v>
      </c>
    </row>
    <row r="43" spans="2:16">
      <c r="B43" s="41"/>
      <c r="C43" s="45"/>
      <c r="D43" s="41" t="str">
        <f t="shared" ca="1" si="1"/>
        <v/>
      </c>
      <c r="E43" s="41" t="str">
        <f ca="1">IFERROR(VLOOKUP($B43,tablo2,COLUMN(D:D),0),"")</f>
        <v/>
      </c>
      <c r="F43" s="42" t="str">
        <f t="shared" ca="1" si="5"/>
        <v/>
      </c>
      <c r="G43" s="42" t="str">
        <f t="shared" ca="1" si="3"/>
        <v/>
      </c>
      <c r="H43" s="42" t="str">
        <f t="shared" ca="1" si="4"/>
        <v/>
      </c>
      <c r="P43" t="str">
        <f t="array" ref="P43">INDEX(tablo1,SMALL(IF(COUNTIF(choix,tablo1)=0,ROW(tablo1)-1,""),ROW(A42)))</f>
        <v>Pêches</v>
      </c>
    </row>
    <row r="44" spans="2:16">
      <c r="B44" s="41"/>
      <c r="C44" s="45"/>
      <c r="D44" s="41" t="str">
        <f t="shared" ca="1" si="1"/>
        <v/>
      </c>
      <c r="E44" s="41" t="str">
        <f ca="1">IFERROR(VLOOKUP($B44,tablo2,COLUMN(D:D),0),"")</f>
        <v/>
      </c>
      <c r="F44" s="42" t="str">
        <f t="shared" ca="1" si="5"/>
        <v/>
      </c>
      <c r="G44" s="42" t="str">
        <f t="shared" ca="1" si="3"/>
        <v/>
      </c>
      <c r="H44" s="42" t="str">
        <f t="shared" ca="1" si="4"/>
        <v/>
      </c>
      <c r="P44" t="str">
        <f t="array" ref="P44">INDEX(tablo1,SMALL(IF(COUNTIF(choix,tablo1)=0,ROW(tablo1)-1,""),ROW(A43)))</f>
        <v>Perilla</v>
      </c>
    </row>
    <row r="45" spans="2:16">
      <c r="B45" s="41"/>
      <c r="C45" s="45"/>
      <c r="D45" s="41" t="str">
        <f t="shared" ca="1" si="1"/>
        <v/>
      </c>
      <c r="E45" s="41" t="str">
        <f ca="1">IFERROR(VLOOKUP($B45,tablo2,COLUMN(D:D),0),"")</f>
        <v/>
      </c>
      <c r="F45" s="42" t="str">
        <f t="shared" ca="1" si="5"/>
        <v/>
      </c>
      <c r="G45" s="42" t="str">
        <f t="shared" ca="1" si="3"/>
        <v/>
      </c>
      <c r="H45" s="42" t="str">
        <f t="shared" ca="1" si="4"/>
        <v/>
      </c>
      <c r="P45" t="str">
        <f t="array" ref="P45">INDEX(tablo1,SMALL(IF(COUNTIF(choix,tablo1)=0,ROW(tablo1)-1,""),ROW(A44)))</f>
        <v>Pistache</v>
      </c>
    </row>
    <row r="46" spans="2:16">
      <c r="B46" s="41"/>
      <c r="C46" s="45"/>
      <c r="D46" s="41" t="str">
        <f t="shared" ca="1" si="1"/>
        <v/>
      </c>
      <c r="E46" s="41" t="str">
        <f ca="1">IFERROR(VLOOKUP($B46,tablo2,COLUMN(D:D),0),"")</f>
        <v/>
      </c>
      <c r="F46" s="42" t="str">
        <f t="shared" ca="1" si="5"/>
        <v/>
      </c>
      <c r="G46" s="42" t="str">
        <f t="shared" ca="1" si="3"/>
        <v/>
      </c>
      <c r="H46" s="42" t="str">
        <f t="shared" ca="1" si="4"/>
        <v/>
      </c>
      <c r="P46" t="str">
        <f t="array" ref="P46">INDEX(tablo1,SMALL(IF(COUNTIF(choix,tablo1)=0,ROW(tablo1)-1,""),ROW(A45)))</f>
        <v>Raisin</v>
      </c>
    </row>
    <row r="47" spans="2:16">
      <c r="B47" s="41"/>
      <c r="C47" s="45"/>
      <c r="D47" s="41" t="str">
        <f t="shared" ca="1" si="1"/>
        <v/>
      </c>
      <c r="E47" s="41" t="str">
        <f ca="1">IFERROR(VLOOKUP($B47,tablo2,COLUMN(D:D),0),"")</f>
        <v/>
      </c>
      <c r="F47" s="42" t="str">
        <f t="shared" ca="1" si="5"/>
        <v/>
      </c>
      <c r="G47" s="42" t="str">
        <f t="shared" ca="1" si="3"/>
        <v/>
      </c>
      <c r="H47" s="42" t="str">
        <f t="shared" ca="1" si="4"/>
        <v/>
      </c>
      <c r="P47" t="str">
        <f t="array" ref="P47">INDEX(tablo1,SMALL(IF(COUNTIF(choix,tablo1)=0,ROW(tablo1)-1,""),ROW(A46)))</f>
        <v>Ricin</v>
      </c>
    </row>
    <row r="48" spans="2:16">
      <c r="B48" s="41"/>
      <c r="C48" s="45"/>
      <c r="D48" s="41" t="str">
        <f t="shared" ca="1" si="1"/>
        <v/>
      </c>
      <c r="E48" s="41" t="str">
        <f ca="1">IFERROR(VLOOKUP($B48,tablo2,COLUMN(D:D),0),"")</f>
        <v/>
      </c>
      <c r="F48" s="42" t="str">
        <f t="shared" ca="1" si="5"/>
        <v/>
      </c>
      <c r="G48" s="42" t="str">
        <f t="shared" ca="1" si="3"/>
        <v/>
      </c>
      <c r="H48" s="42" t="str">
        <f t="shared" ca="1" si="4"/>
        <v/>
      </c>
      <c r="P48" t="str">
        <f t="array" ref="P48">INDEX(tablo1,SMALL(IF(COUNTIF(choix,tablo1)=0,ROW(tablo1)-1,""),ROW(A47)))</f>
        <v>Rose musquée</v>
      </c>
    </row>
    <row r="49" spans="2:16">
      <c r="B49" s="41"/>
      <c r="C49" s="45"/>
      <c r="D49" s="41" t="str">
        <f t="shared" ca="1" si="1"/>
        <v/>
      </c>
      <c r="E49" s="41" t="str">
        <f ca="1">IFERROR(VLOOKUP($B49,tablo2,COLUMN(D:D),0),"")</f>
        <v/>
      </c>
      <c r="F49" s="42" t="str">
        <f t="shared" ca="1" si="5"/>
        <v/>
      </c>
      <c r="G49" s="42" t="str">
        <f t="shared" ca="1" si="3"/>
        <v/>
      </c>
      <c r="H49" s="42" t="str">
        <f t="shared" ca="1" si="4"/>
        <v/>
      </c>
      <c r="P49" t="str">
        <f t="array" ref="P49">INDEX(tablo1,SMALL(IF(COUNTIF(choix,tablo1)=0,ROW(tablo1)-1,""),ROW(A48)))</f>
        <v>Sésame</v>
      </c>
    </row>
    <row r="50" spans="2:16">
      <c r="B50" s="41"/>
      <c r="C50" s="45"/>
      <c r="D50" s="41" t="str">
        <f t="shared" ca="1" si="1"/>
        <v/>
      </c>
      <c r="E50" s="41" t="str">
        <f ca="1">IFERROR(VLOOKUP($B50,tablo2,COLUMN(D:D),0),"")</f>
        <v/>
      </c>
      <c r="F50" s="42" t="str">
        <f t="shared" ca="1" si="5"/>
        <v/>
      </c>
      <c r="G50" s="42" t="str">
        <f t="shared" ca="1" si="3"/>
        <v/>
      </c>
      <c r="H50" s="42" t="str">
        <f t="shared" ca="1" si="4"/>
        <v/>
      </c>
      <c r="P50" t="str">
        <f t="array" ref="P50">INDEX(tablo1,SMALL(IF(COUNTIF(choix,tablo1)=0,ROW(tablo1)-1,""),ROW(A49)))</f>
        <v>Soja </v>
      </c>
    </row>
    <row r="51" spans="2:16">
      <c r="B51" s="41"/>
      <c r="C51" s="45"/>
      <c r="D51" s="41" t="str">
        <f t="shared" ca="1" si="1"/>
        <v/>
      </c>
      <c r="E51" s="41" t="str">
        <f ca="1">IFERROR(VLOOKUP($B51,tablo2,COLUMN(D:D),0),"")</f>
        <v/>
      </c>
      <c r="F51" s="42" t="str">
        <f t="shared" ca="1" si="5"/>
        <v/>
      </c>
      <c r="G51" s="42" t="str">
        <f t="shared" ca="1" si="3"/>
        <v/>
      </c>
      <c r="H51" s="42" t="str">
        <f t="shared" ca="1" si="4"/>
        <v/>
      </c>
      <c r="P51" t="str">
        <f t="array" ref="P51">INDEX(tablo1,SMALL(IF(COUNTIF(choix,tablo1)=0,ROW(tablo1)-1,""),ROW(A50)))</f>
        <v>Soja  Hydrogéné</v>
      </c>
    </row>
    <row r="52" spans="2:16">
      <c r="B52" s="41"/>
      <c r="C52" s="45"/>
      <c r="D52" s="41" t="str">
        <f t="shared" ca="1" si="1"/>
        <v/>
      </c>
      <c r="E52" s="41" t="str">
        <f ca="1">IFERROR(VLOOKUP($B52,tablo2,COLUMN(D:D),0),"")</f>
        <v/>
      </c>
      <c r="F52" s="42" t="str">
        <f t="shared" ca="1" si="5"/>
        <v/>
      </c>
      <c r="G52" s="42" t="str">
        <f t="shared" ca="1" si="3"/>
        <v/>
      </c>
      <c r="H52" s="42" t="str">
        <f t="shared" ca="1" si="4"/>
        <v/>
      </c>
      <c r="P52" t="str">
        <f t="array" ref="P52">INDEX(tablo1,SMALL(IF(COUNTIF(choix,tablo1)=0,ROW(tablo1)-1,""),ROW(A51)))</f>
        <v>Son de riz</v>
      </c>
    </row>
    <row r="53" spans="2:16">
      <c r="B53" s="41"/>
      <c r="C53" s="45"/>
      <c r="D53" s="41" t="str">
        <f t="shared" ca="1" si="1"/>
        <v/>
      </c>
      <c r="E53" s="41" t="str">
        <f ca="1">IFERROR(VLOOKUP($B53,tablo2,COLUMN(D:D),0),"")</f>
        <v/>
      </c>
      <c r="F53" s="42" t="str">
        <f t="shared" ca="1" si="5"/>
        <v/>
      </c>
      <c r="G53" s="42" t="str">
        <f t="shared" ca="1" si="3"/>
        <v/>
      </c>
      <c r="H53" s="42" t="str">
        <f t="shared" ca="1" si="4"/>
        <v/>
      </c>
      <c r="P53" t="str">
        <f t="array" ref="P53">INDEX(tablo1,SMALL(IF(COUNTIF(choix,tablo1)=0,ROW(tablo1)-1,""),ROW(A52)))</f>
        <v>Tamanu</v>
      </c>
    </row>
    <row r="54" spans="2:16">
      <c r="B54" s="41"/>
      <c r="C54" s="45"/>
      <c r="D54" s="41" t="str">
        <f t="shared" ca="1" si="1"/>
        <v/>
      </c>
      <c r="E54" s="41" t="str">
        <f ca="1">IFERROR(VLOOKUP($B54,tablo2,COLUMN(D:D),0),"")</f>
        <v/>
      </c>
      <c r="F54" s="42" t="str">
        <f t="shared" ca="1" si="5"/>
        <v/>
      </c>
      <c r="G54" s="42" t="str">
        <f t="shared" ca="1" si="3"/>
        <v/>
      </c>
      <c r="H54" s="42" t="str">
        <f t="shared" ca="1" si="4"/>
        <v/>
      </c>
      <c r="P54" t="str">
        <f t="array" ref="P54">INDEX(tablo1,SMALL(IF(COUNTIF(choix,tablo1)=0,ROW(tablo1)-1,""),ROW(A53)))</f>
        <v>Tournesol</v>
      </c>
    </row>
    <row r="55" spans="2:16">
      <c r="B55" s="41"/>
      <c r="C55" s="45"/>
      <c r="D55" s="41" t="str">
        <f t="shared" ca="1" si="1"/>
        <v/>
      </c>
      <c r="E55" s="41" t="str">
        <f ca="1">IFERROR(VLOOKUP($B55,tablo2,COLUMN(D:D),0),"")</f>
        <v/>
      </c>
      <c r="F55" s="42" t="str">
        <f t="shared" ca="1" si="5"/>
        <v/>
      </c>
      <c r="G55" s="42" t="str">
        <f t="shared" ca="1" si="3"/>
        <v/>
      </c>
      <c r="H55" s="42" t="str">
        <f t="shared" ca="1" si="4"/>
        <v/>
      </c>
      <c r="P55" t="e">
        <f t="array" ref="P55">INDEX(tablo1,SMALL(IF(COUNTIF(choix,tablo1)=0,ROW(tablo1)-1,""),ROW(A54)))</f>
        <v>#NUM!</v>
      </c>
    </row>
    <row r="56" spans="2:16">
      <c r="B56" s="41"/>
      <c r="C56" s="45"/>
      <c r="D56" s="41" t="str">
        <f t="shared" ca="1" si="1"/>
        <v/>
      </c>
      <c r="E56" s="41" t="str">
        <f ca="1">IFERROR(VLOOKUP($B56,tablo2,COLUMN(D:D),0),"")</f>
        <v/>
      </c>
      <c r="F56" s="42" t="str">
        <f t="shared" ca="1" si="5"/>
        <v/>
      </c>
      <c r="G56" s="42" t="str">
        <f t="shared" ca="1" si="3"/>
        <v/>
      </c>
      <c r="H56" s="42" t="str">
        <f t="shared" ca="1" si="4"/>
        <v/>
      </c>
      <c r="P56" t="e">
        <f t="array" ref="P56">INDEX(tablo1,SMALL(IF(COUNTIF(choix,tablo1)=0,ROW(tablo1)-1,""),ROW(A55)))</f>
        <v>#NUM!</v>
      </c>
    </row>
    <row r="57" spans="2:16">
      <c r="B57" s="41"/>
      <c r="C57" s="45"/>
      <c r="D57" s="41" t="str">
        <f t="shared" ca="1" si="1"/>
        <v/>
      </c>
      <c r="E57" s="41" t="str">
        <f ca="1">IFERROR(VLOOKUP($B57,tablo2,COLUMN(D:D),0),"")</f>
        <v/>
      </c>
      <c r="F57" s="42" t="str">
        <f t="shared" ca="1" si="5"/>
        <v/>
      </c>
      <c r="G57" s="42" t="str">
        <f t="shared" ca="1" si="3"/>
        <v/>
      </c>
      <c r="H57" s="42" t="str">
        <f t="shared" ca="1" si="4"/>
        <v/>
      </c>
      <c r="P57" t="e">
        <f t="array" ref="P57">INDEX(tablo1,SMALL(IF(COUNTIF(choix,tablo1)=0,ROW(tablo1)-1,""),ROW(A56)))</f>
        <v>#NUM!</v>
      </c>
    </row>
    <row r="58" spans="2:16">
      <c r="B58" s="41"/>
      <c r="C58" s="45"/>
      <c r="D58" s="41" t="str">
        <f t="shared" ca="1" si="1"/>
        <v/>
      </c>
      <c r="E58" s="41" t="str">
        <f ca="1">IFERROR(VLOOKUP($B58,tablo2,COLUMN(D:D),0),"")</f>
        <v/>
      </c>
      <c r="F58" s="42" t="str">
        <f t="shared" ca="1" si="5"/>
        <v/>
      </c>
      <c r="G58" s="42" t="str">
        <f t="shared" ca="1" si="3"/>
        <v/>
      </c>
      <c r="H58" s="42" t="str">
        <f t="shared" ca="1" si="4"/>
        <v/>
      </c>
      <c r="P58" t="e">
        <f t="array" ref="P58">INDEX(tablo1,SMALL(IF(COUNTIF(choix,tablo1)=0,ROW(tablo1)-1,""),ROW(A57)))</f>
        <v>#NUM!</v>
      </c>
    </row>
    <row r="59" spans="2:16">
      <c r="B59" s="41"/>
      <c r="C59" s="45"/>
      <c r="D59" s="41" t="str">
        <f t="shared" ca="1" si="1"/>
        <v/>
      </c>
      <c r="E59" s="41" t="str">
        <f ca="1">IFERROR(VLOOKUP($B59,tablo2,COLUMN(D:D),0),"")</f>
        <v/>
      </c>
      <c r="F59" s="42" t="str">
        <f t="shared" ca="1" si="5"/>
        <v/>
      </c>
      <c r="G59" s="42" t="str">
        <f t="shared" ca="1" si="3"/>
        <v/>
      </c>
      <c r="H59" s="42" t="str">
        <f t="shared" ca="1" si="4"/>
        <v/>
      </c>
      <c r="P59" t="e">
        <f t="array" ref="P59">INDEX(tablo1,SMALL(IF(COUNTIF(choix,tablo1)=0,ROW(tablo1)-1,""),ROW(A58)))</f>
        <v>#NUM!</v>
      </c>
    </row>
    <row r="60" spans="2:16">
      <c r="B60" s="41"/>
      <c r="C60" s="45"/>
      <c r="D60" s="41" t="str">
        <f t="shared" ca="1" si="1"/>
        <v/>
      </c>
      <c r="E60" s="41" t="str">
        <f ca="1">IFERROR(VLOOKUP($B60,tablo2,COLUMN(D:D),0),"")</f>
        <v/>
      </c>
      <c r="F60" s="42" t="str">
        <f t="shared" ca="1" si="5"/>
        <v/>
      </c>
      <c r="G60" s="42" t="str">
        <f t="shared" ca="1" si="3"/>
        <v/>
      </c>
      <c r="H60" s="42" t="str">
        <f t="shared" ca="1" si="4"/>
        <v/>
      </c>
      <c r="P60" t="e">
        <f t="array" ref="P60">INDEX(tablo1,SMALL(IF(COUNTIF(choix,tablo1)=0,ROW(tablo1)-1,""),ROW(A59)))</f>
        <v>#NUM!</v>
      </c>
    </row>
    <row r="61" spans="2:16">
      <c r="B61" s="41"/>
      <c r="C61" s="45"/>
      <c r="D61" s="41" t="str">
        <f t="shared" ca="1" si="1"/>
        <v/>
      </c>
      <c r="E61" s="41" t="str">
        <f ca="1">IFERROR(VLOOKUP($B61,tablo2,COLUMN(D:D),0),"")</f>
        <v/>
      </c>
      <c r="F61" s="42" t="str">
        <f t="shared" ca="1" si="5"/>
        <v/>
      </c>
      <c r="G61" s="42" t="str">
        <f t="shared" ca="1" si="3"/>
        <v/>
      </c>
      <c r="H61" s="42" t="str">
        <f t="shared" ca="1" si="4"/>
        <v/>
      </c>
      <c r="P61" t="e">
        <f t="array" ref="P61">INDEX(tablo1,SMALL(IF(COUNTIF(choix,tablo1)=0,ROW(tablo1)-1,""),ROW(A60)))</f>
        <v>#NUM!</v>
      </c>
    </row>
    <row r="62" spans="2:16">
      <c r="B62" s="41"/>
      <c r="C62" s="45"/>
      <c r="D62" s="41"/>
      <c r="E62" s="41"/>
      <c r="F62" s="42"/>
      <c r="G62" s="42"/>
      <c r="H62" s="42"/>
      <c r="P62" t="e">
        <f t="array" ref="P62">INDEX(tablo1,SMALL(IF(COUNTIF(choix,tablo1)=0,ROW(tablo1)-1,""),ROW(A61)))</f>
        <v>#NUM!</v>
      </c>
    </row>
    <row r="63" spans="2:16">
      <c r="B63" s="41"/>
      <c r="C63" s="46"/>
      <c r="D63" s="41"/>
      <c r="E63" s="41"/>
      <c r="F63" s="42"/>
      <c r="G63" s="42"/>
      <c r="H63" s="42"/>
      <c r="P63" t="e">
        <f t="array" ref="P63">INDEX(tablo1,SMALL(IF(COUNTIF(choix,tablo1)=0,ROW(tablo1)-1,""),ROW(A62)))</f>
        <v>#NUM!</v>
      </c>
    </row>
    <row r="64" spans="2:16">
      <c r="P64" t="e">
        <f t="array" ref="P64">INDEX(tablo1,SMALL(IF(COUNTIF(choix,tablo1)=0,ROW(tablo1)-1,""),ROW(A63)))</f>
        <v>#NUM!</v>
      </c>
    </row>
    <row r="65" spans="16:16">
      <c r="P65" t="e">
        <f t="array" ref="P65">INDEX(tablo1,SMALL(IF(COUNTIF(choix,tablo1)=0,ROW(tablo1)-1,""),ROW(A64)))</f>
        <v>#NUM!</v>
      </c>
    </row>
    <row r="66" spans="16:16">
      <c r="P66" t="e">
        <f t="array" ref="P66">INDEX(tablo1,SMALL(IF(COUNTIF(choix,tablo1)=0,ROW(tablo1)-1,""),ROW(A65)))</f>
        <v>#NUM!</v>
      </c>
    </row>
    <row r="67" spans="16:16">
      <c r="P67" t="e">
        <f t="array" ref="P67">INDEX(tablo1,SMALL(IF(COUNTIF(choix,tablo1)=0,ROW(tablo1)-1,""),ROW(A66)))</f>
        <v>#NUM!</v>
      </c>
    </row>
    <row r="68" spans="16:16">
      <c r="P68" t="e">
        <f t="array" ref="P68">INDEX(tablo1,SMALL(IF(COUNTIF(choix,tablo1)=0,ROW(tablo1)-1,""),ROW(A67)))</f>
        <v>#NUM!</v>
      </c>
    </row>
    <row r="69" spans="16:16">
      <c r="P69" t="e">
        <f t="array" ref="P69">INDEX(tablo1,SMALL(IF(COUNTIF(choix,tablo1)=0,ROW(tablo1)-1,""),ROW(A68)))</f>
        <v>#NUM!</v>
      </c>
    </row>
    <row r="70" spans="16:16">
      <c r="P70" t="e">
        <f t="array" ref="P70">INDEX(tablo1,SMALL(IF(COUNTIF(choix,tablo1)=0,ROW(tablo1)-1,""),ROW(A69)))</f>
        <v>#NUM!</v>
      </c>
    </row>
    <row r="71" spans="16:16">
      <c r="P71" t="e">
        <f t="array" ref="P71">INDEX(tablo1,SMALL(IF(COUNTIF(choix,tablo1)=0,ROW(tablo1)-1,""),ROW(A70)))</f>
        <v>#NUM!</v>
      </c>
    </row>
    <row r="72" spans="16:16">
      <c r="P72" t="e">
        <f t="array" ref="P72">INDEX(tablo1,SMALL(IF(COUNTIF(choix,tablo1)=0,ROW(tablo1)-1,""),ROW(A71)))</f>
        <v>#NUM!</v>
      </c>
    </row>
  </sheetData>
  <dataValidations count="1">
    <dataValidation type="list" allowBlank="1" showInputMessage="1" showErrorMessage="1" sqref="B3:B63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choix</vt:lpstr>
      <vt:lpstr>tablo1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tulipe</cp:lastModifiedBy>
  <dcterms:created xsi:type="dcterms:W3CDTF">2018-10-15T21:12:08Z</dcterms:created>
  <dcterms:modified xsi:type="dcterms:W3CDTF">2018-10-16T11:04:05Z</dcterms:modified>
</cp:coreProperties>
</file>