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80" windowWidth="19420" windowHeight="9870" activeTab="1"/>
  </bookViews>
  <sheets>
    <sheet name="collection" sheetId="4" r:id="rId1"/>
    <sheet name="RECHERCHE" sheetId="5" r:id="rId2"/>
    <sheet name="cachée" sheetId="6" state="hidden" r:id="rId3"/>
    <sheet name="code" sheetId="7" state="hidden" r:id="rId4"/>
  </sheets>
  <definedNames>
    <definedName name="_xlnm._FilterDatabase" localSheetId="0" hidden="1">collection!$B$2:$B$17</definedName>
    <definedName name="_xlnm._FilterDatabase" localSheetId="1" hidden="1">RECHERCHE!$D$1:$F$7</definedName>
    <definedName name="ADRESSE">collection!$C$2:$C$17</definedName>
    <definedName name="AVISCOM">collection!$F$2:$F$17</definedName>
    <definedName name="bdd">OFFSET(collection!$A$2:$F$2,,,ROWS(dates),)</definedName>
    <definedName name="crit1">RECHERCHE!$B$9</definedName>
    <definedName name="_xlnm.Criteria" localSheetId="2">cachée!$A$1:$A$2</definedName>
    <definedName name="critnom">RECHERCHE!$A$1</definedName>
    <definedName name="DATE">collection!$B$2:$B$17</definedName>
    <definedName name="DATECOM">collection!$E$2:$E$17</definedName>
    <definedName name="dates">OFFSET(collection!$B$2,,,COUNT(collection!$B:$B))</definedName>
    <definedName name="_xlnm.Extract" localSheetId="2">cachée!$A$4:$K$4</definedName>
    <definedName name="liste">OFFSET(collection!$AA$2,,,COUNT(collection!$AA:$AA))</definedName>
    <definedName name="noms">OFFSET(dates,,-1,)</definedName>
    <definedName name="NOTIF">collection!$D$2:$D$17</definedName>
  </definedNames>
  <calcPr calcId="124519"/>
</workbook>
</file>

<file path=xl/calcChain.xml><?xml version="1.0" encoding="utf-8"?>
<calcChain xmlns="http://schemas.openxmlformats.org/spreadsheetml/2006/main">
  <c r="B11" i="5" a="1"/>
  <c r="B11" s="1"/>
  <c r="B12" a="1"/>
  <c r="B12" s="1"/>
  <c r="B13" a="1"/>
  <c r="B13" s="1"/>
  <c r="B14" a="1"/>
  <c r="B14" s="1"/>
  <c r="B10" a="1"/>
  <c r="B10" s="1"/>
  <c r="C10" s="1"/>
  <c r="D10" s="1"/>
  <c r="B4" a="1"/>
  <c r="B4" s="1"/>
  <c r="B5" a="1"/>
  <c r="B5" s="1"/>
  <c r="B6" a="1"/>
  <c r="B6" s="1"/>
  <c r="B7" a="1"/>
  <c r="B7" s="1"/>
  <c r="B3" a="1"/>
  <c r="B3" s="1"/>
  <c r="A4" a="1"/>
  <c r="A4" s="1"/>
  <c r="C4" s="1" a="1"/>
  <c r="C4" s="1"/>
  <c r="A5" a="1"/>
  <c r="A5" s="1"/>
  <c r="A6" a="1"/>
  <c r="A6" s="1"/>
  <c r="C6" s="1" a="1"/>
  <c r="C6" s="1"/>
  <c r="A7" a="1"/>
  <c r="A7" s="1"/>
  <c r="C7" s="1" a="1"/>
  <c r="C7" s="1"/>
  <c r="A3" a="1"/>
  <c r="A3" s="1"/>
  <c r="C3" s="1" a="1"/>
  <c r="C3" s="1"/>
  <c r="AA3" i="4" a="1"/>
  <c r="AA3" s="1"/>
  <c r="AA4" a="1"/>
  <c r="AA4" s="1"/>
  <c r="AA5" a="1"/>
  <c r="AA5" s="1"/>
  <c r="AA6" a="1"/>
  <c r="AA6" s="1"/>
  <c r="AA7" a="1"/>
  <c r="AA7" s="1"/>
  <c r="AA8" a="1"/>
  <c r="AA8" s="1"/>
  <c r="AA9" a="1"/>
  <c r="AA9" s="1"/>
  <c r="AA10" a="1"/>
  <c r="AA10" s="1"/>
  <c r="AA11" a="1"/>
  <c r="AA11" s="1"/>
  <c r="AA12" a="1"/>
  <c r="AA12" s="1"/>
  <c r="AA13" a="1"/>
  <c r="AA13" s="1"/>
  <c r="AA14" a="1"/>
  <c r="AA14" s="1"/>
  <c r="AA15" a="1"/>
  <c r="AA15" s="1"/>
  <c r="AA16" a="1"/>
  <c r="AA16" s="1"/>
  <c r="AA17" a="1"/>
  <c r="AA17" s="1"/>
  <c r="AA18" a="1"/>
  <c r="AA18" s="1"/>
  <c r="AA19" a="1"/>
  <c r="AA19" s="1"/>
  <c r="AA2" a="1"/>
  <c r="AA2" s="1"/>
  <c r="A2" i="6"/>
  <c r="C14" i="5" l="1"/>
  <c r="E14"/>
  <c r="G14"/>
  <c r="D14"/>
  <c r="F14"/>
  <c r="C12"/>
  <c r="E12"/>
  <c r="G12"/>
  <c r="D12"/>
  <c r="F12"/>
  <c r="D13"/>
  <c r="F13"/>
  <c r="C13"/>
  <c r="E13"/>
  <c r="G13"/>
  <c r="C11"/>
  <c r="D11" s="1"/>
  <c r="C5" a="1"/>
  <c r="C5" s="1"/>
  <c r="F7" a="1"/>
  <c r="F7" s="1"/>
  <c r="E7" a="1"/>
  <c r="E7" s="1"/>
  <c r="D7" a="1"/>
  <c r="D7" s="1"/>
  <c r="F6" a="1"/>
  <c r="F6" s="1"/>
  <c r="E6" a="1"/>
  <c r="E6" s="1"/>
  <c r="D6" a="1"/>
  <c r="D6" s="1"/>
  <c r="F5" a="1"/>
  <c r="F5" s="1"/>
  <c r="E5" a="1"/>
  <c r="E5" s="1"/>
  <c r="D5" a="1"/>
  <c r="D5" s="1"/>
  <c r="F4" a="1"/>
  <c r="F4" s="1"/>
  <c r="E4" a="1"/>
  <c r="E4" s="1"/>
  <c r="D4" a="1"/>
  <c r="D4" s="1"/>
  <c r="F3" a="1"/>
  <c r="F3" s="1"/>
  <c r="E3" a="1"/>
  <c r="E3" s="1"/>
  <c r="D3" a="1"/>
  <c r="D3" s="1"/>
  <c r="G10"/>
  <c r="E10"/>
  <c r="F10"/>
  <c r="A9"/>
  <c r="G11" l="1"/>
  <c r="E11"/>
  <c r="F11"/>
</calcChain>
</file>

<file path=xl/sharedStrings.xml><?xml version="1.0" encoding="utf-8"?>
<sst xmlns="http://schemas.openxmlformats.org/spreadsheetml/2006/main" count="115" uniqueCount="65">
  <si>
    <t>Nmr</t>
  </si>
  <si>
    <t>Titre</t>
  </si>
  <si>
    <t>bte</t>
  </si>
  <si>
    <t>etg</t>
  </si>
  <si>
    <t>pos</t>
  </si>
  <si>
    <t>B</t>
  </si>
  <si>
    <t>Interprete</t>
  </si>
  <si>
    <t>Support</t>
  </si>
  <si>
    <t>Format</t>
  </si>
  <si>
    <t>Renseignements divers</t>
  </si>
  <si>
    <t>Photo1</t>
  </si>
  <si>
    <t>Photo2</t>
  </si>
  <si>
    <t>Vinyle</t>
  </si>
  <si>
    <t>CD</t>
  </si>
  <si>
    <t>Cassette</t>
  </si>
  <si>
    <t>Numérique</t>
  </si>
  <si>
    <t>Allumer le feu</t>
  </si>
  <si>
    <t>Johnny</t>
  </si>
  <si>
    <t>Single</t>
  </si>
  <si>
    <t>Ah que coucou !</t>
  </si>
  <si>
    <t>C:\Users\Sylvain\Documents\PHOTODE\Coucher.jpg</t>
  </si>
  <si>
    <t>La maladie d'amour</t>
  </si>
  <si>
    <t>Michel SARDOU</t>
  </si>
  <si>
    <t>De 7 à 77 ans</t>
  </si>
  <si>
    <t>C:\Users\Sylvain\Documents\PHOTODE\USHUAIA.jpg</t>
  </si>
  <si>
    <t>AAA</t>
  </si>
  <si>
    <t>DDD</t>
  </si>
  <si>
    <t>WWW</t>
  </si>
  <si>
    <t>BBB</t>
  </si>
  <si>
    <t>NOM</t>
  </si>
  <si>
    <t>DATE DOSSIER</t>
  </si>
  <si>
    <t>ADRESSE</t>
  </si>
  <si>
    <t>NOTIFICATION</t>
  </si>
  <si>
    <t>COMMISSION (mois)</t>
  </si>
  <si>
    <t>AVIS COMMISSION</t>
  </si>
  <si>
    <t>A</t>
  </si>
  <si>
    <t>FAV</t>
  </si>
  <si>
    <t>Z</t>
  </si>
  <si>
    <t>NON</t>
  </si>
  <si>
    <t>T</t>
  </si>
  <si>
    <t>S</t>
  </si>
  <si>
    <t>D</t>
  </si>
  <si>
    <t>F</t>
  </si>
  <si>
    <t>W</t>
  </si>
  <si>
    <t>X</t>
  </si>
  <si>
    <t>RECH NOM</t>
  </si>
  <si>
    <t>RECH DATEDOS</t>
  </si>
  <si>
    <t>DD</t>
  </si>
  <si>
    <t>WW</t>
  </si>
  <si>
    <t>DDDD</t>
  </si>
  <si>
    <t>AA</t>
  </si>
  <si>
    <t>DDDDD</t>
  </si>
  <si>
    <t>Taper les premières lettres de recherche pour le NOM</t>
  </si>
  <si>
    <t>Taper la date à recherche</t>
  </si>
  <si>
    <t>ZZ</t>
  </si>
  <si>
    <t>TT</t>
  </si>
  <si>
    <t>SS</t>
  </si>
  <si>
    <t>XX</t>
  </si>
  <si>
    <t>Voilà ce que je souhaites faire dans l'absolu, avoir les résultats (jour, mois, année) mais en ne faisant une recherche que sur le mois et l'année.</t>
  </si>
  <si>
    <t xml:space="preserve">formules revisitées car il y avait des erreurs </t>
  </si>
  <si>
    <t>nouvelle proposition qui tient compte du mois et de l'année</t>
  </si>
  <si>
    <t>je ne compend pas   mais si tu veux chercher par la colonne des comissions ;dit le</t>
  </si>
  <si>
    <r>
      <t>08/</t>
    </r>
    <r>
      <rPr>
        <b/>
        <sz val="10"/>
        <color rgb="FFFF0000"/>
        <rFont val="Times New Roman"/>
        <family val="1"/>
      </rPr>
      <t>05</t>
    </r>
    <r>
      <rPr>
        <sz val="10"/>
        <rFont val="Times New Roman"/>
        <family val="1"/>
      </rPr>
      <t>/2016</t>
    </r>
  </si>
  <si>
    <r>
      <t>15/</t>
    </r>
    <r>
      <rPr>
        <b/>
        <sz val="10"/>
        <color rgb="FFFF0000"/>
        <rFont val="Times New Roman"/>
        <family val="1"/>
      </rPr>
      <t>05</t>
    </r>
    <r>
      <rPr>
        <sz val="10"/>
        <rFont val="Times New Roman"/>
        <family val="1"/>
      </rPr>
      <t>/2016</t>
    </r>
  </si>
  <si>
    <r>
      <t>23/</t>
    </r>
    <r>
      <rPr>
        <b/>
        <sz val="10"/>
        <color rgb="FFFF0000"/>
        <rFont val="Times New Roman"/>
        <family val="1"/>
      </rPr>
      <t>05</t>
    </r>
    <r>
      <rPr>
        <sz val="10"/>
        <rFont val="Times New Roman"/>
        <family val="1"/>
      </rPr>
      <t>/2016</t>
    </r>
  </si>
</sst>
</file>

<file path=xl/styles.xml><?xml version="1.0" encoding="utf-8"?>
<styleSheet xmlns="http://schemas.openxmlformats.org/spreadsheetml/2006/main">
  <numFmts count="5">
    <numFmt numFmtId="164" formatCode="00"/>
    <numFmt numFmtId="165" formatCode="dd/mm/yy;@"/>
    <numFmt numFmtId="166" formatCode="[$-40C]mmm\-yy;@"/>
    <numFmt numFmtId="167" formatCode="[$-40C]mmmm\-yy;@"/>
    <numFmt numFmtId="168" formatCode="General\ &quot;choix&quot;;s\t\d;&quot;pas de dates&quot;"/>
  </numFmts>
  <fonts count="13">
    <font>
      <sz val="11"/>
      <color theme="1"/>
      <name val="Calibri"/>
      <family val="2"/>
      <scheme val="minor"/>
    </font>
    <font>
      <sz val="8"/>
      <color indexed="10"/>
      <name val="Garamond"/>
      <family val="1"/>
    </font>
    <font>
      <sz val="10"/>
      <color indexed="10"/>
      <name val="Garamond"/>
      <family val="1"/>
    </font>
    <font>
      <sz val="10"/>
      <name val="Garamond"/>
      <family val="1"/>
    </font>
    <font>
      <sz val="8"/>
      <name val="Garamond"/>
      <family val="1"/>
    </font>
    <font>
      <sz val="10"/>
      <name val="Times New Roman"/>
      <family val="1"/>
    </font>
    <font>
      <sz val="10"/>
      <color indexed="12"/>
      <name val="Garamond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1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87">
    <xf numFmtId="0" fontId="0" fillId="0" borderId="0" xfId="0"/>
    <xf numFmtId="164" fontId="1" fillId="0" borderId="0" xfId="0" applyNumberFormat="1" applyFont="1"/>
    <xf numFmtId="0" fontId="2" fillId="0" borderId="0" xfId="0" applyFont="1" applyAlignme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64" fontId="3" fillId="0" borderId="0" xfId="0" applyNumberFormat="1" applyFont="1"/>
    <xf numFmtId="0" fontId="3" fillId="0" borderId="1" xfId="0" applyFont="1" applyFill="1" applyBorder="1" applyAlignment="1"/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0" xfId="0" applyFont="1"/>
    <xf numFmtId="0" fontId="3" fillId="0" borderId="0" xfId="0" applyFont="1" applyAlignment="1"/>
    <xf numFmtId="0" fontId="3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/>
    <xf numFmtId="0" fontId="3" fillId="0" borderId="1" xfId="0" applyFont="1" applyFill="1" applyBorder="1" applyAlignment="1">
      <alignment horizontal="left"/>
    </xf>
    <xf numFmtId="0" fontId="3" fillId="0" borderId="1" xfId="0" applyFont="1" applyBorder="1"/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/>
    <xf numFmtId="0" fontId="3" fillId="6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165" fontId="3" fillId="0" borderId="1" xfId="0" applyNumberFormat="1" applyFont="1" applyFill="1" applyBorder="1" applyAlignment="1"/>
    <xf numFmtId="0" fontId="3" fillId="0" borderId="1" xfId="0" applyFont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/>
    <xf numFmtId="164" fontId="3" fillId="0" borderId="2" xfId="0" applyNumberFormat="1" applyFont="1" applyBorder="1" applyAlignment="1"/>
    <xf numFmtId="0" fontId="3" fillId="0" borderId="1" xfId="0" applyFont="1" applyBorder="1" applyAlignment="1">
      <alignment wrapText="1"/>
    </xf>
    <xf numFmtId="164" fontId="3" fillId="0" borderId="0" xfId="0" applyNumberFormat="1" applyFont="1" applyAlignment="1"/>
    <xf numFmtId="165" fontId="3" fillId="0" borderId="0" xfId="0" applyNumberFormat="1" applyFont="1" applyFill="1" applyAlignment="1"/>
    <xf numFmtId="0" fontId="3" fillId="0" borderId="0" xfId="0" applyFont="1" applyFill="1"/>
    <xf numFmtId="165" fontId="3" fillId="0" borderId="0" xfId="0" applyNumberFormat="1" applyFont="1" applyAlignment="1"/>
    <xf numFmtId="0" fontId="5" fillId="0" borderId="0" xfId="1" applyFont="1"/>
    <xf numFmtId="0" fontId="5" fillId="15" borderId="0" xfId="1" applyFont="1" applyFill="1"/>
    <xf numFmtId="0" fontId="5" fillId="0" borderId="0" xfId="1" applyFont="1" applyFill="1"/>
    <xf numFmtId="0" fontId="6" fillId="0" borderId="0" xfId="0" applyFont="1"/>
    <xf numFmtId="0" fontId="0" fillId="13" borderId="1" xfId="0" applyFill="1" applyBorder="1" applyAlignment="1">
      <alignment horizontal="center"/>
    </xf>
    <xf numFmtId="165" fontId="0" fillId="13" borderId="1" xfId="0" applyNumberFormat="1" applyFill="1" applyBorder="1" applyAlignment="1">
      <alignment horizontal="center"/>
    </xf>
    <xf numFmtId="166" fontId="0" fillId="13" borderId="1" xfId="0" applyNumberFormat="1" applyFill="1" applyBorder="1" applyAlignment="1">
      <alignment horizontal="center"/>
    </xf>
    <xf numFmtId="0" fontId="0" fillId="0" borderId="1" xfId="0" applyBorder="1"/>
    <xf numFmtId="165" fontId="0" fillId="0" borderId="1" xfId="0" applyNumberFormat="1" applyBorder="1"/>
    <xf numFmtId="0" fontId="0" fillId="0" borderId="1" xfId="0" applyBorder="1" applyAlignment="1">
      <alignment horizontal="center"/>
    </xf>
    <xf numFmtId="0" fontId="5" fillId="0" borderId="3" xfId="1" applyFont="1" applyFill="1" applyBorder="1" applyAlignment="1">
      <alignment horizontal="center" vertical="center"/>
    </xf>
    <xf numFmtId="0" fontId="5" fillId="0" borderId="0" xfId="1" applyFont="1" applyFill="1" applyBorder="1"/>
    <xf numFmtId="0" fontId="0" fillId="14" borderId="1" xfId="0" applyFill="1" applyBorder="1" applyAlignment="1">
      <alignment horizontal="center"/>
    </xf>
    <xf numFmtId="165" fontId="0" fillId="14" borderId="1" xfId="0" applyNumberFormat="1" applyFill="1" applyBorder="1" applyAlignment="1">
      <alignment horizontal="center"/>
    </xf>
    <xf numFmtId="166" fontId="0" fillId="14" borderId="1" xfId="0" applyNumberFormat="1" applyFill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8" fillId="0" borderId="0" xfId="1" applyFont="1"/>
    <xf numFmtId="0" fontId="7" fillId="13" borderId="1" xfId="1" applyFont="1" applyFill="1" applyBorder="1" applyAlignment="1">
      <alignment horizontal="center" vertical="center"/>
    </xf>
    <xf numFmtId="167" fontId="8" fillId="13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14" fontId="5" fillId="0" borderId="0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166" fontId="5" fillId="0" borderId="0" xfId="1" applyNumberFormat="1" applyFont="1" applyFill="1" applyBorder="1" applyAlignment="1">
      <alignment horizontal="center" vertical="center"/>
    </xf>
    <xf numFmtId="14" fontId="5" fillId="0" borderId="3" xfId="1" applyNumberFormat="1" applyFont="1" applyFill="1" applyBorder="1" applyAlignment="1">
      <alignment horizontal="center" vertical="center"/>
    </xf>
    <xf numFmtId="167" fontId="8" fillId="0" borderId="4" xfId="1" applyNumberFormat="1" applyFont="1" applyFill="1" applyBorder="1" applyAlignment="1">
      <alignment vertical="center"/>
    </xf>
    <xf numFmtId="167" fontId="8" fillId="0" borderId="3" xfId="1" applyNumberFormat="1" applyFont="1" applyFill="1" applyBorder="1" applyAlignment="1">
      <alignment vertical="center"/>
    </xf>
    <xf numFmtId="168" fontId="7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/>
    </xf>
    <xf numFmtId="14" fontId="5" fillId="0" borderId="1" xfId="1" applyNumberFormat="1" applyFont="1" applyFill="1" applyBorder="1" applyAlignment="1">
      <alignment horizontal="center" vertical="center"/>
    </xf>
    <xf numFmtId="14" fontId="5" fillId="0" borderId="0" xfId="1" applyNumberFormat="1" applyFont="1"/>
    <xf numFmtId="0" fontId="5" fillId="14" borderId="0" xfId="1" applyFont="1" applyFill="1" applyAlignment="1">
      <alignment horizontal="center"/>
    </xf>
    <xf numFmtId="165" fontId="5" fillId="14" borderId="0" xfId="1" applyNumberFormat="1" applyFont="1" applyFill="1" applyAlignment="1">
      <alignment horizontal="center"/>
    </xf>
    <xf numFmtId="166" fontId="5" fillId="14" borderId="0" xfId="1" applyNumberFormat="1" applyFont="1" applyFill="1" applyAlignment="1">
      <alignment horizontal="center"/>
    </xf>
    <xf numFmtId="0" fontId="5" fillId="0" borderId="0" xfId="1" applyFont="1" applyAlignment="1">
      <alignment horizontal="center"/>
    </xf>
    <xf numFmtId="167" fontId="9" fillId="0" borderId="0" xfId="1" applyNumberFormat="1" applyFont="1" applyAlignment="1">
      <alignment horizontal="center"/>
    </xf>
    <xf numFmtId="0" fontId="10" fillId="0" borderId="0" xfId="1" applyFont="1" applyFill="1" applyBorder="1"/>
    <xf numFmtId="0" fontId="9" fillId="0" borderId="0" xfId="1" applyFont="1"/>
    <xf numFmtId="167" fontId="8" fillId="0" borderId="2" xfId="1" applyNumberFormat="1" applyFont="1" applyFill="1" applyBorder="1" applyAlignment="1">
      <alignment horizontal="center" vertical="center"/>
    </xf>
    <xf numFmtId="167" fontId="8" fillId="0" borderId="4" xfId="1" applyNumberFormat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wrapText="1"/>
    </xf>
    <xf numFmtId="0" fontId="12" fillId="15" borderId="0" xfId="1" applyFont="1" applyFill="1"/>
    <xf numFmtId="0" fontId="12" fillId="0" borderId="0" xfId="1" applyFont="1"/>
    <xf numFmtId="0" fontId="12" fillId="15" borderId="1" xfId="1" applyFont="1" applyFill="1" applyBorder="1" applyAlignment="1">
      <alignment horizontal="left" vertical="center"/>
    </xf>
    <xf numFmtId="14" fontId="5" fillId="0" borderId="0" xfId="1" quotePrefix="1" applyNumberFormat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85726</xdr:colOff>
      <xdr:row>0</xdr:row>
      <xdr:rowOff>142875</xdr:rowOff>
    </xdr:from>
    <xdr:to>
      <xdr:col>1</xdr:col>
      <xdr:colOff>552451</xdr:colOff>
      <xdr:row>0</xdr:row>
      <xdr:rowOff>142876</xdr:rowOff>
    </xdr:to>
    <xdr:cxnSp macro="">
      <xdr:nvCxnSpPr>
        <xdr:cNvPr id="3" name="Connecteur droit avec flèche 2"/>
        <xdr:cNvCxnSpPr/>
      </xdr:nvCxnSpPr>
      <xdr:spPr>
        <a:xfrm rot="10800000">
          <a:off x="1143001" y="142875"/>
          <a:ext cx="466725" cy="1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219078</xdr:colOff>
      <xdr:row>8</xdr:row>
      <xdr:rowOff>152400</xdr:rowOff>
    </xdr:from>
    <xdr:to>
      <xdr:col>2</xdr:col>
      <xdr:colOff>704851</xdr:colOff>
      <xdr:row>8</xdr:row>
      <xdr:rowOff>152401</xdr:rowOff>
    </xdr:to>
    <xdr:cxnSp macro="">
      <xdr:nvCxnSpPr>
        <xdr:cNvPr id="6" name="Connecteur droit avec flèche 5"/>
        <xdr:cNvCxnSpPr/>
      </xdr:nvCxnSpPr>
      <xdr:spPr>
        <a:xfrm rot="10800000">
          <a:off x="2333628" y="1600200"/>
          <a:ext cx="485773" cy="1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381000</xdr:colOff>
      <xdr:row>17</xdr:row>
      <xdr:rowOff>19050</xdr:rowOff>
    </xdr:from>
    <xdr:to>
      <xdr:col>1</xdr:col>
      <xdr:colOff>657225</xdr:colOff>
      <xdr:row>19</xdr:row>
      <xdr:rowOff>142875</xdr:rowOff>
    </xdr:to>
    <xdr:sp macro="" textlink="">
      <xdr:nvSpPr>
        <xdr:cNvPr id="4" name="Flèche vers le bas 3"/>
        <xdr:cNvSpPr/>
      </xdr:nvSpPr>
      <xdr:spPr>
        <a:xfrm>
          <a:off x="1438275" y="3076575"/>
          <a:ext cx="276225" cy="4476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723900</xdr:colOff>
      <xdr:row>18</xdr:row>
      <xdr:rowOff>101600</xdr:rowOff>
    </xdr:from>
    <xdr:to>
      <xdr:col>1</xdr:col>
      <xdr:colOff>1098550</xdr:colOff>
      <xdr:row>20</xdr:row>
      <xdr:rowOff>177800</xdr:rowOff>
    </xdr:to>
    <xdr:cxnSp macro="">
      <xdr:nvCxnSpPr>
        <xdr:cNvPr id="7" name="Connecteur droit avec flèche 6"/>
        <xdr:cNvCxnSpPr/>
      </xdr:nvCxnSpPr>
      <xdr:spPr>
        <a:xfrm rot="5400000">
          <a:off x="1819275" y="3705225"/>
          <a:ext cx="393700" cy="374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838200</xdr:colOff>
      <xdr:row>18</xdr:row>
      <xdr:rowOff>152400</xdr:rowOff>
    </xdr:from>
    <xdr:to>
      <xdr:col>2</xdr:col>
      <xdr:colOff>190500</xdr:colOff>
      <xdr:row>22</xdr:row>
      <xdr:rowOff>76200</xdr:rowOff>
    </xdr:to>
    <xdr:cxnSp macro="">
      <xdr:nvCxnSpPr>
        <xdr:cNvPr id="9" name="Connecteur droit avec flèche 8"/>
        <xdr:cNvCxnSpPr/>
      </xdr:nvCxnSpPr>
      <xdr:spPr>
        <a:xfrm rot="5400000">
          <a:off x="1816100" y="3873500"/>
          <a:ext cx="711200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1035050</xdr:colOff>
      <xdr:row>19</xdr:row>
      <xdr:rowOff>31750</xdr:rowOff>
    </xdr:from>
    <xdr:to>
      <xdr:col>4</xdr:col>
      <xdr:colOff>1333500</xdr:colOff>
      <xdr:row>21</xdr:row>
      <xdr:rowOff>0</xdr:rowOff>
    </xdr:to>
    <xdr:cxnSp macro="">
      <xdr:nvCxnSpPr>
        <xdr:cNvPr id="11" name="Connecteur droit avec flèche 10"/>
        <xdr:cNvCxnSpPr/>
      </xdr:nvCxnSpPr>
      <xdr:spPr>
        <a:xfrm rot="5400000">
          <a:off x="5384800" y="3917950"/>
          <a:ext cx="438150" cy="298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A19"/>
  <sheetViews>
    <sheetView workbookViewId="0">
      <selection activeCell="AA2" sqref="AA2"/>
    </sheetView>
  </sheetViews>
  <sheetFormatPr baseColWidth="10" defaultColWidth="11.453125" defaultRowHeight="13"/>
  <cols>
    <col min="1" max="1" width="6.54296875" style="6" bestFit="1" customWidth="1"/>
    <col min="2" max="2" width="13.453125" style="40" bestFit="1" customWidth="1"/>
    <col min="3" max="3" width="8.7265625" style="39" bestFit="1" customWidth="1"/>
    <col min="4" max="4" width="13.81640625" style="39" bestFit="1" customWidth="1"/>
    <col min="5" max="5" width="19.26953125" style="39" bestFit="1" customWidth="1"/>
    <col min="6" max="6" width="24.1796875" style="37" customWidth="1"/>
    <col min="7" max="7" width="11.453125" style="15"/>
    <col min="8" max="8" width="15.26953125" style="15" bestFit="1" customWidth="1"/>
    <col min="9" max="16384" width="11.453125" style="15"/>
  </cols>
  <sheetData>
    <row r="1" spans="1:27" s="5" customFormat="1" ht="47.25" customHeight="1">
      <c r="A1" s="45" t="s">
        <v>29</v>
      </c>
      <c r="B1" s="46" t="s">
        <v>30</v>
      </c>
      <c r="C1" s="45" t="s">
        <v>31</v>
      </c>
      <c r="D1" s="46" t="s">
        <v>32</v>
      </c>
      <c r="E1" s="47" t="s">
        <v>33</v>
      </c>
      <c r="F1" s="45" t="s">
        <v>34</v>
      </c>
      <c r="G1" s="5" t="s">
        <v>45</v>
      </c>
      <c r="H1" s="5" t="s">
        <v>46</v>
      </c>
    </row>
    <row r="2" spans="1:27" ht="14.5">
      <c r="A2" s="48" t="s">
        <v>50</v>
      </c>
      <c r="B2" s="57">
        <v>42370</v>
      </c>
      <c r="C2" s="48">
        <v>75</v>
      </c>
      <c r="D2" s="49" t="s">
        <v>35</v>
      </c>
      <c r="E2" s="56">
        <v>42430</v>
      </c>
      <c r="F2" s="50" t="s">
        <v>36</v>
      </c>
      <c r="AA2" s="57">
        <f t="array" aca="1" ref="AA2" ca="1">INDEX(dates,SMALL(IF(MONTH(dates)=MONTH(crit1),ROW(dates)-1),ROW(A1)))</f>
        <v>42513</v>
      </c>
    </row>
    <row r="3" spans="1:27" s="16" customFormat="1" ht="12.75" customHeight="1">
      <c r="A3" s="48" t="s">
        <v>54</v>
      </c>
      <c r="B3" s="57">
        <v>42384</v>
      </c>
      <c r="C3" s="48">
        <v>92</v>
      </c>
      <c r="D3" s="49" t="s">
        <v>37</v>
      </c>
      <c r="E3" s="56">
        <v>42431</v>
      </c>
      <c r="F3" s="50" t="s">
        <v>36</v>
      </c>
      <c r="G3" s="15"/>
      <c r="H3" s="15"/>
      <c r="AA3" s="57">
        <f t="array" aca="1" ref="AA3" ca="1">INDEX(dates,SMALL(IF(MONTH(dates)=MONTH(crit1),ROW(dates)-1),ROW(A2)))</f>
        <v>42515</v>
      </c>
    </row>
    <row r="4" spans="1:27" s="16" customFormat="1" ht="14.5">
      <c r="A4" s="48" t="s">
        <v>48</v>
      </c>
      <c r="B4" s="57">
        <v>42405</v>
      </c>
      <c r="C4" s="48">
        <v>78</v>
      </c>
      <c r="D4" s="49" t="s">
        <v>43</v>
      </c>
      <c r="E4" s="56">
        <v>42432</v>
      </c>
      <c r="F4" s="50" t="s">
        <v>38</v>
      </c>
      <c r="G4" s="15"/>
      <c r="H4" s="15"/>
      <c r="AA4" s="57" t="e">
        <f t="array" aca="1" ref="AA4" ca="1">INDEX(dates,SMALL(IF(MONTH(dates)=MONTH(crit1),ROW(dates)-1),ROW(A3)))</f>
        <v>#NUM!</v>
      </c>
    </row>
    <row r="5" spans="1:27" s="16" customFormat="1" ht="14.5">
      <c r="A5" s="48" t="s">
        <v>47</v>
      </c>
      <c r="B5" s="57">
        <v>42437</v>
      </c>
      <c r="C5" s="48">
        <v>94</v>
      </c>
      <c r="D5" s="49" t="s">
        <v>41</v>
      </c>
      <c r="E5" s="56">
        <v>42433</v>
      </c>
      <c r="F5" s="50" t="s">
        <v>36</v>
      </c>
      <c r="G5" s="15"/>
      <c r="H5" s="15"/>
      <c r="AA5" s="57" t="e">
        <f t="array" aca="1" ref="AA5" ca="1">INDEX(dates,SMALL(IF(MONTH(dates)=MONTH(crit1),ROW(dates)-1),ROW(A4)))</f>
        <v>#NUM!</v>
      </c>
    </row>
    <row r="6" spans="1:27" s="16" customFormat="1" ht="14.5">
      <c r="A6" s="48" t="s">
        <v>55</v>
      </c>
      <c r="B6" s="57">
        <v>42445</v>
      </c>
      <c r="C6" s="48">
        <v>75</v>
      </c>
      <c r="D6" s="49" t="s">
        <v>39</v>
      </c>
      <c r="E6" s="56">
        <v>42434</v>
      </c>
      <c r="F6" s="50" t="s">
        <v>36</v>
      </c>
      <c r="G6" s="15"/>
      <c r="H6" s="15"/>
      <c r="AA6" s="57" t="e">
        <f t="array" aca="1" ref="AA6" ca="1">INDEX(dates,SMALL(IF(MONTH(dates)=MONTH(crit1),ROW(dates)-1),ROW(A5)))</f>
        <v>#NUM!</v>
      </c>
    </row>
    <row r="7" spans="1:27" s="16" customFormat="1" ht="14.5">
      <c r="A7" s="48" t="s">
        <v>27</v>
      </c>
      <c r="B7" s="57">
        <v>42467</v>
      </c>
      <c r="C7" s="48">
        <v>92</v>
      </c>
      <c r="D7" s="49" t="s">
        <v>48</v>
      </c>
      <c r="E7" s="56">
        <v>42522</v>
      </c>
      <c r="F7" s="50" t="s">
        <v>36</v>
      </c>
      <c r="G7" s="15"/>
      <c r="H7" s="15"/>
      <c r="AA7" s="57" t="e">
        <f t="array" aca="1" ref="AA7" ca="1">INDEX(dates,SMALL(IF(MONTH(dates)=MONTH(crit1),ROW(dates)-1),ROW(A6)))</f>
        <v>#NUM!</v>
      </c>
    </row>
    <row r="8" spans="1:27" ht="14.5">
      <c r="A8" s="48" t="s">
        <v>56</v>
      </c>
      <c r="B8" s="57">
        <v>42474</v>
      </c>
      <c r="C8" s="48">
        <v>91</v>
      </c>
      <c r="D8" s="49" t="s">
        <v>40</v>
      </c>
      <c r="E8" s="56">
        <v>42523</v>
      </c>
      <c r="F8" s="50" t="s">
        <v>38</v>
      </c>
      <c r="AA8" s="57" t="e">
        <f t="array" aca="1" ref="AA8" ca="1">INDEX(dates,SMALL(IF(MONTH(dates)=MONTH(crit1),ROW(dates)-1),ROW(A7)))</f>
        <v>#NUM!</v>
      </c>
    </row>
    <row r="9" spans="1:27" ht="14.5">
      <c r="A9" s="48" t="s">
        <v>26</v>
      </c>
      <c r="B9" s="57">
        <v>42513</v>
      </c>
      <c r="C9" s="48">
        <v>75</v>
      </c>
      <c r="D9" s="49" t="s">
        <v>47</v>
      </c>
      <c r="E9" s="56">
        <v>42524</v>
      </c>
      <c r="F9" s="50" t="s">
        <v>38</v>
      </c>
      <c r="AA9" s="57" t="e">
        <f t="array" aca="1" ref="AA9" ca="1">INDEX(dates,SMALL(IF(MONTH(dates)=MONTH(crit1),ROW(dates)-1),ROW(A8)))</f>
        <v>#NUM!</v>
      </c>
    </row>
    <row r="10" spans="1:27" ht="14.5">
      <c r="A10" s="48" t="s">
        <v>25</v>
      </c>
      <c r="B10" s="57">
        <v>42515</v>
      </c>
      <c r="C10" s="48">
        <v>94</v>
      </c>
      <c r="D10" s="49" t="s">
        <v>42</v>
      </c>
      <c r="E10" s="56">
        <v>42644</v>
      </c>
      <c r="F10" s="50" t="s">
        <v>36</v>
      </c>
      <c r="AA10" s="57" t="e">
        <f t="array" aca="1" ref="AA10" ca="1">INDEX(dates,SMALL(IF(MONTH(dates)=MONTH(crit1),ROW(dates)-1),ROW(A9)))</f>
        <v>#NUM!</v>
      </c>
    </row>
    <row r="11" spans="1:27" ht="14.5">
      <c r="A11" s="48" t="s">
        <v>47</v>
      </c>
      <c r="B11" s="57">
        <v>42530</v>
      </c>
      <c r="C11" s="48">
        <v>75</v>
      </c>
      <c r="D11" s="49" t="s">
        <v>26</v>
      </c>
      <c r="E11" s="56">
        <v>42645</v>
      </c>
      <c r="F11" s="50" t="s">
        <v>36</v>
      </c>
      <c r="AA11" s="57" t="e">
        <f t="array" aca="1" ref="AA11" ca="1">INDEX(dates,SMALL(IF(MONTH(dates)=MONTH(crit1),ROW(dates)-1),ROW(A10)))</f>
        <v>#NUM!</v>
      </c>
    </row>
    <row r="12" spans="1:27" ht="14.5">
      <c r="A12" s="48" t="s">
        <v>48</v>
      </c>
      <c r="B12" s="57">
        <v>42562</v>
      </c>
      <c r="C12" s="48">
        <v>78</v>
      </c>
      <c r="D12" s="49" t="s">
        <v>27</v>
      </c>
      <c r="E12" s="56">
        <v>42646</v>
      </c>
      <c r="F12" s="50" t="s">
        <v>36</v>
      </c>
      <c r="AA12" s="57" t="e">
        <f t="array" aca="1" ref="AA12" ca="1">INDEX(dates,SMALL(IF(MONTH(dates)=MONTH(crit1),ROW(dates)-1),ROW(A11)))</f>
        <v>#NUM!</v>
      </c>
    </row>
    <row r="13" spans="1:27" ht="14.5">
      <c r="A13" s="48" t="s">
        <v>57</v>
      </c>
      <c r="B13" s="57">
        <v>42569</v>
      </c>
      <c r="C13" s="48">
        <v>78</v>
      </c>
      <c r="D13" s="49" t="s">
        <v>44</v>
      </c>
      <c r="E13" s="56">
        <v>42647</v>
      </c>
      <c r="F13" s="50" t="s">
        <v>36</v>
      </c>
      <c r="AA13" s="57" t="e">
        <f t="array" aca="1" ref="AA13" ca="1">INDEX(dates,SMALL(IF(MONTH(dates)=MONTH(crit1),ROW(dates)-1),ROW(A12)))</f>
        <v>#NUM!</v>
      </c>
    </row>
    <row r="14" spans="1:27" ht="14.5">
      <c r="A14" s="48" t="s">
        <v>26</v>
      </c>
      <c r="B14" s="57">
        <v>42588</v>
      </c>
      <c r="C14" s="48">
        <v>91</v>
      </c>
      <c r="D14" s="49" t="s">
        <v>49</v>
      </c>
      <c r="E14" s="56">
        <v>42648</v>
      </c>
      <c r="F14" s="50" t="s">
        <v>38</v>
      </c>
      <c r="AA14" s="57" t="e">
        <f t="array" aca="1" ref="AA14" ca="1">INDEX(dates,SMALL(IF(MONTH(dates)=MONTH(crit1),ROW(dates)-1),ROW(A13)))</f>
        <v>#NUM!</v>
      </c>
    </row>
    <row r="15" spans="1:27" ht="14.5">
      <c r="A15" s="48" t="s">
        <v>25</v>
      </c>
      <c r="B15" s="57">
        <v>42606</v>
      </c>
      <c r="C15" s="48">
        <v>75</v>
      </c>
      <c r="D15" s="49" t="s">
        <v>50</v>
      </c>
      <c r="E15" s="56">
        <v>42649</v>
      </c>
      <c r="F15" s="50" t="s">
        <v>38</v>
      </c>
      <c r="AA15" s="57" t="e">
        <f t="array" aca="1" ref="AA15" ca="1">INDEX(dates,SMALL(IF(MONTH(dates)=MONTH(crit1),ROW(dates)-1),ROW(A14)))</f>
        <v>#NUM!</v>
      </c>
    </row>
    <row r="16" spans="1:27" ht="14.5">
      <c r="A16" s="48" t="s">
        <v>28</v>
      </c>
      <c r="B16" s="57">
        <v>42632</v>
      </c>
      <c r="C16" s="48">
        <v>94</v>
      </c>
      <c r="D16" s="49" t="s">
        <v>5</v>
      </c>
      <c r="E16" s="56">
        <v>42650</v>
      </c>
      <c r="F16" s="50" t="s">
        <v>36</v>
      </c>
      <c r="AA16" s="57" t="e">
        <f t="array" aca="1" ref="AA16" ca="1">INDEX(dates,SMALL(IF(MONTH(dates)=MONTH(crit1),ROW(dates)-1),ROW(A15)))</f>
        <v>#NUM!</v>
      </c>
    </row>
    <row r="17" spans="1:27" ht="14.5">
      <c r="A17" s="48" t="s">
        <v>26</v>
      </c>
      <c r="B17" s="57">
        <v>42634</v>
      </c>
      <c r="C17" s="48">
        <v>92</v>
      </c>
      <c r="D17" s="49" t="s">
        <v>51</v>
      </c>
      <c r="E17" s="56">
        <v>42651</v>
      </c>
      <c r="F17" s="50" t="s">
        <v>36</v>
      </c>
      <c r="AA17" s="57" t="e">
        <f t="array" aca="1" ref="AA17" ca="1">INDEX(dates,SMALL(IF(MONTH(dates)=MONTH(crit1),ROW(dates)-1),ROW(A16)))</f>
        <v>#NUM!</v>
      </c>
    </row>
    <row r="18" spans="1:27" ht="14.5">
      <c r="B18" s="38"/>
      <c r="AA18" s="57" t="e">
        <f t="array" aca="1" ref="AA18" ca="1">INDEX(dates,SMALL(IF(MONTH(dates)=MONTH(crit1),ROW(dates)-1),ROW(A17)))</f>
        <v>#NUM!</v>
      </c>
    </row>
    <row r="19" spans="1:27" ht="14.5">
      <c r="AA19" s="57" t="e">
        <f t="array" aca="1" ref="AA19" ca="1">INDEX(dates,SMALL(IF(MONTH(dates)=MONTH(crit1),ROW(dates)-1),ROW(A18)))</f>
        <v>#NUM!</v>
      </c>
    </row>
  </sheetData>
  <sortState ref="B2:P482">
    <sortCondition ref="F2:F482"/>
    <sortCondition ref="B2:B48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26"/>
  <sheetViews>
    <sheetView tabSelected="1" topLeftCell="A7" workbookViewId="0">
      <selection activeCell="H28" sqref="H28"/>
    </sheetView>
  </sheetViews>
  <sheetFormatPr baseColWidth="10" defaultColWidth="15.81640625" defaultRowHeight="12.75" customHeight="1"/>
  <cols>
    <col min="1" max="3" width="15.81640625" style="52"/>
    <col min="4" max="4" width="15.81640625" style="41"/>
    <col min="5" max="5" width="19.26953125" style="41" bestFit="1" customWidth="1"/>
    <col min="6" max="6" width="17.7265625" style="41" bestFit="1" customWidth="1"/>
    <col min="7" max="16384" width="15.81640625" style="41"/>
  </cols>
  <sheetData>
    <row r="1" spans="1:8" s="58" customFormat="1" ht="24.75" customHeight="1">
      <c r="A1" s="59" t="s">
        <v>26</v>
      </c>
      <c r="B1" s="80" t="s">
        <v>52</v>
      </c>
      <c r="C1" s="81"/>
      <c r="D1" s="81"/>
      <c r="E1" s="81"/>
      <c r="F1" s="67"/>
    </row>
    <row r="2" spans="1:8" s="42" customFormat="1" ht="12.75" customHeight="1">
      <c r="A2" s="53" t="s">
        <v>29</v>
      </c>
      <c r="B2" s="54" t="s">
        <v>30</v>
      </c>
      <c r="C2" s="53" t="s">
        <v>31</v>
      </c>
      <c r="D2" s="54" t="s">
        <v>32</v>
      </c>
      <c r="E2" s="55" t="s">
        <v>33</v>
      </c>
      <c r="F2" s="53" t="s">
        <v>34</v>
      </c>
    </row>
    <row r="3" spans="1:8" ht="12.75" customHeight="1">
      <c r="A3" s="51" t="str">
        <f t="array" aca="1" ref="A3" ca="1">IFERROR(INDEX(noms,SMALL(IF(LEFT(noms,LEN(critnom))=critnom,ROW(noms)-1,""),ROW(A1))),"")</f>
        <v>DDD</v>
      </c>
      <c r="B3" s="65">
        <f t="array" aca="1" ref="B3" ca="1">IFERROR(INDEX(dates,SMALL(IF(LEFT(noms,LEN(critnom))=critnom,ROW(noms)-1,""),ROW(B1))),"")</f>
        <v>42513</v>
      </c>
      <c r="C3" s="70">
        <f t="array" aca="1" ref="C3" ca="1">IF($A3="","",INDEX(bdd,MATCH($A3&amp;$B3,noms&amp;dates,0),COLUMN(C:C)))</f>
        <v>75</v>
      </c>
      <c r="D3" s="70" t="str">
        <f t="array" aca="1" ref="D3" ca="1">IF($A3="","",INDEX(bdd,MATCH($A3&amp;$B3,noms&amp;dates,0),COLUMN(D:D)))</f>
        <v>DD</v>
      </c>
      <c r="E3" s="65">
        <f t="array" aca="1" ref="E3" ca="1">IF($A3="","",INDEX(bdd,MATCH($A3&amp;$B3,noms&amp;dates,0),COLUMN(E:E)))</f>
        <v>42524</v>
      </c>
      <c r="F3" s="70" t="str">
        <f t="array" aca="1" ref="F3" ca="1">IF($A3="","",INDEX(bdd,MATCH($A3&amp;$B3,noms&amp;dates,0),COLUMN(F:F)))</f>
        <v>NON</v>
      </c>
      <c r="G3" s="83" t="s">
        <v>59</v>
      </c>
      <c r="H3" s="84"/>
    </row>
    <row r="4" spans="1:8" ht="12.75" customHeight="1">
      <c r="A4" s="51" t="str">
        <f t="array" aca="1" ref="A4" ca="1">IFERROR(INDEX(noms,SMALL(IF(LEFT(noms,LEN(critnom))=critnom,ROW(noms)-1,""),ROW(A2))),"")</f>
        <v>DDD</v>
      </c>
      <c r="B4" s="65">
        <f t="array" aca="1" ref="B4" ca="1">IFERROR(INDEX(dates,SMALL(IF(LEFT(noms,LEN(critnom))=critnom,ROW(noms)-1,""),ROW(B2))),"")</f>
        <v>42588</v>
      </c>
      <c r="C4" s="70">
        <f t="array" aca="1" ref="C4" ca="1">IF($A4="","",INDEX(bdd,MATCH($A4&amp;$B4,noms&amp;dates,0),COLUMN(C:C)))</f>
        <v>91</v>
      </c>
      <c r="D4" s="70" t="str">
        <f t="array" aca="1" ref="D4" ca="1">IF($A4="","",INDEX(bdd,MATCH($A4&amp;$B4,noms&amp;dates,0),COLUMN(D:D)))</f>
        <v>DDDD</v>
      </c>
      <c r="E4" s="65">
        <f t="array" aca="1" ref="E4" ca="1">IF($A4="","",INDEX(bdd,MATCH($A4&amp;$B4,noms&amp;dates,0),COLUMN(E:E)))</f>
        <v>42648</v>
      </c>
      <c r="F4" s="70" t="str">
        <f t="array" aca="1" ref="F4" ca="1">IF($A4="","",INDEX(bdd,MATCH($A4&amp;$B4,noms&amp;dates,0),COLUMN(F:F)))</f>
        <v>NON</v>
      </c>
    </row>
    <row r="5" spans="1:8" ht="12.75" customHeight="1">
      <c r="A5" s="51" t="str">
        <f t="array" aca="1" ref="A5" ca="1">IFERROR(INDEX(noms,SMALL(IF(LEFT(noms,LEN(critnom))=critnom,ROW(noms)-1,""),ROW(A3))),"")</f>
        <v>DDD</v>
      </c>
      <c r="B5" s="65">
        <f t="array" aca="1" ref="B5" ca="1">IFERROR(INDEX(dates,SMALL(IF(LEFT(noms,LEN(critnom))=critnom,ROW(noms)-1,""),ROW(B3))),"")</f>
        <v>42634</v>
      </c>
      <c r="C5" s="70">
        <f t="array" aca="1" ref="C5" ca="1">IF($A5="","",INDEX(bdd,MATCH($A5&amp;$B5,noms&amp;dates,0),COLUMN(C:C)))</f>
        <v>92</v>
      </c>
      <c r="D5" s="70" t="str">
        <f t="array" aca="1" ref="D5" ca="1">IF($A5="","",INDEX(bdd,MATCH($A5&amp;$B5,noms&amp;dates,0),COLUMN(D:D)))</f>
        <v>DDDDD</v>
      </c>
      <c r="E5" s="65">
        <f t="array" aca="1" ref="E5" ca="1">IF($A5="","",INDEX(bdd,MATCH($A5&amp;$B5,noms&amp;dates,0),COLUMN(E:E)))</f>
        <v>42651</v>
      </c>
      <c r="F5" s="70" t="str">
        <f t="array" aca="1" ref="F5" ca="1">IF($A5="","",INDEX(bdd,MATCH($A5&amp;$B5,noms&amp;dates,0),COLUMN(F:F)))</f>
        <v>FAV</v>
      </c>
    </row>
    <row r="6" spans="1:8" ht="12.75" customHeight="1">
      <c r="A6" s="51" t="str">
        <f t="array" aca="1" ref="A6" ca="1">IFERROR(INDEX(noms,SMALL(IF(LEFT(noms,LEN(critnom))=critnom,ROW(noms)-1,""),ROW(A4))),"")</f>
        <v/>
      </c>
      <c r="B6" s="65" t="str">
        <f t="array" aca="1" ref="B6" ca="1">IFERROR(INDEX(dates,SMALL(IF(LEFT(noms,LEN(critnom))=critnom,ROW(noms)-1,""),ROW(B4))),"")</f>
        <v/>
      </c>
      <c r="C6" s="70" t="str">
        <f t="array" aca="1" ref="C6" ca="1">IF($A6="","",INDEX(bdd,MATCH($A6&amp;$B6,noms&amp;dates,0),COLUMN(C:C)))</f>
        <v/>
      </c>
      <c r="D6" s="70" t="str">
        <f t="array" aca="1" ref="D6" ca="1">IF($A6="","",INDEX(bdd,MATCH($A6&amp;$B6,noms&amp;dates,0),COLUMN(D:D)))</f>
        <v/>
      </c>
      <c r="E6" s="65" t="str">
        <f t="array" aca="1" ref="E6" ca="1">IF($A6="","",INDEX(bdd,MATCH($A6&amp;$B6,noms&amp;dates,0),COLUMN(E:E)))</f>
        <v/>
      </c>
      <c r="F6" s="70" t="str">
        <f t="array" aca="1" ref="F6" ca="1">IF($A6="","",INDEX(bdd,MATCH($A6&amp;$B6,noms&amp;dates,0),COLUMN(F:F)))</f>
        <v/>
      </c>
    </row>
    <row r="7" spans="1:8" ht="12.75" customHeight="1">
      <c r="A7" s="51" t="str">
        <f t="array" aca="1" ref="A7" ca="1">IFERROR(INDEX(noms,SMALL(IF(LEFT(noms,LEN(critnom))=critnom,ROW(noms)-1,""),ROW(A5))),"")</f>
        <v/>
      </c>
      <c r="B7" s="65" t="str">
        <f t="array" aca="1" ref="B7" ca="1">IFERROR(INDEX(dates,SMALL(IF(LEFT(noms,LEN(critnom))=critnom,ROW(noms)-1,""),ROW(B5))),"")</f>
        <v/>
      </c>
      <c r="C7" s="70" t="str">
        <f t="array" aca="1" ref="C7" ca="1">IF($A7="","",INDEX(bdd,MATCH($A7&amp;$B7,noms&amp;dates,0),COLUMN(C:C)))</f>
        <v/>
      </c>
      <c r="D7" s="70" t="str">
        <f t="array" aca="1" ref="D7" ca="1">IF($A7="","",INDEX(bdd,MATCH($A7&amp;$B7,noms&amp;dates,0),COLUMN(D:D)))</f>
        <v/>
      </c>
      <c r="E7" s="65" t="str">
        <f t="array" aca="1" ref="E7" ca="1">IF($A7="","",INDEX(bdd,MATCH($A7&amp;$B7,noms&amp;dates,0),COLUMN(E:E)))</f>
        <v/>
      </c>
      <c r="F7" s="70" t="str">
        <f t="array" aca="1" ref="F7" ca="1">IF($A7="","",INDEX(bdd,MATCH($A7&amp;$B7,noms&amp;dates,0),COLUMN(F:F)))</f>
        <v/>
      </c>
    </row>
    <row r="8" spans="1:8" ht="12.75" customHeight="1">
      <c r="A8" s="61"/>
      <c r="B8" s="62"/>
      <c r="C8" s="63"/>
      <c r="D8" s="63"/>
      <c r="E8" s="64"/>
      <c r="F8" s="63"/>
    </row>
    <row r="9" spans="1:8" ht="24.75" customHeight="1">
      <c r="A9" s="68">
        <f ca="1">COUNT(liste)</f>
        <v>2</v>
      </c>
      <c r="B9" s="60">
        <v>42491</v>
      </c>
      <c r="C9" s="80" t="s">
        <v>53</v>
      </c>
      <c r="D9" s="81"/>
      <c r="E9" s="81"/>
      <c r="F9" s="66"/>
    </row>
    <row r="10" spans="1:8" ht="12.75" customHeight="1">
      <c r="A10" s="51"/>
      <c r="B10" s="57">
        <f t="array" aca="1" ref="B10" ca="1">IFERROR(INDEX(dates,SMALL(IF((MONTH(dates)=MONTH(crit1)*(YEAR(DATE)=YEAR(crit1))),ROW(dates)-1),ROW(A1))),"")</f>
        <v>42513</v>
      </c>
      <c r="C10" s="69" t="str">
        <f ca="1">IF(B10="","",INDEX(noms,MATCH(B10,dates,0)))</f>
        <v>DDD</v>
      </c>
      <c r="D10" s="70">
        <f t="shared" ref="D10:G14" ca="1" si="0">IF($B10="","",VLOOKUP($C10,bdd,COLUMN(C:C),0))</f>
        <v>75</v>
      </c>
      <c r="E10" s="70" t="str">
        <f t="shared" ca="1" si="0"/>
        <v>DD</v>
      </c>
      <c r="F10" s="71">
        <f t="shared" ca="1" si="0"/>
        <v>42524</v>
      </c>
      <c r="G10" s="71" t="str">
        <f t="shared" ca="1" si="0"/>
        <v>NON</v>
      </c>
      <c r="H10" s="84" t="s">
        <v>60</v>
      </c>
    </row>
    <row r="11" spans="1:8" ht="12.75" customHeight="1">
      <c r="A11" s="51"/>
      <c r="B11" s="57">
        <f t="array" aca="1" ref="B11" ca="1">IFERROR(INDEX(dates,SMALL(IF((MONTH(dates)=MONTH(crit1)*(YEAR(DATE)=YEAR(crit1))),ROW(dates)-1),ROW(A2))),"")</f>
        <v>42515</v>
      </c>
      <c r="C11" s="69" t="str">
        <f ca="1">IF(B11="","",INDEX(noms,MATCH(B11,dates,0)))</f>
        <v>AAA</v>
      </c>
      <c r="D11" s="70">
        <f t="shared" ca="1" si="0"/>
        <v>94</v>
      </c>
      <c r="E11" s="70" t="str">
        <f t="shared" ca="1" si="0"/>
        <v>F</v>
      </c>
      <c r="F11" s="71">
        <f t="shared" ca="1" si="0"/>
        <v>42644</v>
      </c>
      <c r="G11" s="71" t="str">
        <f t="shared" ca="1" si="0"/>
        <v>FAV</v>
      </c>
    </row>
    <row r="12" spans="1:8" ht="12.75" customHeight="1">
      <c r="A12" s="51"/>
      <c r="B12" s="57" t="str">
        <f t="array" aca="1" ref="B12" ca="1">IFERROR(INDEX(dates,SMALL(IF((MONTH(dates)=MONTH(crit1)*(YEAR(DATE)=YEAR(crit1))),ROW(dates)-1),ROW(A3))),"")</f>
        <v/>
      </c>
      <c r="C12" s="69" t="str">
        <f ca="1">IF(B12="","",INDEX(noms,MATCH(B12,dates,0)))</f>
        <v/>
      </c>
      <c r="D12" s="70" t="str">
        <f t="shared" ca="1" si="0"/>
        <v/>
      </c>
      <c r="E12" s="70" t="str">
        <f t="shared" ca="1" si="0"/>
        <v/>
      </c>
      <c r="F12" s="71" t="str">
        <f t="shared" ca="1" si="0"/>
        <v/>
      </c>
      <c r="G12" s="71" t="str">
        <f t="shared" ca="1" si="0"/>
        <v/>
      </c>
    </row>
    <row r="13" spans="1:8" s="43" customFormat="1" ht="12.75" customHeight="1">
      <c r="A13" s="51"/>
      <c r="B13" s="57" t="str">
        <f t="array" aca="1" ref="B13" ca="1">IFERROR(INDEX(dates,SMALL(IF((MONTH(dates)=MONTH(crit1)*(YEAR(DATE)=YEAR(crit1))),ROW(dates)-1),ROW(A4))),"")</f>
        <v/>
      </c>
      <c r="C13" s="69" t="str">
        <f ca="1">IF(B13="","",INDEX(noms,MATCH(B13,dates,0)))</f>
        <v/>
      </c>
      <c r="D13" s="70" t="str">
        <f t="shared" ca="1" si="0"/>
        <v/>
      </c>
      <c r="E13" s="70" t="str">
        <f t="shared" ca="1" si="0"/>
        <v/>
      </c>
      <c r="F13" s="71" t="str">
        <f t="shared" ca="1" si="0"/>
        <v/>
      </c>
      <c r="G13" s="71" t="str">
        <f t="shared" ca="1" si="0"/>
        <v/>
      </c>
    </row>
    <row r="14" spans="1:8" s="43" customFormat="1" ht="12.75" customHeight="1">
      <c r="A14" s="51"/>
      <c r="B14" s="57" t="str">
        <f t="array" aca="1" ref="B14" ca="1">IFERROR(INDEX(dates,SMALL(IF((MONTH(dates)=MONTH(crit1)*(YEAR(DATE)=YEAR(crit1))),ROW(dates)-1),ROW(A5))),"")</f>
        <v/>
      </c>
      <c r="C14" s="69" t="str">
        <f ca="1">IF(B14="","",INDEX(noms,MATCH(B14,dates,0)))</f>
        <v/>
      </c>
      <c r="D14" s="70" t="str">
        <f t="shared" ca="1" si="0"/>
        <v/>
      </c>
      <c r="E14" s="70" t="str">
        <f t="shared" ca="1" si="0"/>
        <v/>
      </c>
      <c r="F14" s="71" t="str">
        <f t="shared" ca="1" si="0"/>
        <v/>
      </c>
      <c r="G14" s="71" t="str">
        <f t="shared" ca="1" si="0"/>
        <v/>
      </c>
    </row>
    <row r="17" spans="1:8" ht="46.5" customHeight="1">
      <c r="A17" s="82" t="s">
        <v>58</v>
      </c>
      <c r="B17" s="82"/>
      <c r="C17" s="82"/>
      <c r="D17" s="82"/>
      <c r="E17" s="82"/>
      <c r="F17" s="82"/>
      <c r="G17" s="79"/>
      <c r="H17" s="79"/>
    </row>
    <row r="18" spans="1:8" ht="12.75" customHeight="1">
      <c r="A18" s="78"/>
    </row>
    <row r="19" spans="1:8" ht="17.5" customHeight="1">
      <c r="A19" s="78"/>
      <c r="C19" s="85" t="s">
        <v>61</v>
      </c>
      <c r="D19" s="85"/>
      <c r="E19" s="85"/>
      <c r="F19" s="85"/>
    </row>
    <row r="20" spans="1:8" ht="12.75" customHeight="1">
      <c r="A20" s="78"/>
    </row>
    <row r="21" spans="1:8" ht="24.75" customHeight="1">
      <c r="A21" s="41"/>
      <c r="B21" s="77">
        <v>42526</v>
      </c>
      <c r="C21" s="41"/>
    </row>
    <row r="22" spans="1:8" s="76" customFormat="1" ht="12.75" customHeight="1">
      <c r="A22" s="73" t="s">
        <v>29</v>
      </c>
      <c r="B22" s="74" t="s">
        <v>30</v>
      </c>
      <c r="C22" s="73" t="s">
        <v>31</v>
      </c>
      <c r="D22" s="74" t="s">
        <v>32</v>
      </c>
      <c r="E22" s="75" t="s">
        <v>33</v>
      </c>
      <c r="F22" s="73" t="s">
        <v>34</v>
      </c>
    </row>
    <row r="23" spans="1:8" ht="12.75" customHeight="1">
      <c r="A23" s="41" t="s">
        <v>26</v>
      </c>
      <c r="B23" s="86" t="s">
        <v>62</v>
      </c>
      <c r="C23" s="41">
        <v>75</v>
      </c>
      <c r="D23" s="72" t="s">
        <v>47</v>
      </c>
      <c r="E23" s="72">
        <v>42524</v>
      </c>
      <c r="F23" s="72" t="s">
        <v>38</v>
      </c>
    </row>
    <row r="24" spans="1:8" ht="12.75" customHeight="1">
      <c r="A24" s="41" t="s">
        <v>26</v>
      </c>
      <c r="B24" s="86" t="s">
        <v>63</v>
      </c>
      <c r="C24" s="41">
        <v>75</v>
      </c>
      <c r="D24" s="72" t="s">
        <v>47</v>
      </c>
      <c r="E24" s="72">
        <v>42524</v>
      </c>
      <c r="F24" s="72" t="s">
        <v>38</v>
      </c>
    </row>
    <row r="25" spans="1:8" ht="12.75" customHeight="1">
      <c r="A25" s="41" t="s">
        <v>26</v>
      </c>
      <c r="B25" s="86" t="s">
        <v>64</v>
      </c>
      <c r="C25" s="41">
        <v>75</v>
      </c>
      <c r="D25" s="72" t="s">
        <v>47</v>
      </c>
      <c r="E25" s="72">
        <v>42524</v>
      </c>
      <c r="F25" s="72" t="s">
        <v>38</v>
      </c>
    </row>
    <row r="26" spans="1:8" ht="12.75" customHeight="1">
      <c r="A26" s="41"/>
      <c r="B26" s="41"/>
      <c r="C26" s="41"/>
    </row>
  </sheetData>
  <mergeCells count="3">
    <mergeCell ref="B1:E1"/>
    <mergeCell ref="C9:E9"/>
    <mergeCell ref="A17:F1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2:K52"/>
  <sheetViews>
    <sheetView workbookViewId="0">
      <selection activeCell="I5" sqref="I5"/>
    </sheetView>
  </sheetViews>
  <sheetFormatPr baseColWidth="10" defaultRowHeight="14.5"/>
  <cols>
    <col min="10" max="10" width="54.26953125" bestFit="1" customWidth="1"/>
  </cols>
  <sheetData>
    <row r="2" spans="1:11">
      <c r="A2">
        <f>1</f>
        <v>1</v>
      </c>
    </row>
    <row r="4" spans="1:11">
      <c r="A4" s="1" t="s">
        <v>0</v>
      </c>
      <c r="B4" s="2" t="s">
        <v>1</v>
      </c>
      <c r="C4" s="5" t="s">
        <v>2</v>
      </c>
      <c r="D4" s="5" t="s">
        <v>3</v>
      </c>
      <c r="E4" s="5" t="s">
        <v>4</v>
      </c>
      <c r="F4" s="3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</row>
    <row r="5" spans="1:11">
      <c r="A5" s="6">
        <v>1</v>
      </c>
      <c r="B5" s="7" t="s">
        <v>16</v>
      </c>
      <c r="C5" s="8"/>
      <c r="D5" s="9"/>
      <c r="E5" s="10"/>
      <c r="F5" s="11" t="s">
        <v>17</v>
      </c>
      <c r="G5" s="12" t="s">
        <v>15</v>
      </c>
      <c r="H5" s="13" t="s">
        <v>18</v>
      </c>
      <c r="I5" s="7" t="s">
        <v>19</v>
      </c>
      <c r="J5" s="14" t="s">
        <v>20</v>
      </c>
      <c r="K5" s="7"/>
    </row>
    <row r="6" spans="1:11">
      <c r="A6" s="6">
        <v>2</v>
      </c>
      <c r="B6" s="7" t="s">
        <v>21</v>
      </c>
      <c r="C6" s="17"/>
      <c r="D6" s="9"/>
      <c r="E6" s="10"/>
      <c r="F6" s="18" t="s">
        <v>22</v>
      </c>
      <c r="G6" s="12" t="s">
        <v>14</v>
      </c>
      <c r="H6" s="13" t="s">
        <v>18</v>
      </c>
      <c r="I6" s="7" t="s">
        <v>23</v>
      </c>
      <c r="J6" s="14" t="s">
        <v>24</v>
      </c>
      <c r="K6" s="7"/>
    </row>
    <row r="7" spans="1:11">
      <c r="A7" s="6"/>
      <c r="B7" s="7"/>
      <c r="C7" s="17"/>
      <c r="D7" s="9"/>
      <c r="E7" s="10"/>
      <c r="F7" s="18"/>
      <c r="G7" s="12"/>
      <c r="H7" s="13"/>
      <c r="I7" s="7"/>
      <c r="J7" s="19"/>
      <c r="K7" s="7"/>
    </row>
    <row r="8" spans="1:11">
      <c r="A8" s="6"/>
      <c r="B8" s="7"/>
      <c r="C8" s="17"/>
      <c r="D8" s="9"/>
      <c r="E8" s="10"/>
      <c r="F8" s="18"/>
      <c r="G8" s="12"/>
      <c r="H8" s="13"/>
      <c r="I8" s="7"/>
      <c r="J8" s="14"/>
      <c r="K8" s="7"/>
    </row>
    <row r="9" spans="1:11">
      <c r="A9" s="6"/>
      <c r="B9" s="7"/>
      <c r="C9" s="31"/>
      <c r="D9" s="25"/>
      <c r="E9" s="26"/>
      <c r="F9" s="23"/>
      <c r="G9" s="12"/>
      <c r="H9" s="13"/>
      <c r="I9" s="7"/>
      <c r="J9" s="20"/>
      <c r="K9" s="7"/>
    </row>
    <row r="10" spans="1:11">
      <c r="A10" s="6"/>
      <c r="B10" s="7"/>
      <c r="C10" s="31"/>
      <c r="D10" s="25"/>
      <c r="E10" s="26"/>
      <c r="F10" s="23"/>
      <c r="G10" s="12"/>
      <c r="H10" s="13"/>
      <c r="I10" s="7"/>
      <c r="J10" s="20"/>
      <c r="K10" s="20"/>
    </row>
    <row r="11" spans="1:11">
      <c r="A11" s="6"/>
      <c r="B11" s="27"/>
      <c r="C11" s="31"/>
      <c r="D11" s="25"/>
      <c r="E11" s="26"/>
      <c r="F11" s="34"/>
      <c r="G11" s="28"/>
      <c r="H11" s="20"/>
      <c r="I11" s="36"/>
      <c r="J11" s="20"/>
      <c r="K11" s="36"/>
    </row>
    <row r="12" spans="1:11">
      <c r="A12" s="6"/>
      <c r="B12" s="7"/>
      <c r="C12" s="31"/>
      <c r="D12" s="26"/>
      <c r="E12" s="29"/>
      <c r="F12" s="23"/>
      <c r="G12" s="12"/>
      <c r="H12" s="13"/>
      <c r="I12" s="7"/>
      <c r="J12" s="20"/>
      <c r="K12" s="7"/>
    </row>
    <row r="13" spans="1:11">
      <c r="A13" s="6"/>
      <c r="B13" s="7"/>
      <c r="C13" s="31"/>
      <c r="D13" s="26"/>
      <c r="E13" s="29"/>
      <c r="F13" s="23"/>
      <c r="G13" s="12"/>
      <c r="H13" s="13"/>
      <c r="I13" s="7"/>
      <c r="J13" s="20"/>
      <c r="K13" s="7"/>
    </row>
    <row r="14" spans="1:11">
      <c r="A14" s="6"/>
      <c r="B14" s="7"/>
      <c r="C14" s="31"/>
      <c r="D14" s="26"/>
      <c r="E14" s="29"/>
      <c r="F14" s="23"/>
      <c r="G14" s="12"/>
      <c r="H14" s="13"/>
      <c r="I14" s="7"/>
      <c r="J14" s="20"/>
      <c r="K14" s="7"/>
    </row>
    <row r="15" spans="1:11">
      <c r="A15" s="6"/>
      <c r="B15" s="7"/>
      <c r="C15" s="31"/>
      <c r="D15" s="26"/>
      <c r="E15" s="29"/>
      <c r="F15" s="23"/>
      <c r="G15" s="12"/>
      <c r="H15" s="13"/>
      <c r="I15" s="7"/>
      <c r="J15" s="20"/>
      <c r="K15" s="7"/>
    </row>
    <row r="16" spans="1:11">
      <c r="A16" s="6"/>
      <c r="B16" s="7"/>
      <c r="C16" s="31"/>
      <c r="D16" s="26"/>
      <c r="E16" s="29"/>
      <c r="F16" s="23"/>
      <c r="G16" s="12"/>
      <c r="H16" s="13"/>
      <c r="I16" s="7"/>
      <c r="J16" s="20"/>
      <c r="K16" s="7"/>
    </row>
    <row r="17" spans="1:11">
      <c r="A17" s="6"/>
      <c r="B17" s="7"/>
      <c r="C17" s="31"/>
      <c r="D17" s="26"/>
      <c r="E17" s="29"/>
      <c r="F17" s="23"/>
      <c r="G17" s="12"/>
      <c r="H17" s="13"/>
      <c r="I17" s="7"/>
      <c r="J17" s="20"/>
      <c r="K17" s="7"/>
    </row>
    <row r="18" spans="1:11">
      <c r="A18" s="6"/>
      <c r="B18" s="7"/>
      <c r="C18" s="31"/>
      <c r="D18" s="26"/>
      <c r="E18" s="29"/>
      <c r="F18" s="23"/>
      <c r="G18" s="12"/>
      <c r="H18" s="13"/>
      <c r="I18" s="7"/>
      <c r="J18" s="20"/>
      <c r="K18" s="7"/>
    </row>
    <row r="19" spans="1:11">
      <c r="A19" s="6"/>
      <c r="B19" s="7"/>
      <c r="C19" s="31"/>
      <c r="D19" s="29"/>
      <c r="E19" s="30"/>
      <c r="F19" s="23"/>
      <c r="G19" s="12"/>
      <c r="H19" s="13"/>
      <c r="I19" s="7"/>
      <c r="J19" s="20"/>
      <c r="K19" s="7"/>
    </row>
    <row r="20" spans="1:11">
      <c r="A20" s="6"/>
      <c r="B20" s="7"/>
      <c r="C20" s="17"/>
      <c r="D20" s="31"/>
      <c r="E20" s="9"/>
      <c r="F20" s="23"/>
      <c r="G20" s="12"/>
      <c r="H20" s="13"/>
      <c r="I20" s="7"/>
      <c r="J20" s="20"/>
      <c r="K20" s="7"/>
    </row>
    <row r="21" spans="1:11">
      <c r="A21" s="6"/>
      <c r="B21" s="7"/>
      <c r="C21" s="17"/>
      <c r="D21" s="31"/>
      <c r="E21" s="9"/>
      <c r="F21" s="23"/>
      <c r="G21" s="12"/>
      <c r="H21" s="13"/>
      <c r="I21" s="7"/>
      <c r="J21" s="20"/>
      <c r="K21" s="7"/>
    </row>
    <row r="22" spans="1:11">
      <c r="A22" s="6"/>
      <c r="B22" s="7"/>
      <c r="C22" s="17"/>
      <c r="D22" s="31"/>
      <c r="E22" s="9"/>
      <c r="F22" s="23"/>
      <c r="G22" s="12"/>
      <c r="H22" s="13"/>
      <c r="I22" s="7"/>
      <c r="J22" s="20"/>
      <c r="K22" s="7"/>
    </row>
    <row r="23" spans="1:11">
      <c r="A23" s="6"/>
      <c r="B23" s="7"/>
      <c r="C23" s="32"/>
      <c r="D23" s="33"/>
      <c r="E23" s="21"/>
      <c r="F23" s="23"/>
      <c r="G23" s="12"/>
      <c r="H23" s="13"/>
      <c r="I23" s="7"/>
      <c r="J23" s="20"/>
      <c r="K23" s="11"/>
    </row>
    <row r="24" spans="1:11">
      <c r="A24" s="6"/>
      <c r="B24" s="7"/>
      <c r="C24" s="32"/>
      <c r="D24" s="33"/>
      <c r="E24" s="21"/>
      <c r="F24" s="23"/>
      <c r="G24" s="12"/>
      <c r="H24" s="13"/>
      <c r="I24" s="7"/>
      <c r="J24" s="20"/>
      <c r="K24" s="11"/>
    </row>
    <row r="25" spans="1:11">
      <c r="A25" s="6"/>
      <c r="B25" s="27"/>
      <c r="C25" s="32"/>
      <c r="D25" s="33"/>
      <c r="E25" s="21"/>
      <c r="F25" s="35"/>
      <c r="G25" s="28"/>
      <c r="H25" s="20"/>
      <c r="I25" s="11"/>
      <c r="J25" s="20"/>
      <c r="K25" s="11"/>
    </row>
    <row r="26" spans="1:11">
      <c r="A26" s="6"/>
      <c r="B26" s="7"/>
      <c r="C26" s="32"/>
      <c r="D26" s="33"/>
      <c r="E26" s="21"/>
      <c r="F26" s="23"/>
      <c r="G26" s="12"/>
      <c r="H26" s="13"/>
      <c r="I26" s="7"/>
      <c r="J26" s="20"/>
      <c r="K26" s="7"/>
    </row>
    <row r="27" spans="1:11">
      <c r="A27" s="6"/>
      <c r="B27" s="7"/>
      <c r="C27" s="32"/>
      <c r="D27" s="33"/>
      <c r="E27" s="21"/>
      <c r="F27" s="23"/>
      <c r="G27" s="12"/>
      <c r="H27" s="13"/>
      <c r="I27" s="7"/>
      <c r="J27" s="20"/>
      <c r="K27" s="7"/>
    </row>
    <row r="28" spans="1:11">
      <c r="A28" s="6"/>
      <c r="B28" s="7"/>
      <c r="C28" s="32"/>
      <c r="D28" s="33"/>
      <c r="E28" s="21"/>
      <c r="F28" s="23"/>
      <c r="G28" s="12"/>
      <c r="H28" s="13"/>
      <c r="I28" s="7"/>
      <c r="J28" s="20"/>
      <c r="K28" s="7"/>
    </row>
    <row r="29" spans="1:11">
      <c r="A29" s="6"/>
      <c r="B29" s="7"/>
      <c r="C29" s="32"/>
      <c r="D29" s="33"/>
      <c r="E29" s="21"/>
      <c r="F29" s="23"/>
      <c r="G29" s="12"/>
      <c r="H29" s="13"/>
      <c r="I29" s="7"/>
      <c r="J29" s="20"/>
      <c r="K29" s="7"/>
    </row>
    <row r="30" spans="1:11">
      <c r="A30" s="6"/>
      <c r="B30" s="27"/>
      <c r="C30" s="32"/>
      <c r="D30" s="33"/>
      <c r="E30" s="21"/>
      <c r="F30" s="34"/>
      <c r="G30" s="28"/>
      <c r="H30" s="20"/>
      <c r="I30" s="11"/>
      <c r="J30" s="20"/>
      <c r="K30" s="11"/>
    </row>
    <row r="31" spans="1:11">
      <c r="A31" s="6"/>
      <c r="B31" s="7"/>
      <c r="C31" s="32"/>
      <c r="D31" s="21"/>
      <c r="E31" s="22"/>
      <c r="F31" s="23"/>
      <c r="G31" s="12"/>
      <c r="H31" s="13"/>
      <c r="I31" s="7"/>
      <c r="J31" s="20"/>
      <c r="K31" s="11"/>
    </row>
    <row r="32" spans="1:11">
      <c r="A32" s="6"/>
      <c r="B32" s="7"/>
      <c r="C32" s="32"/>
      <c r="D32" s="21"/>
      <c r="E32" s="22"/>
      <c r="F32" s="23"/>
      <c r="G32" s="12"/>
      <c r="H32" s="13"/>
      <c r="I32" s="7"/>
      <c r="J32" s="20"/>
      <c r="K32" s="7"/>
    </row>
    <row r="33" spans="1:11">
      <c r="A33" s="6"/>
      <c r="B33" s="7"/>
      <c r="C33" s="32"/>
      <c r="D33" s="21"/>
      <c r="E33" s="22"/>
      <c r="F33" s="23"/>
      <c r="G33" s="12"/>
      <c r="H33" s="13"/>
      <c r="I33" s="7"/>
      <c r="J33" s="20"/>
      <c r="K33" s="7"/>
    </row>
    <row r="34" spans="1:11">
      <c r="A34" s="6"/>
      <c r="B34" s="7"/>
      <c r="C34" s="32"/>
      <c r="D34" s="21"/>
      <c r="E34" s="22"/>
      <c r="F34" s="23"/>
      <c r="G34" s="12"/>
      <c r="H34" s="13"/>
      <c r="I34" s="7"/>
      <c r="J34" s="20"/>
      <c r="K34" s="7"/>
    </row>
    <row r="35" spans="1:11">
      <c r="A35" s="6"/>
      <c r="B35" s="7"/>
      <c r="C35" s="32"/>
      <c r="D35" s="21"/>
      <c r="E35" s="22"/>
      <c r="F35" s="23"/>
      <c r="G35" s="12"/>
      <c r="H35" s="13"/>
      <c r="I35" s="7"/>
      <c r="J35" s="20"/>
      <c r="K35" s="7"/>
    </row>
    <row r="36" spans="1:11">
      <c r="A36" s="6"/>
      <c r="B36" s="7"/>
      <c r="C36" s="32"/>
      <c r="D36" s="21"/>
      <c r="E36" s="22"/>
      <c r="F36" s="23"/>
      <c r="G36" s="12"/>
      <c r="H36" s="13"/>
      <c r="I36" s="7"/>
      <c r="J36" s="20"/>
      <c r="K36" s="7"/>
    </row>
    <row r="37" spans="1:11">
      <c r="A37" s="6"/>
      <c r="B37" s="7"/>
      <c r="C37" s="32"/>
      <c r="D37" s="21"/>
      <c r="E37" s="22"/>
      <c r="F37" s="23"/>
      <c r="G37" s="12"/>
      <c r="H37" s="13"/>
      <c r="I37" s="7"/>
      <c r="J37" s="20"/>
      <c r="K37" s="7"/>
    </row>
    <row r="38" spans="1:11">
      <c r="A38" s="6"/>
      <c r="B38" s="7"/>
      <c r="C38" s="32"/>
      <c r="D38" s="21"/>
      <c r="E38" s="22"/>
      <c r="F38" s="23"/>
      <c r="G38" s="12"/>
      <c r="H38" s="13"/>
      <c r="I38" s="7"/>
      <c r="J38" s="20"/>
      <c r="K38" s="7"/>
    </row>
    <row r="39" spans="1:11">
      <c r="A39" s="6"/>
      <c r="B39" s="7"/>
      <c r="C39" s="32"/>
      <c r="D39" s="22"/>
      <c r="E39" s="24"/>
      <c r="F39" s="23"/>
      <c r="G39" s="12"/>
      <c r="H39" s="13"/>
      <c r="I39" s="7"/>
      <c r="J39" s="20"/>
      <c r="K39" s="7"/>
    </row>
    <row r="40" spans="1:11">
      <c r="A40" s="6"/>
      <c r="B40" s="7"/>
      <c r="C40" s="32"/>
      <c r="D40" s="22"/>
      <c r="E40" s="24"/>
      <c r="F40" s="23"/>
      <c r="G40" s="12"/>
      <c r="H40" s="13"/>
      <c r="I40" s="7"/>
      <c r="J40" s="20"/>
      <c r="K40" s="7"/>
    </row>
    <row r="41" spans="1:11">
      <c r="A41" s="6"/>
      <c r="B41" s="7"/>
      <c r="C41" s="32"/>
      <c r="D41" s="22"/>
      <c r="E41" s="24"/>
      <c r="F41" s="23"/>
      <c r="G41" s="12"/>
      <c r="H41" s="13"/>
      <c r="I41" s="7"/>
      <c r="J41" s="20"/>
      <c r="K41" s="7"/>
    </row>
    <row r="42" spans="1:11">
      <c r="A42" s="6"/>
      <c r="B42" s="7"/>
      <c r="C42" s="32"/>
      <c r="D42" s="22"/>
      <c r="E42" s="24"/>
      <c r="F42" s="23"/>
      <c r="G42" s="12"/>
      <c r="H42" s="13"/>
      <c r="I42" s="7"/>
      <c r="J42" s="20"/>
      <c r="K42" s="7"/>
    </row>
    <row r="43" spans="1:11">
      <c r="A43" s="6"/>
      <c r="B43" s="7"/>
      <c r="C43" s="32"/>
      <c r="D43" s="22"/>
      <c r="E43" s="24"/>
      <c r="F43" s="23"/>
      <c r="G43" s="12"/>
      <c r="H43" s="13"/>
      <c r="I43" s="7"/>
      <c r="J43" s="20"/>
      <c r="K43" s="7"/>
    </row>
    <row r="44" spans="1:11">
      <c r="A44" s="6"/>
      <c r="B44" s="7"/>
      <c r="C44" s="32"/>
      <c r="D44" s="22"/>
      <c r="E44" s="24"/>
      <c r="F44" s="23"/>
      <c r="G44" s="12"/>
      <c r="H44" s="13"/>
      <c r="I44" s="7"/>
      <c r="J44" s="20"/>
      <c r="K44" s="7"/>
    </row>
    <row r="45" spans="1:11">
      <c r="A45" s="6"/>
      <c r="B45" s="7"/>
      <c r="C45" s="32"/>
      <c r="D45" s="22"/>
      <c r="E45" s="24"/>
      <c r="F45" s="23"/>
      <c r="G45" s="12"/>
      <c r="H45" s="13"/>
      <c r="I45" s="7"/>
      <c r="J45" s="20"/>
      <c r="K45" s="11"/>
    </row>
    <row r="46" spans="1:11">
      <c r="A46" s="6"/>
      <c r="B46" s="7"/>
      <c r="C46" s="32"/>
      <c r="D46" s="22"/>
      <c r="E46" s="24"/>
      <c r="F46" s="23"/>
      <c r="G46" s="12"/>
      <c r="H46" s="13"/>
      <c r="I46" s="7"/>
      <c r="J46" s="20"/>
      <c r="K46" s="7"/>
    </row>
    <row r="47" spans="1:11">
      <c r="A47" s="6"/>
      <c r="B47" s="7"/>
      <c r="C47" s="32"/>
      <c r="D47" s="24"/>
      <c r="E47" s="25"/>
      <c r="F47" s="23"/>
      <c r="G47" s="12"/>
      <c r="H47" s="13"/>
      <c r="I47" s="7"/>
      <c r="J47" s="20"/>
      <c r="K47" s="7"/>
    </row>
    <row r="48" spans="1:11">
      <c r="A48" s="6"/>
      <c r="B48" s="7"/>
      <c r="C48" s="32"/>
      <c r="D48" s="24"/>
      <c r="E48" s="25"/>
      <c r="F48" s="23"/>
      <c r="G48" s="12"/>
      <c r="H48" s="13"/>
      <c r="I48" s="7"/>
      <c r="J48" s="20"/>
      <c r="K48" s="7"/>
    </row>
    <row r="49" spans="1:11">
      <c r="A49" s="6"/>
      <c r="B49" s="7"/>
      <c r="C49" s="32"/>
      <c r="D49" s="24"/>
      <c r="E49" s="25"/>
      <c r="F49" s="23"/>
      <c r="G49" s="12"/>
      <c r="H49" s="13"/>
      <c r="I49" s="7"/>
      <c r="J49" s="20"/>
      <c r="K49" s="11"/>
    </row>
    <row r="50" spans="1:11">
      <c r="A50" s="6"/>
      <c r="B50" s="7"/>
      <c r="C50" s="31"/>
      <c r="D50" s="29"/>
      <c r="E50" s="30"/>
      <c r="F50" s="23"/>
      <c r="G50" s="12"/>
      <c r="H50" s="13"/>
      <c r="I50" s="7"/>
      <c r="J50" s="20"/>
      <c r="K50" s="7"/>
    </row>
    <row r="51" spans="1:11">
      <c r="A51" s="6"/>
      <c r="B51" s="7"/>
      <c r="C51" s="31"/>
      <c r="D51" s="30"/>
      <c r="E51" s="31"/>
      <c r="F51" s="23"/>
      <c r="G51" s="12"/>
      <c r="H51" s="13"/>
      <c r="I51" s="7"/>
      <c r="J51" s="20"/>
      <c r="K51" s="7"/>
    </row>
    <row r="52" spans="1:11">
      <c r="A52" s="6"/>
      <c r="B52" s="7"/>
      <c r="C52" s="31"/>
      <c r="D52" s="30"/>
      <c r="E52" s="31"/>
      <c r="F52" s="23"/>
      <c r="G52" s="12"/>
      <c r="H52" s="13"/>
      <c r="I52" s="7"/>
      <c r="J52" s="20"/>
      <c r="K52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5"/>
  <sheetViews>
    <sheetView workbookViewId="0">
      <selection activeCell="A2" sqref="A2:A5"/>
    </sheetView>
  </sheetViews>
  <sheetFormatPr baseColWidth="10" defaultColWidth="11.453125" defaultRowHeight="13"/>
  <cols>
    <col min="1" max="16384" width="11.453125" style="15"/>
  </cols>
  <sheetData>
    <row r="1" spans="1:1">
      <c r="A1" s="44" t="s">
        <v>7</v>
      </c>
    </row>
    <row r="2" spans="1:1">
      <c r="A2" s="12" t="s">
        <v>12</v>
      </c>
    </row>
    <row r="3" spans="1:1">
      <c r="A3" s="12" t="s">
        <v>13</v>
      </c>
    </row>
    <row r="4" spans="1:1">
      <c r="A4" s="12" t="s">
        <v>14</v>
      </c>
    </row>
    <row r="5" spans="1:1">
      <c r="A5" s="1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collection</vt:lpstr>
      <vt:lpstr>RECHERCHE</vt:lpstr>
      <vt:lpstr>cachée</vt:lpstr>
      <vt:lpstr>code</vt:lpstr>
      <vt:lpstr>ADRESSE</vt:lpstr>
      <vt:lpstr>AVISCOM</vt:lpstr>
      <vt:lpstr>crit1</vt:lpstr>
      <vt:lpstr>cachée!Criteres</vt:lpstr>
      <vt:lpstr>critnom</vt:lpstr>
      <vt:lpstr>DATE</vt:lpstr>
      <vt:lpstr>DATECOM</vt:lpstr>
      <vt:lpstr>cachée!Extraire</vt:lpstr>
      <vt:lpstr>NOTIF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QUENTIN</dc:creator>
  <cp:lastModifiedBy>tulipe</cp:lastModifiedBy>
  <cp:lastPrinted>2016-11-14T14:55:59Z</cp:lastPrinted>
  <dcterms:created xsi:type="dcterms:W3CDTF">2016-03-15T19:59:47Z</dcterms:created>
  <dcterms:modified xsi:type="dcterms:W3CDTF">2016-11-16T18:19:56Z</dcterms:modified>
</cp:coreProperties>
</file>