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050"/>
  </bookViews>
  <sheets>
    <sheet name="Feuil1" sheetId="1" r:id="rId1"/>
    <sheet name="Feuil2" sheetId="3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6" i="1" a="1"/>
  <c r="Q16" s="1"/>
  <c r="Q17" a="1"/>
  <c r="Q17" s="1"/>
  <c r="Q18" a="1"/>
  <c r="Q18" s="1"/>
  <c r="Q19" a="1"/>
  <c r="Q19" s="1"/>
  <c r="Q20" a="1"/>
  <c r="Q20" s="1"/>
  <c r="Q21" a="1"/>
  <c r="Q21" s="1"/>
  <c r="Q22" a="1"/>
  <c r="Q22" s="1"/>
  <c r="Q23" a="1"/>
  <c r="Q23" s="1"/>
  <c r="Q24" a="1"/>
  <c r="Q24" s="1"/>
  <c r="Q25" a="1"/>
  <c r="Q25" s="1"/>
  <c r="Q26" a="1"/>
  <c r="Q26" s="1"/>
  <c r="Q27" a="1"/>
  <c r="Q27" s="1"/>
  <c r="Q28" a="1"/>
  <c r="Q28" s="1"/>
  <c r="Q29" a="1"/>
  <c r="Q29" s="1"/>
  <c r="Q30" a="1"/>
  <c r="Q30" s="1"/>
  <c r="Q31" a="1"/>
  <c r="Q31" s="1"/>
  <c r="Q32" a="1"/>
  <c r="Q32" s="1"/>
  <c r="Q33" a="1"/>
  <c r="Q33" s="1"/>
  <c r="Q34" a="1"/>
  <c r="Q34" s="1"/>
  <c r="Q35" a="1"/>
  <c r="Q35" s="1"/>
  <c r="Q36" a="1"/>
  <c r="Q36" s="1"/>
  <c r="Q37" a="1"/>
  <c r="Q37" s="1"/>
  <c r="Q38" a="1"/>
  <c r="Q38" s="1"/>
  <c r="Q39" a="1"/>
  <c r="Q39" s="1"/>
  <c r="Q40" a="1"/>
  <c r="Q40" s="1"/>
  <c r="Q41" a="1"/>
  <c r="Q41" s="1"/>
  <c r="Q42" a="1"/>
  <c r="Q42" s="1"/>
  <c r="Q43" a="1"/>
  <c r="Q43" s="1"/>
  <c r="Q44" a="1"/>
  <c r="Q44" s="1"/>
  <c r="Q45" a="1"/>
  <c r="Q45" s="1"/>
  <c r="Q8" a="1"/>
  <c r="Q8" s="1"/>
  <c r="Q9" a="1"/>
  <c r="Q9" s="1"/>
  <c r="Q10" a="1"/>
  <c r="Q10" s="1"/>
  <c r="Q11" a="1"/>
  <c r="Q11" s="1"/>
  <c r="Q12" a="1"/>
  <c r="Q12" s="1"/>
  <c r="Q13" a="1"/>
  <c r="Q13" s="1"/>
  <c r="Q14" a="1"/>
  <c r="Q14" s="1"/>
  <c r="Q15" a="1"/>
  <c r="Q15" s="1"/>
  <c r="Q7" a="1"/>
  <c r="Q7" s="1"/>
  <c r="Q6" a="1"/>
  <c r="Q6" s="1"/>
  <c r="S7" a="1"/>
  <c r="S7" s="1"/>
  <c r="S8" a="1"/>
  <c r="S8" s="1"/>
  <c r="S9" a="1"/>
  <c r="S9" s="1"/>
  <c r="S10" a="1"/>
  <c r="S10" s="1"/>
  <c r="S11" a="1"/>
  <c r="S11" s="1"/>
  <c r="S12" a="1"/>
  <c r="S12" s="1"/>
  <c r="S13" a="1"/>
  <c r="S13" s="1"/>
  <c r="S14" a="1"/>
  <c r="S14" s="1"/>
  <c r="S15" a="1"/>
  <c r="S15" s="1"/>
  <c r="S16" a="1"/>
  <c r="S16" s="1"/>
  <c r="S17" a="1"/>
  <c r="S17" s="1"/>
  <c r="S18" a="1"/>
  <c r="S18" s="1"/>
  <c r="S19" a="1"/>
  <c r="S19" s="1"/>
  <c r="S20" a="1"/>
  <c r="S20" s="1"/>
  <c r="S21" a="1"/>
  <c r="S21" s="1"/>
  <c r="S22" a="1"/>
  <c r="S22" s="1"/>
  <c r="S23" a="1"/>
  <c r="S23" s="1"/>
  <c r="S24" a="1"/>
  <c r="S24" s="1"/>
  <c r="S25" a="1"/>
  <c r="S25" s="1"/>
  <c r="S26" a="1"/>
  <c r="S26" s="1"/>
  <c r="S27" a="1"/>
  <c r="S27" s="1"/>
  <c r="S28" a="1"/>
  <c r="S28" s="1"/>
  <c r="S29" a="1"/>
  <c r="S29" s="1"/>
  <c r="S30" a="1"/>
  <c r="S30" s="1"/>
  <c r="S31" a="1"/>
  <c r="S31" s="1"/>
  <c r="S32" a="1"/>
  <c r="S32" s="1"/>
  <c r="S33" a="1"/>
  <c r="S33" s="1"/>
  <c r="S34" a="1"/>
  <c r="S34" s="1"/>
  <c r="S35" a="1"/>
  <c r="S35" s="1"/>
  <c r="S36" a="1"/>
  <c r="S36" s="1"/>
  <c r="S37" a="1"/>
  <c r="S37" s="1"/>
  <c r="S38" a="1"/>
  <c r="S38" s="1"/>
  <c r="S39" a="1"/>
  <c r="S39" s="1"/>
  <c r="S40" a="1"/>
  <c r="S40" s="1"/>
  <c r="S41" a="1"/>
  <c r="S41" s="1"/>
  <c r="S42" a="1"/>
  <c r="S42" s="1"/>
  <c r="S43" a="1"/>
  <c r="S43" s="1"/>
  <c r="S44" a="1"/>
  <c r="S44" s="1"/>
  <c r="S45" a="1"/>
  <c r="S45" s="1"/>
  <c r="S6" a="1"/>
  <c r="S6" s="1"/>
  <c r="D2" i="3" l="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1"/>
  <c r="M45" i="1" l="1"/>
  <c r="L45"/>
  <c r="J45"/>
  <c r="G45"/>
  <c r="D45"/>
  <c r="M44"/>
  <c r="L44"/>
  <c r="J44"/>
  <c r="G44"/>
  <c r="D44"/>
  <c r="M43"/>
  <c r="L43"/>
  <c r="J43"/>
  <c r="G43"/>
  <c r="D43"/>
  <c r="M42"/>
  <c r="L42"/>
  <c r="J42"/>
  <c r="G42"/>
  <c r="D42"/>
  <c r="M41"/>
  <c r="L41"/>
  <c r="J41"/>
  <c r="G41"/>
  <c r="D41"/>
  <c r="M40"/>
  <c r="L40"/>
  <c r="J40"/>
  <c r="G40"/>
  <c r="D40"/>
  <c r="M39"/>
  <c r="L39"/>
  <c r="J39"/>
  <c r="G39"/>
  <c r="D39"/>
  <c r="M38"/>
  <c r="L38"/>
  <c r="J38"/>
  <c r="G38"/>
  <c r="D38"/>
  <c r="M37"/>
  <c r="L37"/>
  <c r="J37"/>
  <c r="G37"/>
  <c r="D37"/>
  <c r="M36"/>
  <c r="L36"/>
  <c r="J36"/>
  <c r="G36"/>
  <c r="D36"/>
  <c r="M35"/>
  <c r="L35"/>
  <c r="J35"/>
  <c r="G35"/>
  <c r="D35"/>
  <c r="M34"/>
  <c r="L34"/>
  <c r="J34"/>
  <c r="G34"/>
  <c r="D34"/>
  <c r="M33"/>
  <c r="L33"/>
  <c r="J33"/>
  <c r="G33"/>
  <c r="D33"/>
  <c r="M32"/>
  <c r="L32"/>
  <c r="J32"/>
  <c r="G32"/>
  <c r="D32"/>
  <c r="M31"/>
  <c r="L31"/>
  <c r="J31"/>
  <c r="G31"/>
  <c r="D31"/>
  <c r="M30"/>
  <c r="L30"/>
  <c r="J30"/>
  <c r="G30"/>
  <c r="D30"/>
  <c r="M29"/>
  <c r="L29"/>
  <c r="J29"/>
  <c r="G29"/>
  <c r="D29"/>
  <c r="M28"/>
  <c r="L28"/>
  <c r="J28"/>
  <c r="G28"/>
  <c r="D28"/>
  <c r="M27"/>
  <c r="L27"/>
  <c r="J27"/>
  <c r="G27"/>
  <c r="D27"/>
  <c r="M26"/>
  <c r="L26"/>
  <c r="J26"/>
  <c r="G26"/>
  <c r="D26"/>
  <c r="M25"/>
  <c r="L25"/>
  <c r="J25"/>
  <c r="G25"/>
  <c r="D25"/>
  <c r="M24"/>
  <c r="L24"/>
  <c r="J24"/>
  <c r="G24"/>
  <c r="D24"/>
  <c r="M23"/>
  <c r="L23"/>
  <c r="J23"/>
  <c r="G23"/>
  <c r="D23"/>
  <c r="M22"/>
  <c r="L22"/>
  <c r="J22"/>
  <c r="G22"/>
  <c r="D22"/>
  <c r="M21"/>
  <c r="L21"/>
  <c r="J21"/>
  <c r="G21"/>
  <c r="D21"/>
  <c r="M20"/>
  <c r="L20"/>
  <c r="J20"/>
  <c r="G20"/>
  <c r="D20"/>
  <c r="M19"/>
  <c r="L19"/>
  <c r="J19"/>
  <c r="G19"/>
  <c r="D19"/>
  <c r="M18"/>
  <c r="L18"/>
  <c r="J18"/>
  <c r="G18"/>
  <c r="D18"/>
  <c r="K18" s="1"/>
  <c r="M17"/>
  <c r="L17"/>
  <c r="J17"/>
  <c r="G17"/>
  <c r="D17"/>
  <c r="M16"/>
  <c r="L16"/>
  <c r="J16"/>
  <c r="G16"/>
  <c r="D16"/>
  <c r="M15"/>
  <c r="L15"/>
  <c r="N15" s="1"/>
  <c r="J15"/>
  <c r="G15"/>
  <c r="D15"/>
  <c r="M14"/>
  <c r="L14"/>
  <c r="J14"/>
  <c r="G14"/>
  <c r="D14"/>
  <c r="K14" s="1"/>
  <c r="M13"/>
  <c r="L13"/>
  <c r="J13"/>
  <c r="G13"/>
  <c r="D13"/>
  <c r="M12"/>
  <c r="L12"/>
  <c r="J12"/>
  <c r="G12"/>
  <c r="D12"/>
  <c r="M11"/>
  <c r="L11"/>
  <c r="J11"/>
  <c r="G11"/>
  <c r="D11"/>
  <c r="M10"/>
  <c r="L10"/>
  <c r="J10"/>
  <c r="G10"/>
  <c r="D10"/>
  <c r="K10" s="1"/>
  <c r="J9"/>
  <c r="J8"/>
  <c r="J7"/>
  <c r="J6"/>
  <c r="G9"/>
  <c r="G8"/>
  <c r="G7"/>
  <c r="G6"/>
  <c r="N11" l="1"/>
  <c r="N12"/>
  <c r="N16"/>
  <c r="N20"/>
  <c r="N24"/>
  <c r="N28"/>
  <c r="N32"/>
  <c r="N36"/>
  <c r="N19"/>
  <c r="K22"/>
  <c r="N23"/>
  <c r="K26"/>
  <c r="N27"/>
  <c r="K30"/>
  <c r="N31"/>
  <c r="K34"/>
  <c r="N35"/>
  <c r="K38"/>
  <c r="N39"/>
  <c r="K42"/>
  <c r="N43"/>
  <c r="N10"/>
  <c r="R10" s="1"/>
  <c r="N14"/>
  <c r="R14" s="1"/>
  <c r="N18"/>
  <c r="R18" s="1"/>
  <c r="N22"/>
  <c r="N26"/>
  <c r="N30"/>
  <c r="N34"/>
  <c r="N38"/>
  <c r="N42"/>
  <c r="K13"/>
  <c r="K17"/>
  <c r="K21"/>
  <c r="K25"/>
  <c r="K29"/>
  <c r="K33"/>
  <c r="K37"/>
  <c r="K41"/>
  <c r="K45"/>
  <c r="N40"/>
  <c r="N44"/>
  <c r="K11"/>
  <c r="K12"/>
  <c r="N13"/>
  <c r="K15"/>
  <c r="R15" s="1"/>
  <c r="K16"/>
  <c r="N17"/>
  <c r="K19"/>
  <c r="K20"/>
  <c r="N21"/>
  <c r="K23"/>
  <c r="R23" s="1"/>
  <c r="K24"/>
  <c r="N25"/>
  <c r="K27"/>
  <c r="K28"/>
  <c r="N29"/>
  <c r="K31"/>
  <c r="K32"/>
  <c r="N33"/>
  <c r="K35"/>
  <c r="K36"/>
  <c r="N37"/>
  <c r="K39"/>
  <c r="R39" s="1"/>
  <c r="K40"/>
  <c r="N41"/>
  <c r="K43"/>
  <c r="K44"/>
  <c r="N45"/>
  <c r="M9"/>
  <c r="M8"/>
  <c r="M7"/>
  <c r="L9"/>
  <c r="L8"/>
  <c r="L7"/>
  <c r="M6"/>
  <c r="L6"/>
  <c r="D9"/>
  <c r="D8"/>
  <c r="K8" s="1"/>
  <c r="D7"/>
  <c r="K7" s="1"/>
  <c r="D6"/>
  <c r="K6" s="1"/>
  <c r="R40" l="1"/>
  <c r="R32"/>
  <c r="R16"/>
  <c r="R11"/>
  <c r="R36"/>
  <c r="R28"/>
  <c r="R20"/>
  <c r="R12"/>
  <c r="R35"/>
  <c r="R24"/>
  <c r="R19"/>
  <c r="R42"/>
  <c r="R44"/>
  <c r="R43"/>
  <c r="R27"/>
  <c r="R31"/>
  <c r="R37"/>
  <c r="R21"/>
  <c r="R22"/>
  <c r="R33"/>
  <c r="R17"/>
  <c r="R34"/>
  <c r="R26"/>
  <c r="R45"/>
  <c r="R29"/>
  <c r="R13"/>
  <c r="R41"/>
  <c r="R25"/>
  <c r="R38"/>
  <c r="R30"/>
  <c r="N6"/>
  <c r="R6" s="1"/>
  <c r="N8"/>
  <c r="R8" s="1"/>
  <c r="N9"/>
  <c r="N7"/>
  <c r="R7" s="1"/>
  <c r="K9"/>
  <c r="R9" s="1"/>
</calcChain>
</file>

<file path=xl/sharedStrings.xml><?xml version="1.0" encoding="utf-8"?>
<sst xmlns="http://schemas.openxmlformats.org/spreadsheetml/2006/main" count="107" uniqueCount="57">
  <si>
    <t>pour</t>
  </si>
  <si>
    <t>contre</t>
  </si>
  <si>
    <t>victoire</t>
  </si>
  <si>
    <t>Pour</t>
  </si>
  <si>
    <t>Contre</t>
  </si>
  <si>
    <t>Average</t>
  </si>
  <si>
    <t>POINTS</t>
  </si>
  <si>
    <t>RESULTAT</t>
  </si>
  <si>
    <t>EQUIPE</t>
  </si>
  <si>
    <t>PARTIE 1</t>
  </si>
  <si>
    <t>PARTIE 2</t>
  </si>
  <si>
    <t>PARTIE 3</t>
  </si>
  <si>
    <t>Nombre de Victoires</t>
  </si>
  <si>
    <t>CUMUL</t>
  </si>
  <si>
    <t>ALAIN</t>
  </si>
  <si>
    <t>MARCEL</t>
  </si>
  <si>
    <t>LOUIS</t>
  </si>
  <si>
    <t>ROGER</t>
  </si>
  <si>
    <t>JEAN</t>
  </si>
  <si>
    <t>BERNARD</t>
  </si>
  <si>
    <t>SERGIO</t>
  </si>
  <si>
    <t>RENE</t>
  </si>
  <si>
    <t>MICHEL</t>
  </si>
  <si>
    <t>LUIS</t>
  </si>
  <si>
    <t>PIERRE</t>
  </si>
  <si>
    <t>SYLVAIN</t>
  </si>
  <si>
    <t>VERO</t>
  </si>
  <si>
    <t>DD</t>
  </si>
  <si>
    <t>BABU</t>
  </si>
  <si>
    <t>BRUNO</t>
  </si>
  <si>
    <t>PHILIPPE</t>
  </si>
  <si>
    <t>NOEMIE</t>
  </si>
  <si>
    <t>DANIEL</t>
  </si>
  <si>
    <t>ANNICK</t>
  </si>
  <si>
    <t>BRIGITTE</t>
  </si>
  <si>
    <t>MARYSE</t>
  </si>
  <si>
    <t>MARLENE</t>
  </si>
  <si>
    <t>OLIVIER</t>
  </si>
  <si>
    <t>FRANCOIS</t>
  </si>
  <si>
    <t>GILLES</t>
  </si>
  <si>
    <t>JOEL</t>
  </si>
  <si>
    <t>YVES</t>
  </si>
  <si>
    <t>HUGUETTE</t>
  </si>
  <si>
    <t>ISABELLE</t>
  </si>
  <si>
    <t>MARINETTE</t>
  </si>
  <si>
    <t>MADELEINE</t>
  </si>
  <si>
    <t>CLAUDE</t>
  </si>
  <si>
    <t>PATRICE</t>
  </si>
  <si>
    <t>HERVE</t>
  </si>
  <si>
    <t>VINCENT</t>
  </si>
  <si>
    <t>SAMUEL</t>
  </si>
  <si>
    <t>FREDERIC</t>
  </si>
  <si>
    <t>THIERRY</t>
  </si>
  <si>
    <t>VIRGINIE</t>
  </si>
  <si>
    <t>Classement</t>
  </si>
  <si>
    <r>
      <rPr>
        <u/>
        <sz val="11"/>
        <color theme="1"/>
        <rFont val="Calibri"/>
        <family val="2"/>
        <scheme val="minor"/>
      </rPr>
      <t>Pour info</t>
    </r>
    <r>
      <rPr>
        <sz val="11"/>
        <color theme="1"/>
        <rFont val="Calibri"/>
        <family val="2"/>
        <scheme val="minor"/>
      </rPr>
      <t xml:space="preserve"> : Formule = nombre de victoires+((average-10)/10^7)</t>
    </r>
  </si>
  <si>
    <t>tulipe</t>
  </si>
</sst>
</file>

<file path=xl/styles.xml><?xml version="1.0" encoding="utf-8"?>
<styleSheet xmlns="http://schemas.openxmlformats.org/spreadsheetml/2006/main">
  <numFmts count="2">
    <numFmt numFmtId="164" formatCode="0.000000000000000"/>
    <numFmt numFmtId="165" formatCode="0.000000000000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1" xfId="0" applyFont="1" applyBorder="1"/>
    <xf numFmtId="0" fontId="1" fillId="0" borderId="7" xfId="0" applyFont="1" applyBorder="1" applyAlignment="1">
      <alignment vertical="center"/>
    </xf>
    <xf numFmtId="0" fontId="1" fillId="0" borderId="3" xfId="0" applyFont="1" applyBorder="1" applyAlignment="1">
      <alignment horizontal="center" wrapText="1"/>
    </xf>
    <xf numFmtId="0" fontId="0" fillId="0" borderId="3" xfId="0" applyBorder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0" xfId="0" applyBorder="1"/>
    <xf numFmtId="0" fontId="0" fillId="0" borderId="2" xfId="0" applyFill="1" applyBorder="1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vertical="center"/>
    </xf>
    <xf numFmtId="0" fontId="0" fillId="0" borderId="0" xfId="0" applyAlignment="1">
      <alignment horizontal="center"/>
    </xf>
    <xf numFmtId="0" fontId="0" fillId="2" borderId="0" xfId="0" applyFill="1"/>
    <xf numFmtId="165" fontId="0" fillId="2" borderId="0" xfId="0" applyNumberFormat="1" applyFill="1"/>
    <xf numFmtId="0" fontId="0" fillId="3" borderId="0" xfId="0" applyFill="1"/>
    <xf numFmtId="165" fontId="0" fillId="3" borderId="0" xfId="0" applyNumberFormat="1" applyFill="1"/>
    <xf numFmtId="0" fontId="0" fillId="4" borderId="0" xfId="0" applyFill="1"/>
    <xf numFmtId="165" fontId="0" fillId="4" borderId="0" xfId="0" applyNumberFormat="1" applyFill="1"/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164" fontId="0" fillId="0" borderId="0" xfId="0" applyNumberFormat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5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45"/>
  <sheetViews>
    <sheetView tabSelected="1" zoomScale="90" zoomScaleNormal="90" workbookViewId="0">
      <selection activeCell="O1" sqref="O1"/>
    </sheetView>
  </sheetViews>
  <sheetFormatPr baseColWidth="10" defaultRowHeight="21"/>
  <cols>
    <col min="1" max="1" width="17.54296875" customWidth="1"/>
    <col min="2" max="3" width="7.26953125" customWidth="1"/>
    <col min="4" max="4" width="9.26953125" customWidth="1"/>
    <col min="5" max="6" width="7.26953125" customWidth="1"/>
    <col min="7" max="7" width="9.26953125" customWidth="1"/>
    <col min="8" max="9" width="7.26953125" customWidth="1"/>
    <col min="10" max="10" width="9.26953125" customWidth="1"/>
    <col min="11" max="11" width="8.81640625" customWidth="1"/>
    <col min="12" max="13" width="7.26953125" customWidth="1"/>
    <col min="14" max="15" width="8.1796875" customWidth="1"/>
    <col min="16" max="16" width="5.453125" style="26" customWidth="1"/>
    <col min="17" max="17" width="16.7265625" customWidth="1"/>
    <col min="18" max="18" width="9.6328125" style="15" hidden="1" customWidth="1"/>
    <col min="19" max="19" width="0" hidden="1" customWidth="1"/>
  </cols>
  <sheetData>
    <row r="1" spans="1:19" ht="21.5" thickBot="1"/>
    <row r="2" spans="1:19" ht="22" thickTop="1" thickBot="1">
      <c r="B2" s="27" t="s">
        <v>9</v>
      </c>
      <c r="C2" s="28"/>
      <c r="D2" s="29"/>
      <c r="E2" s="27" t="s">
        <v>10</v>
      </c>
      <c r="F2" s="28"/>
      <c r="G2" s="29"/>
      <c r="H2" s="27" t="s">
        <v>11</v>
      </c>
      <c r="I2" s="28"/>
      <c r="J2" s="29"/>
    </row>
    <row r="3" spans="1:19" ht="22" thickTop="1" thickBot="1">
      <c r="A3" s="4" t="s">
        <v>8</v>
      </c>
      <c r="B3" s="32" t="s">
        <v>6</v>
      </c>
      <c r="C3" s="33"/>
      <c r="D3" s="5" t="s">
        <v>7</v>
      </c>
      <c r="E3" s="32" t="s">
        <v>6</v>
      </c>
      <c r="F3" s="33"/>
      <c r="G3" s="5" t="s">
        <v>7</v>
      </c>
      <c r="H3" s="32" t="s">
        <v>6</v>
      </c>
      <c r="I3" s="33"/>
      <c r="J3" s="5" t="s">
        <v>7</v>
      </c>
      <c r="L3" s="31" t="s">
        <v>13</v>
      </c>
      <c r="M3" s="31"/>
    </row>
    <row r="4" spans="1:19" ht="45.75" customHeight="1" thickTop="1" thickBot="1">
      <c r="B4" s="8" t="s">
        <v>0</v>
      </c>
      <c r="C4" s="9" t="s">
        <v>1</v>
      </c>
      <c r="D4" s="10" t="s">
        <v>2</v>
      </c>
      <c r="E4" s="8" t="s">
        <v>0</v>
      </c>
      <c r="F4" s="9" t="s">
        <v>1</v>
      </c>
      <c r="G4" s="10" t="s">
        <v>2</v>
      </c>
      <c r="H4" s="8" t="s">
        <v>0</v>
      </c>
      <c r="I4" s="9" t="s">
        <v>1</v>
      </c>
      <c r="J4" s="11" t="s">
        <v>2</v>
      </c>
      <c r="K4" s="6" t="s">
        <v>12</v>
      </c>
      <c r="L4" s="9" t="s">
        <v>3</v>
      </c>
      <c r="M4" s="9" t="s">
        <v>4</v>
      </c>
      <c r="N4" s="12" t="s">
        <v>5</v>
      </c>
      <c r="O4" s="24"/>
      <c r="P4" s="34" t="s">
        <v>54</v>
      </c>
      <c r="Q4" s="34"/>
      <c r="R4" s="30" t="s">
        <v>55</v>
      </c>
    </row>
    <row r="5" spans="1:19" ht="21.5" thickBot="1">
      <c r="B5" s="1"/>
      <c r="C5" s="2"/>
      <c r="D5" s="3"/>
      <c r="E5" s="1"/>
      <c r="F5" s="2"/>
      <c r="G5" s="3"/>
      <c r="H5" s="1"/>
      <c r="I5" s="2"/>
      <c r="J5" s="3"/>
      <c r="L5" s="2"/>
      <c r="M5" s="2"/>
      <c r="N5" s="7"/>
      <c r="O5" s="13"/>
      <c r="Q5" s="13" t="s">
        <v>56</v>
      </c>
      <c r="R5" s="30"/>
    </row>
    <row r="6" spans="1:19" ht="21.5" thickBot="1">
      <c r="A6" s="7" t="s">
        <v>14</v>
      </c>
      <c r="B6" s="1">
        <v>2</v>
      </c>
      <c r="C6" s="2">
        <v>13</v>
      </c>
      <c r="D6" s="3">
        <f>IF(B6&gt;C6,1,0)</f>
        <v>0</v>
      </c>
      <c r="E6" s="1">
        <v>2</v>
      </c>
      <c r="F6" s="2">
        <v>13</v>
      </c>
      <c r="G6" s="3">
        <f>IF(E6&gt;F6,1,0)</f>
        <v>0</v>
      </c>
      <c r="H6" s="1">
        <v>2</v>
      </c>
      <c r="I6" s="2">
        <v>13</v>
      </c>
      <c r="J6" s="3">
        <f>IF(H6&gt;I6,1,0)</f>
        <v>0</v>
      </c>
      <c r="K6" s="14">
        <f>D6+G6+J6</f>
        <v>0</v>
      </c>
      <c r="L6" s="2">
        <f>B6+E6+H6</f>
        <v>6</v>
      </c>
      <c r="M6" s="2">
        <f>C6+F6+I6</f>
        <v>39</v>
      </c>
      <c r="N6" s="2">
        <f>L6-M6</f>
        <v>-33</v>
      </c>
      <c r="O6" s="25"/>
      <c r="P6" s="26">
        <v>1</v>
      </c>
      <c r="Q6" s="35" t="str">
        <f t="array" ref="Q6">INDEX(A$6:A$48,SMALL(IF(COUNTIF(R$6:R$45,"&gt;"&amp;R$6:R$45)+1=SMALL(COUNTIF(R$6:R$45,"&gt;"&amp;R$6:R$45)+1,ROW(A1)),ROW($1:$40),""),COUNTIF(S$6:S6,S6)))</f>
        <v>MARCEL</v>
      </c>
      <c r="R6" s="16">
        <f>K6+((N6-10)/10^7)</f>
        <v>-4.3000000000000003E-6</v>
      </c>
      <c r="S6">
        <f t="array" ref="S6">SMALL(COUNTIF(R$6:R$45,"&gt;"&amp;R$6:R$45)+1,ROW(A1))</f>
        <v>1</v>
      </c>
    </row>
    <row r="7" spans="1:19" ht="21.5" thickBot="1">
      <c r="A7" s="7" t="s">
        <v>15</v>
      </c>
      <c r="B7" s="1">
        <v>13</v>
      </c>
      <c r="C7" s="2">
        <v>2</v>
      </c>
      <c r="D7" s="3">
        <f>IF(B7&gt;C7,1,0)</f>
        <v>1</v>
      </c>
      <c r="E7" s="1">
        <v>13</v>
      </c>
      <c r="F7" s="2">
        <v>2</v>
      </c>
      <c r="G7" s="3">
        <f>IF(E7&gt;F7,1,0)</f>
        <v>1</v>
      </c>
      <c r="H7" s="1">
        <v>13</v>
      </c>
      <c r="I7" s="2">
        <v>2</v>
      </c>
      <c r="J7" s="3">
        <f>IF(H7&gt;I7,1,0)</f>
        <v>1</v>
      </c>
      <c r="K7" s="14">
        <f>D7+G7+J7</f>
        <v>3</v>
      </c>
      <c r="L7" s="2">
        <f>B7+E7+H7</f>
        <v>39</v>
      </c>
      <c r="M7" s="2">
        <f>C7+F7+I7</f>
        <v>6</v>
      </c>
      <c r="N7" s="2">
        <f>L7-M7</f>
        <v>33</v>
      </c>
      <c r="O7" s="25"/>
      <c r="P7" s="26">
        <v>2</v>
      </c>
      <c r="Q7" s="35" t="str">
        <f t="array" ref="Q7">INDEX(A$6:A$48,SMALL(IF(COUNTIF(R$6:R$45,"&gt;"&amp;R$6:R$45)+1=SMALL(COUNTIF(R$6:R$45,"&gt;"&amp;R$6:R$45)+1,ROW(A2)),ROW($1:$40),""),COUNTIF(S$6:S7,S7)))</f>
        <v>BERNARD</v>
      </c>
      <c r="R7" s="16">
        <f t="shared" ref="R7:R38" si="0">K7+((N7-10)/10^7)</f>
        <v>3.0000022999999998</v>
      </c>
      <c r="S7">
        <f t="array" ref="S7">SMALL(COUNTIF(R$6:R$45,"&gt;"&amp;R$6:R$45)+1,ROW(A2))</f>
        <v>1</v>
      </c>
    </row>
    <row r="8" spans="1:19" ht="21.5" thickBot="1">
      <c r="A8" s="7" t="s">
        <v>16</v>
      </c>
      <c r="B8" s="1">
        <v>13</v>
      </c>
      <c r="C8" s="2">
        <v>4</v>
      </c>
      <c r="D8" s="3">
        <f>IF(B8&gt;C8,1,0)</f>
        <v>1</v>
      </c>
      <c r="E8" s="1">
        <v>13</v>
      </c>
      <c r="F8" s="2">
        <v>4</v>
      </c>
      <c r="G8" s="3">
        <f>IF(E8&gt;F8,1,0)</f>
        <v>1</v>
      </c>
      <c r="H8" s="1">
        <v>13</v>
      </c>
      <c r="I8" s="2">
        <v>4</v>
      </c>
      <c r="J8" s="3">
        <f>IF(H8&gt;I8,1,0)</f>
        <v>1</v>
      </c>
      <c r="K8" s="14">
        <f>D8+G8+J8</f>
        <v>3</v>
      </c>
      <c r="L8" s="2">
        <f>B8+E8+H8</f>
        <v>39</v>
      </c>
      <c r="M8" s="2">
        <f>C8+F8+I8</f>
        <v>12</v>
      </c>
      <c r="N8" s="2">
        <f>L8-M8</f>
        <v>27</v>
      </c>
      <c r="O8" s="25"/>
      <c r="P8" s="26">
        <v>3</v>
      </c>
      <c r="Q8" s="35" t="str">
        <f t="array" ref="Q8">INDEX(A$6:A$48,SMALL(IF(COUNTIF(R$6:R$45,"&gt;"&amp;R$6:R$45)+1=SMALL(COUNTIF(R$6:R$45,"&gt;"&amp;R$6:R$45)+1,ROW(A3)),ROW($1:$40),""),COUNTIF(S$6:S8,S8)))</f>
        <v>LUIS</v>
      </c>
      <c r="R8" s="16">
        <f t="shared" si="0"/>
        <v>3.0000016999999999</v>
      </c>
      <c r="S8">
        <f t="array" ref="S8">SMALL(COUNTIF(R$6:R$45,"&gt;"&amp;R$6:R$45)+1,ROW(A3))</f>
        <v>1</v>
      </c>
    </row>
    <row r="9" spans="1:19" ht="21.5" thickBot="1">
      <c r="A9" s="7" t="s">
        <v>17</v>
      </c>
      <c r="B9" s="1">
        <v>13</v>
      </c>
      <c r="C9" s="2">
        <v>8</v>
      </c>
      <c r="D9" s="3">
        <f>IF(B9&gt;C9,1,0)</f>
        <v>1</v>
      </c>
      <c r="E9" s="1">
        <v>13</v>
      </c>
      <c r="F9" s="2">
        <v>8</v>
      </c>
      <c r="G9" s="3">
        <f>IF(E9&gt;F9,1,0)</f>
        <v>1</v>
      </c>
      <c r="H9" s="1">
        <v>13</v>
      </c>
      <c r="I9" s="2">
        <v>8</v>
      </c>
      <c r="J9" s="3">
        <f>IF(H9&gt;I9,1,0)</f>
        <v>1</v>
      </c>
      <c r="K9" s="14">
        <f>D9+G9+J9</f>
        <v>3</v>
      </c>
      <c r="L9" s="2">
        <f>B9+E9+H9</f>
        <v>39</v>
      </c>
      <c r="M9" s="2">
        <f>C9+F9+I9</f>
        <v>24</v>
      </c>
      <c r="N9" s="2">
        <f>L9-M9</f>
        <v>15</v>
      </c>
      <c r="O9" s="25"/>
      <c r="P9" s="26">
        <v>4</v>
      </c>
      <c r="Q9" s="35" t="str">
        <f t="array" ref="Q9">INDEX(A$6:A$48,SMALL(IF(COUNTIF(R$6:R$45,"&gt;"&amp;R$6:R$45)+1=SMALL(COUNTIF(R$6:R$45,"&gt;"&amp;R$6:R$45)+1,ROW(A4)),ROW($1:$40),""),COUNTIF(S$6:S9,S9)))</f>
        <v>DD</v>
      </c>
      <c r="R9" s="16">
        <f t="shared" si="0"/>
        <v>3.0000005000000001</v>
      </c>
      <c r="S9">
        <f t="array" ref="S9">SMALL(COUNTIF(R$6:R$45,"&gt;"&amp;R$6:R$45)+1,ROW(A4))</f>
        <v>1</v>
      </c>
    </row>
    <row r="10" spans="1:19" ht="21.5" thickBot="1">
      <c r="A10" s="7" t="s">
        <v>18</v>
      </c>
      <c r="B10" s="1">
        <v>2</v>
      </c>
      <c r="C10" s="2">
        <v>13</v>
      </c>
      <c r="D10" s="3">
        <f>IF(B10&gt;C10,1,0)</f>
        <v>0</v>
      </c>
      <c r="E10" s="1">
        <v>2</v>
      </c>
      <c r="F10" s="2">
        <v>13</v>
      </c>
      <c r="G10" s="3">
        <f>IF(E10&gt;F10,1,0)</f>
        <v>0</v>
      </c>
      <c r="H10" s="1">
        <v>2</v>
      </c>
      <c r="I10" s="2">
        <v>13</v>
      </c>
      <c r="J10" s="3">
        <f>IF(H10&gt;I10,1,0)</f>
        <v>0</v>
      </c>
      <c r="K10" s="14">
        <f>D10+G10+J10</f>
        <v>0</v>
      </c>
      <c r="L10" s="2">
        <f>B10+E10+H10</f>
        <v>6</v>
      </c>
      <c r="M10" s="2">
        <f>C10+F10+I10</f>
        <v>39</v>
      </c>
      <c r="N10" s="2">
        <f>L10-M10</f>
        <v>-33</v>
      </c>
      <c r="O10" s="25"/>
      <c r="P10" s="26">
        <v>5</v>
      </c>
      <c r="Q10" s="35" t="str">
        <f t="array" ref="Q10">INDEX(A$6:A$48,SMALL(IF(COUNTIF(R$6:R$45,"&gt;"&amp;R$6:R$45)+1=SMALL(COUNTIF(R$6:R$45,"&gt;"&amp;R$6:R$45)+1,ROW(A5)),ROW($1:$40),""),COUNTIF(S$6:S10,S10)))</f>
        <v>NOEMIE</v>
      </c>
      <c r="R10" s="16">
        <f t="shared" si="0"/>
        <v>-4.3000000000000003E-6</v>
      </c>
      <c r="S10">
        <f t="array" ref="S10">SMALL(COUNTIF(R$6:R$45,"&gt;"&amp;R$6:R$45)+1,ROW(A5))</f>
        <v>1</v>
      </c>
    </row>
    <row r="11" spans="1:19" ht="21.5" thickBot="1">
      <c r="A11" s="7" t="s">
        <v>19</v>
      </c>
      <c r="B11" s="1">
        <v>13</v>
      </c>
      <c r="C11" s="2">
        <v>2</v>
      </c>
      <c r="D11" s="3">
        <f>IF(B11&gt;C11,1,0)</f>
        <v>1</v>
      </c>
      <c r="E11" s="1">
        <v>13</v>
      </c>
      <c r="F11" s="2">
        <v>2</v>
      </c>
      <c r="G11" s="3">
        <f>IF(E11&gt;F11,1,0)</f>
        <v>1</v>
      </c>
      <c r="H11" s="1">
        <v>13</v>
      </c>
      <c r="I11" s="2">
        <v>2</v>
      </c>
      <c r="J11" s="3">
        <f>IF(H11&gt;I11,1,0)</f>
        <v>1</v>
      </c>
      <c r="K11" s="14">
        <f>D11+G11+J11</f>
        <v>3</v>
      </c>
      <c r="L11" s="2">
        <f>B11+E11+H11</f>
        <v>39</v>
      </c>
      <c r="M11" s="2">
        <f>C11+F11+I11</f>
        <v>6</v>
      </c>
      <c r="N11" s="2">
        <f>L11-M11</f>
        <v>33</v>
      </c>
      <c r="O11" s="25"/>
      <c r="P11" s="26">
        <v>6</v>
      </c>
      <c r="Q11" s="35" t="str">
        <f t="array" ref="Q11">INDEX(A$6:A$48,SMALL(IF(COUNTIF(R$6:R$45,"&gt;"&amp;R$6:R$45)+1=SMALL(COUNTIF(R$6:R$45,"&gt;"&amp;R$6:R$45)+1,ROW(A6)),ROW($1:$40),""),COUNTIF(S$6:S11,S11)))</f>
        <v>MARYSE</v>
      </c>
      <c r="R11" s="16">
        <f t="shared" si="0"/>
        <v>3.0000022999999998</v>
      </c>
      <c r="S11">
        <f t="array" ref="S11">SMALL(COUNTIF(R$6:R$45,"&gt;"&amp;R$6:R$45)+1,ROW(A6))</f>
        <v>1</v>
      </c>
    </row>
    <row r="12" spans="1:19" ht="21.5" thickBot="1">
      <c r="A12" s="7" t="s">
        <v>20</v>
      </c>
      <c r="B12" s="1">
        <v>13</v>
      </c>
      <c r="C12" s="2">
        <v>4</v>
      </c>
      <c r="D12" s="3">
        <f>IF(B12&gt;C12,1,0)</f>
        <v>1</v>
      </c>
      <c r="E12" s="1">
        <v>13</v>
      </c>
      <c r="F12" s="2">
        <v>4</v>
      </c>
      <c r="G12" s="3">
        <f>IF(E12&gt;F12,1,0)</f>
        <v>1</v>
      </c>
      <c r="H12" s="1">
        <v>13</v>
      </c>
      <c r="I12" s="2">
        <v>4</v>
      </c>
      <c r="J12" s="3">
        <f>IF(H12&gt;I12,1,0)</f>
        <v>1</v>
      </c>
      <c r="K12" s="14">
        <f>D12+G12+J12</f>
        <v>3</v>
      </c>
      <c r="L12" s="2">
        <f>B12+E12+H12</f>
        <v>39</v>
      </c>
      <c r="M12" s="2">
        <f>C12+F12+I12</f>
        <v>12</v>
      </c>
      <c r="N12" s="2">
        <f>L12-M12</f>
        <v>27</v>
      </c>
      <c r="O12" s="25"/>
      <c r="P12" s="26">
        <v>7</v>
      </c>
      <c r="Q12" s="35" t="str">
        <f t="array" ref="Q12">INDEX(A$6:A$48,SMALL(IF(COUNTIF(R$6:R$45,"&gt;"&amp;R$6:R$45)+1=SMALL(COUNTIF(R$6:R$45,"&gt;"&amp;R$6:R$45)+1,ROW(A7)),ROW($1:$40),""),COUNTIF(S$6:S12,S12)))</f>
        <v>GILLES</v>
      </c>
      <c r="R12" s="16">
        <f t="shared" si="0"/>
        <v>3.0000016999999999</v>
      </c>
      <c r="S12">
        <f t="array" ref="S12">SMALL(COUNTIF(R$6:R$45,"&gt;"&amp;R$6:R$45)+1,ROW(A7))</f>
        <v>1</v>
      </c>
    </row>
    <row r="13" spans="1:19" ht="21.5" thickBot="1">
      <c r="A13" s="7" t="s">
        <v>21</v>
      </c>
      <c r="B13" s="1">
        <v>13</v>
      </c>
      <c r="C13" s="2">
        <v>8</v>
      </c>
      <c r="D13" s="3">
        <f>IF(B13&gt;C13,1,0)</f>
        <v>1</v>
      </c>
      <c r="E13" s="1">
        <v>13</v>
      </c>
      <c r="F13" s="2">
        <v>8</v>
      </c>
      <c r="G13" s="3">
        <f>IF(E13&gt;F13,1,0)</f>
        <v>1</v>
      </c>
      <c r="H13" s="1">
        <v>13</v>
      </c>
      <c r="I13" s="2">
        <v>8</v>
      </c>
      <c r="J13" s="3">
        <f>IF(H13&gt;I13,1,0)</f>
        <v>1</v>
      </c>
      <c r="K13" s="14">
        <f>D13+G13+J13</f>
        <v>3</v>
      </c>
      <c r="L13" s="2">
        <f>B13+E13+H13</f>
        <v>39</v>
      </c>
      <c r="M13" s="2">
        <f>C13+F13+I13</f>
        <v>24</v>
      </c>
      <c r="N13" s="2">
        <f>L13-M13</f>
        <v>15</v>
      </c>
      <c r="O13" s="25"/>
      <c r="P13" s="26">
        <v>8</v>
      </c>
      <c r="Q13" s="35" t="str">
        <f t="array" ref="Q13">INDEX(A$6:A$48,SMALL(IF(COUNTIF(R$6:R$45,"&gt;"&amp;R$6:R$45)+1=SMALL(COUNTIF(R$6:R$45,"&gt;"&amp;R$6:R$45)+1,ROW(A8)),ROW($1:$40),""),COUNTIF(S$6:S13,S13)))</f>
        <v>ISABELLE</v>
      </c>
      <c r="R13" s="16">
        <f t="shared" si="0"/>
        <v>3.0000005000000001</v>
      </c>
      <c r="S13">
        <f t="array" ref="S13">SMALL(COUNTIF(R$6:R$45,"&gt;"&amp;R$6:R$45)+1,ROW(A8))</f>
        <v>1</v>
      </c>
    </row>
    <row r="14" spans="1:19" ht="21.5" thickBot="1">
      <c r="A14" s="7" t="s">
        <v>22</v>
      </c>
      <c r="B14" s="1">
        <v>2</v>
      </c>
      <c r="C14" s="2">
        <v>13</v>
      </c>
      <c r="D14" s="3">
        <f>IF(B14&gt;C14,1,0)</f>
        <v>0</v>
      </c>
      <c r="E14" s="1">
        <v>2</v>
      </c>
      <c r="F14" s="2">
        <v>13</v>
      </c>
      <c r="G14" s="3">
        <f>IF(E14&gt;F14,1,0)</f>
        <v>0</v>
      </c>
      <c r="H14" s="1">
        <v>2</v>
      </c>
      <c r="I14" s="2">
        <v>13</v>
      </c>
      <c r="J14" s="3">
        <f>IF(H14&gt;I14,1,0)</f>
        <v>0</v>
      </c>
      <c r="K14" s="14">
        <f>D14+G14+J14</f>
        <v>0</v>
      </c>
      <c r="L14" s="2">
        <f>B14+E14+H14</f>
        <v>6</v>
      </c>
      <c r="M14" s="2">
        <f>C14+F14+I14</f>
        <v>39</v>
      </c>
      <c r="N14" s="2">
        <f>L14-M14</f>
        <v>-33</v>
      </c>
      <c r="O14" s="25"/>
      <c r="P14" s="26">
        <v>9</v>
      </c>
      <c r="Q14" s="35" t="str">
        <f t="array" ref="Q14">INDEX(A$6:A$48,SMALL(IF(COUNTIF(R$6:R$45,"&gt;"&amp;R$6:R$45)+1=SMALL(COUNTIF(R$6:R$45,"&gt;"&amp;R$6:R$45)+1,ROW(A9)),ROW($1:$40),""),COUNTIF(S$6:S14,S14)))</f>
        <v>PATRICE</v>
      </c>
      <c r="R14" s="16">
        <f t="shared" si="0"/>
        <v>-4.3000000000000003E-6</v>
      </c>
      <c r="S14">
        <f t="array" ref="S14">SMALL(COUNTIF(R$6:R$45,"&gt;"&amp;R$6:R$45)+1,ROW(A9))</f>
        <v>1</v>
      </c>
    </row>
    <row r="15" spans="1:19" ht="21.5" thickBot="1">
      <c r="A15" s="7" t="s">
        <v>23</v>
      </c>
      <c r="B15" s="1">
        <v>13</v>
      </c>
      <c r="C15" s="2">
        <v>2</v>
      </c>
      <c r="D15" s="3">
        <f>IF(B15&gt;C15,1,0)</f>
        <v>1</v>
      </c>
      <c r="E15" s="1">
        <v>13</v>
      </c>
      <c r="F15" s="2">
        <v>2</v>
      </c>
      <c r="G15" s="3">
        <f>IF(E15&gt;F15,1,0)</f>
        <v>1</v>
      </c>
      <c r="H15" s="1">
        <v>13</v>
      </c>
      <c r="I15" s="2">
        <v>2</v>
      </c>
      <c r="J15" s="3">
        <f>IF(H15&gt;I15,1,0)</f>
        <v>1</v>
      </c>
      <c r="K15" s="14">
        <f>D15+G15+J15</f>
        <v>3</v>
      </c>
      <c r="L15" s="2">
        <f>B15+E15+H15</f>
        <v>39</v>
      </c>
      <c r="M15" s="2">
        <f>C15+F15+I15</f>
        <v>6</v>
      </c>
      <c r="N15" s="2">
        <f>L15-M15</f>
        <v>33</v>
      </c>
      <c r="O15" s="25"/>
      <c r="P15" s="26">
        <v>10</v>
      </c>
      <c r="Q15" s="35" t="str">
        <f t="array" ref="Q15">INDEX(A$6:A$48,SMALL(IF(COUNTIF(R$6:R$45,"&gt;"&amp;R$6:R$45)+1=SMALL(COUNTIF(R$6:R$45,"&gt;"&amp;R$6:R$45)+1,ROW(A10)),ROW($1:$40),""),COUNTIF(S$6:S15,S15)))</f>
        <v>FREDERIC</v>
      </c>
      <c r="R15" s="16">
        <f t="shared" si="0"/>
        <v>3.0000022999999998</v>
      </c>
      <c r="S15">
        <f t="array" ref="S15">SMALL(COUNTIF(R$6:R$45,"&gt;"&amp;R$6:R$45)+1,ROW(A10))</f>
        <v>1</v>
      </c>
    </row>
    <row r="16" spans="1:19" ht="21.5" thickBot="1">
      <c r="A16" s="7" t="s">
        <v>24</v>
      </c>
      <c r="B16" s="1">
        <v>13</v>
      </c>
      <c r="C16" s="2">
        <v>4</v>
      </c>
      <c r="D16" s="3">
        <f>IF(B16&gt;C16,1,0)</f>
        <v>1</v>
      </c>
      <c r="E16" s="1">
        <v>13</v>
      </c>
      <c r="F16" s="2">
        <v>4</v>
      </c>
      <c r="G16" s="3">
        <f>IF(E16&gt;F16,1,0)</f>
        <v>1</v>
      </c>
      <c r="H16" s="1">
        <v>13</v>
      </c>
      <c r="I16" s="2">
        <v>4</v>
      </c>
      <c r="J16" s="3">
        <f>IF(H16&gt;I16,1,0)</f>
        <v>1</v>
      </c>
      <c r="K16" s="14">
        <f>D16+G16+J16</f>
        <v>3</v>
      </c>
      <c r="L16" s="2">
        <f>B16+E16+H16</f>
        <v>39</v>
      </c>
      <c r="M16" s="2">
        <f>C16+F16+I16</f>
        <v>12</v>
      </c>
      <c r="N16" s="2">
        <f>L16-M16</f>
        <v>27</v>
      </c>
      <c r="O16" s="25"/>
      <c r="P16" s="26">
        <v>11</v>
      </c>
      <c r="Q16" s="35" t="str">
        <f t="array" ref="Q16">INDEX(A$6:A$48,SMALL(IF(COUNTIF(R$6:R$45,"&gt;"&amp;R$6:R$45)+1=SMALL(COUNTIF(R$6:R$45,"&gt;"&amp;R$6:R$45)+1,ROW(A11)),ROW($1:$40),""),COUNTIF(S$6:S16,S16)))</f>
        <v>LOUIS</v>
      </c>
      <c r="R16" s="16">
        <f t="shared" si="0"/>
        <v>3.0000016999999999</v>
      </c>
      <c r="S16">
        <f t="array" ref="S16">SMALL(COUNTIF(R$6:R$45,"&gt;"&amp;R$6:R$45)+1,ROW(A11))</f>
        <v>11</v>
      </c>
    </row>
    <row r="17" spans="1:19" ht="21.5" thickBot="1">
      <c r="A17" s="7" t="s">
        <v>25</v>
      </c>
      <c r="B17" s="1">
        <v>13</v>
      </c>
      <c r="C17" s="2">
        <v>8</v>
      </c>
      <c r="D17" s="3">
        <f>IF(B17&gt;C17,1,0)</f>
        <v>1</v>
      </c>
      <c r="E17" s="1">
        <v>13</v>
      </c>
      <c r="F17" s="2">
        <v>8</v>
      </c>
      <c r="G17" s="3">
        <f>IF(E17&gt;F17,1,0)</f>
        <v>1</v>
      </c>
      <c r="H17" s="1">
        <v>13</v>
      </c>
      <c r="I17" s="2">
        <v>8</v>
      </c>
      <c r="J17" s="3">
        <f>IF(H17&gt;I17,1,0)</f>
        <v>1</v>
      </c>
      <c r="K17" s="14">
        <f>D17+G17+J17</f>
        <v>3</v>
      </c>
      <c r="L17" s="2">
        <f>B17+E17+H17</f>
        <v>39</v>
      </c>
      <c r="M17" s="2">
        <f>C17+F17+I17</f>
        <v>24</v>
      </c>
      <c r="N17" s="2">
        <f>L17-M17</f>
        <v>15</v>
      </c>
      <c r="O17" s="25"/>
      <c r="P17" s="26">
        <v>12</v>
      </c>
      <c r="Q17" s="35" t="str">
        <f t="array" ref="Q17">INDEX(A$6:A$48,SMALL(IF(COUNTIF(R$6:R$45,"&gt;"&amp;R$6:R$45)+1=SMALL(COUNTIF(R$6:R$45,"&gt;"&amp;R$6:R$45)+1,ROW(A12)),ROW($1:$40),""),COUNTIF(S$6:S17,S17)))</f>
        <v>SERGIO</v>
      </c>
      <c r="R17" s="16">
        <f t="shared" si="0"/>
        <v>3.0000005000000001</v>
      </c>
      <c r="S17">
        <f t="array" ref="S17">SMALL(COUNTIF(R$6:R$45,"&gt;"&amp;R$6:R$45)+1,ROW(A12))</f>
        <v>11</v>
      </c>
    </row>
    <row r="18" spans="1:19" ht="21.5" thickBot="1">
      <c r="A18" s="7" t="s">
        <v>26</v>
      </c>
      <c r="B18" s="1">
        <v>2</v>
      </c>
      <c r="C18" s="2">
        <v>13</v>
      </c>
      <c r="D18" s="3">
        <f>IF(B18&gt;C18,1,0)</f>
        <v>0</v>
      </c>
      <c r="E18" s="1">
        <v>2</v>
      </c>
      <c r="F18" s="2">
        <v>13</v>
      </c>
      <c r="G18" s="3">
        <f>IF(E18&gt;F18,1,0)</f>
        <v>0</v>
      </c>
      <c r="H18" s="1">
        <v>2</v>
      </c>
      <c r="I18" s="2">
        <v>13</v>
      </c>
      <c r="J18" s="3">
        <f>IF(H18&gt;I18,1,0)</f>
        <v>0</v>
      </c>
      <c r="K18" s="14">
        <f>D18+G18+J18</f>
        <v>0</v>
      </c>
      <c r="L18" s="2">
        <f>B18+E18+H18</f>
        <v>6</v>
      </c>
      <c r="M18" s="2">
        <f>C18+F18+I18</f>
        <v>39</v>
      </c>
      <c r="N18" s="2">
        <f>L18-M18</f>
        <v>-33</v>
      </c>
      <c r="O18" s="25"/>
      <c r="P18" s="26">
        <v>13</v>
      </c>
      <c r="Q18" s="35" t="str">
        <f t="array" ref="Q18">INDEX(A$6:A$48,SMALL(IF(COUNTIF(R$6:R$45,"&gt;"&amp;R$6:R$45)+1=SMALL(COUNTIF(R$6:R$45,"&gt;"&amp;R$6:R$45)+1,ROW(A13)),ROW($1:$40),""),COUNTIF(S$6:S18,S18)))</f>
        <v>PIERRE</v>
      </c>
      <c r="R18" s="16">
        <f t="shared" si="0"/>
        <v>-4.3000000000000003E-6</v>
      </c>
      <c r="S18">
        <f t="array" ref="S18">SMALL(COUNTIF(R$6:R$45,"&gt;"&amp;R$6:R$45)+1,ROW(A13))</f>
        <v>11</v>
      </c>
    </row>
    <row r="19" spans="1:19" ht="21.5" thickBot="1">
      <c r="A19" s="7" t="s">
        <v>27</v>
      </c>
      <c r="B19" s="1">
        <v>13</v>
      </c>
      <c r="C19" s="2">
        <v>2</v>
      </c>
      <c r="D19" s="3">
        <f>IF(B19&gt;C19,1,0)</f>
        <v>1</v>
      </c>
      <c r="E19" s="1">
        <v>13</v>
      </c>
      <c r="F19" s="2">
        <v>2</v>
      </c>
      <c r="G19" s="3">
        <f>IF(E19&gt;F19,1,0)</f>
        <v>1</v>
      </c>
      <c r="H19" s="1">
        <v>13</v>
      </c>
      <c r="I19" s="2">
        <v>2</v>
      </c>
      <c r="J19" s="3">
        <f>IF(H19&gt;I19,1,0)</f>
        <v>1</v>
      </c>
      <c r="K19" s="14">
        <f>D19+G19+J19</f>
        <v>3</v>
      </c>
      <c r="L19" s="2">
        <f>B19+E19+H19</f>
        <v>39</v>
      </c>
      <c r="M19" s="2">
        <f>C19+F19+I19</f>
        <v>6</v>
      </c>
      <c r="N19" s="2">
        <f>L19-M19</f>
        <v>33</v>
      </c>
      <c r="O19" s="25"/>
      <c r="P19" s="26">
        <v>14</v>
      </c>
      <c r="Q19" s="35" t="str">
        <f t="array" ref="Q19">INDEX(A$6:A$48,SMALL(IF(COUNTIF(R$6:R$45,"&gt;"&amp;R$6:R$45)+1=SMALL(COUNTIF(R$6:R$45,"&gt;"&amp;R$6:R$45)+1,ROW(A14)),ROW($1:$40),""),COUNTIF(S$6:S19,S19)))</f>
        <v>BABU</v>
      </c>
      <c r="R19" s="16">
        <f t="shared" si="0"/>
        <v>3.0000022999999998</v>
      </c>
      <c r="S19">
        <f t="array" ref="S19">SMALL(COUNTIF(R$6:R$45,"&gt;"&amp;R$6:R$45)+1,ROW(A14))</f>
        <v>11</v>
      </c>
    </row>
    <row r="20" spans="1:19" ht="21.5" thickBot="1">
      <c r="A20" s="7" t="s">
        <v>28</v>
      </c>
      <c r="B20" s="1">
        <v>13</v>
      </c>
      <c r="C20" s="2">
        <v>4</v>
      </c>
      <c r="D20" s="3">
        <f>IF(B20&gt;C20,1,0)</f>
        <v>1</v>
      </c>
      <c r="E20" s="1">
        <v>13</v>
      </c>
      <c r="F20" s="2">
        <v>4</v>
      </c>
      <c r="G20" s="3">
        <f>IF(E20&gt;F20,1,0)</f>
        <v>1</v>
      </c>
      <c r="H20" s="1">
        <v>13</v>
      </c>
      <c r="I20" s="2">
        <v>4</v>
      </c>
      <c r="J20" s="3">
        <f>IF(H20&gt;I20,1,0)</f>
        <v>1</v>
      </c>
      <c r="K20" s="14">
        <f>D20+G20+J20</f>
        <v>3</v>
      </c>
      <c r="L20" s="2">
        <f>B20+E20+H20</f>
        <v>39</v>
      </c>
      <c r="M20" s="2">
        <f>C20+F20+I20</f>
        <v>12</v>
      </c>
      <c r="N20" s="2">
        <f>L20-M20</f>
        <v>27</v>
      </c>
      <c r="O20" s="25"/>
      <c r="P20" s="26">
        <v>15</v>
      </c>
      <c r="Q20" s="35" t="str">
        <f t="array" ref="Q20">INDEX(A$6:A$48,SMALL(IF(COUNTIF(R$6:R$45,"&gt;"&amp;R$6:R$45)+1=SMALL(COUNTIF(R$6:R$45,"&gt;"&amp;R$6:R$45)+1,ROW(A15)),ROW($1:$40),""),COUNTIF(S$6:S20,S20)))</f>
        <v>DANIEL</v>
      </c>
      <c r="R20" s="16">
        <f t="shared" si="0"/>
        <v>3.0000016999999999</v>
      </c>
      <c r="S20">
        <f t="array" ref="S20">SMALL(COUNTIF(R$6:R$45,"&gt;"&amp;R$6:R$45)+1,ROW(A15))</f>
        <v>11</v>
      </c>
    </row>
    <row r="21" spans="1:19" ht="21.5" thickBot="1">
      <c r="A21" s="7" t="s">
        <v>29</v>
      </c>
      <c r="B21" s="1">
        <v>13</v>
      </c>
      <c r="C21" s="2">
        <v>8</v>
      </c>
      <c r="D21" s="3">
        <f>IF(B21&gt;C21,1,0)</f>
        <v>1</v>
      </c>
      <c r="E21" s="1">
        <v>13</v>
      </c>
      <c r="F21" s="2">
        <v>8</v>
      </c>
      <c r="G21" s="3">
        <f>IF(E21&gt;F21,1,0)</f>
        <v>1</v>
      </c>
      <c r="H21" s="1">
        <v>13</v>
      </c>
      <c r="I21" s="2">
        <v>8</v>
      </c>
      <c r="J21" s="3">
        <f>IF(H21&gt;I21,1,0)</f>
        <v>1</v>
      </c>
      <c r="K21" s="14">
        <f>D21+G21+J21</f>
        <v>3</v>
      </c>
      <c r="L21" s="2">
        <f>B21+E21+H21</f>
        <v>39</v>
      </c>
      <c r="M21" s="2">
        <f>C21+F21+I21</f>
        <v>24</v>
      </c>
      <c r="N21" s="2">
        <f>L21-M21</f>
        <v>15</v>
      </c>
      <c r="O21" s="25"/>
      <c r="P21" s="26">
        <v>16</v>
      </c>
      <c r="Q21" s="35" t="str">
        <f t="array" ref="Q21">INDEX(A$6:A$48,SMALL(IF(COUNTIF(R$6:R$45,"&gt;"&amp;R$6:R$45)+1=SMALL(COUNTIF(R$6:R$45,"&gt;"&amp;R$6:R$45)+1,ROW(A16)),ROW($1:$40),""),COUNTIF(S$6:S21,S21)))</f>
        <v>MARLENE</v>
      </c>
      <c r="R21" s="16">
        <f t="shared" si="0"/>
        <v>3.0000005000000001</v>
      </c>
      <c r="S21">
        <f t="array" ref="S21">SMALL(COUNTIF(R$6:R$45,"&gt;"&amp;R$6:R$45)+1,ROW(A16))</f>
        <v>11</v>
      </c>
    </row>
    <row r="22" spans="1:19" ht="21.5" thickBot="1">
      <c r="A22" s="7" t="s">
        <v>30</v>
      </c>
      <c r="B22" s="1">
        <v>2</v>
      </c>
      <c r="C22" s="2">
        <v>13</v>
      </c>
      <c r="D22" s="3">
        <f>IF(B22&gt;C22,1,0)</f>
        <v>0</v>
      </c>
      <c r="E22" s="1">
        <v>2</v>
      </c>
      <c r="F22" s="2">
        <v>13</v>
      </c>
      <c r="G22" s="3">
        <f>IF(E22&gt;F22,1,0)</f>
        <v>0</v>
      </c>
      <c r="H22" s="1">
        <v>2</v>
      </c>
      <c r="I22" s="2">
        <v>13</v>
      </c>
      <c r="J22" s="3">
        <f>IF(H22&gt;I22,1,0)</f>
        <v>0</v>
      </c>
      <c r="K22" s="14">
        <f>D22+G22+J22</f>
        <v>0</v>
      </c>
      <c r="L22" s="2">
        <f>B22+E22+H22</f>
        <v>6</v>
      </c>
      <c r="M22" s="2">
        <f>C22+F22+I22</f>
        <v>39</v>
      </c>
      <c r="N22" s="2">
        <f>L22-M22</f>
        <v>-33</v>
      </c>
      <c r="O22" s="25"/>
      <c r="P22" s="26">
        <v>17</v>
      </c>
      <c r="Q22" s="35" t="str">
        <f t="array" ref="Q22">INDEX(A$6:A$48,SMALL(IF(COUNTIF(R$6:R$45,"&gt;"&amp;R$6:R$45)+1=SMALL(COUNTIF(R$6:R$45,"&gt;"&amp;R$6:R$45)+1,ROW(A17)),ROW($1:$40),""),COUNTIF(S$6:S22,S22)))</f>
        <v>JOEL</v>
      </c>
      <c r="R22" s="16">
        <f t="shared" si="0"/>
        <v>-4.3000000000000003E-6</v>
      </c>
      <c r="S22">
        <f t="array" ref="S22">SMALL(COUNTIF(R$6:R$45,"&gt;"&amp;R$6:R$45)+1,ROW(A17))</f>
        <v>11</v>
      </c>
    </row>
    <row r="23" spans="1:19" ht="21.5" thickBot="1">
      <c r="A23" s="7" t="s">
        <v>31</v>
      </c>
      <c r="B23" s="1">
        <v>13</v>
      </c>
      <c r="C23" s="2">
        <v>2</v>
      </c>
      <c r="D23" s="3">
        <f>IF(B23&gt;C23,1,0)</f>
        <v>1</v>
      </c>
      <c r="E23" s="1">
        <v>13</v>
      </c>
      <c r="F23" s="2">
        <v>2</v>
      </c>
      <c r="G23" s="3">
        <f>IF(E23&gt;F23,1,0)</f>
        <v>1</v>
      </c>
      <c r="H23" s="1">
        <v>13</v>
      </c>
      <c r="I23" s="2">
        <v>2</v>
      </c>
      <c r="J23" s="3">
        <f>IF(H23&gt;I23,1,0)</f>
        <v>1</v>
      </c>
      <c r="K23" s="14">
        <f>D23+G23+J23</f>
        <v>3</v>
      </c>
      <c r="L23" s="2">
        <f>B23+E23+H23</f>
        <v>39</v>
      </c>
      <c r="M23" s="2">
        <f>C23+F23+I23</f>
        <v>6</v>
      </c>
      <c r="N23" s="2">
        <f>L23-M23</f>
        <v>33</v>
      </c>
      <c r="O23" s="25"/>
      <c r="P23" s="26">
        <v>18</v>
      </c>
      <c r="Q23" s="35" t="str">
        <f t="array" ref="Q23">INDEX(A$6:A$48,SMALL(IF(COUNTIF(R$6:R$45,"&gt;"&amp;R$6:R$45)+1=SMALL(COUNTIF(R$6:R$45,"&gt;"&amp;R$6:R$45)+1,ROW(A18)),ROW($1:$40),""),COUNTIF(S$6:S23,S23)))</f>
        <v>MARINETTE</v>
      </c>
      <c r="R23" s="16">
        <f t="shared" si="0"/>
        <v>3.0000022999999998</v>
      </c>
      <c r="S23">
        <f t="array" ref="S23">SMALL(COUNTIF(R$6:R$45,"&gt;"&amp;R$6:R$45)+1,ROW(A18))</f>
        <v>11</v>
      </c>
    </row>
    <row r="24" spans="1:19" ht="21.5" thickBot="1">
      <c r="A24" s="7" t="s">
        <v>32</v>
      </c>
      <c r="B24" s="1">
        <v>13</v>
      </c>
      <c r="C24" s="2">
        <v>4</v>
      </c>
      <c r="D24" s="3">
        <f>IF(B24&gt;C24,1,0)</f>
        <v>1</v>
      </c>
      <c r="E24" s="1">
        <v>13</v>
      </c>
      <c r="F24" s="2">
        <v>4</v>
      </c>
      <c r="G24" s="3">
        <f>IF(E24&gt;F24,1,0)</f>
        <v>1</v>
      </c>
      <c r="H24" s="1">
        <v>13</v>
      </c>
      <c r="I24" s="2">
        <v>4</v>
      </c>
      <c r="J24" s="3">
        <f>IF(H24&gt;I24,1,0)</f>
        <v>1</v>
      </c>
      <c r="K24" s="14">
        <f>D24+G24+J24</f>
        <v>3</v>
      </c>
      <c r="L24" s="2">
        <f>B24+E24+H24</f>
        <v>39</v>
      </c>
      <c r="M24" s="2">
        <f>C24+F24+I24</f>
        <v>12</v>
      </c>
      <c r="N24" s="2">
        <f>L24-M24</f>
        <v>27</v>
      </c>
      <c r="O24" s="25"/>
      <c r="P24" s="26">
        <v>19</v>
      </c>
      <c r="Q24" s="35" t="str">
        <f t="array" ref="Q24">INDEX(A$6:A$48,SMALL(IF(COUNTIF(R$6:R$45,"&gt;"&amp;R$6:R$45)+1=SMALL(COUNTIF(R$6:R$45,"&gt;"&amp;R$6:R$45)+1,ROW(A19)),ROW($1:$40),""),COUNTIF(S$6:S24,S24)))</f>
        <v>HERVE</v>
      </c>
      <c r="R24" s="16">
        <f t="shared" si="0"/>
        <v>3.0000016999999999</v>
      </c>
      <c r="S24">
        <f t="array" ref="S24">SMALL(COUNTIF(R$6:R$45,"&gt;"&amp;R$6:R$45)+1,ROW(A19))</f>
        <v>11</v>
      </c>
    </row>
    <row r="25" spans="1:19" ht="21.5" thickBot="1">
      <c r="A25" s="7" t="s">
        <v>33</v>
      </c>
      <c r="B25" s="1">
        <v>13</v>
      </c>
      <c r="C25" s="2">
        <v>8</v>
      </c>
      <c r="D25" s="3">
        <f>IF(B25&gt;C25,1,0)</f>
        <v>1</v>
      </c>
      <c r="E25" s="1">
        <v>13</v>
      </c>
      <c r="F25" s="2">
        <v>8</v>
      </c>
      <c r="G25" s="3">
        <f>IF(E25&gt;F25,1,0)</f>
        <v>1</v>
      </c>
      <c r="H25" s="1">
        <v>13</v>
      </c>
      <c r="I25" s="2">
        <v>8</v>
      </c>
      <c r="J25" s="3">
        <f>IF(H25&gt;I25,1,0)</f>
        <v>1</v>
      </c>
      <c r="K25" s="14">
        <f>D25+G25+J25</f>
        <v>3</v>
      </c>
      <c r="L25" s="2">
        <f>B25+E25+H25</f>
        <v>39</v>
      </c>
      <c r="M25" s="2">
        <f>C25+F25+I25</f>
        <v>24</v>
      </c>
      <c r="N25" s="2">
        <f>L25-M25</f>
        <v>15</v>
      </c>
      <c r="O25" s="25"/>
      <c r="P25" s="26">
        <v>20</v>
      </c>
      <c r="Q25" s="35" t="str">
        <f t="array" ref="Q25">INDEX(A$6:A$48,SMALL(IF(COUNTIF(R$6:R$45,"&gt;"&amp;R$6:R$45)+1=SMALL(COUNTIF(R$6:R$45,"&gt;"&amp;R$6:R$45)+1,ROW(A20)),ROW($1:$40),""),COUNTIF(S$6:S25,S25)))</f>
        <v>THIERRY</v>
      </c>
      <c r="R25" s="16">
        <f t="shared" si="0"/>
        <v>3.0000005000000001</v>
      </c>
      <c r="S25">
        <f t="array" ref="S25">SMALL(COUNTIF(R$6:R$45,"&gt;"&amp;R$6:R$45)+1,ROW(A20))</f>
        <v>11</v>
      </c>
    </row>
    <row r="26" spans="1:19" ht="21.5" thickBot="1">
      <c r="A26" s="7" t="s">
        <v>34</v>
      </c>
      <c r="B26" s="1">
        <v>2</v>
      </c>
      <c r="C26" s="2">
        <v>13</v>
      </c>
      <c r="D26" s="3">
        <f>IF(B26&gt;C26,1,0)</f>
        <v>0</v>
      </c>
      <c r="E26" s="1">
        <v>2</v>
      </c>
      <c r="F26" s="2">
        <v>13</v>
      </c>
      <c r="G26" s="3">
        <f>IF(E26&gt;F26,1,0)</f>
        <v>0</v>
      </c>
      <c r="H26" s="1">
        <v>2</v>
      </c>
      <c r="I26" s="2">
        <v>13</v>
      </c>
      <c r="J26" s="3">
        <f>IF(H26&gt;I26,1,0)</f>
        <v>0</v>
      </c>
      <c r="K26" s="14">
        <f>D26+G26+J26</f>
        <v>0</v>
      </c>
      <c r="L26" s="2">
        <f>B26+E26+H26</f>
        <v>6</v>
      </c>
      <c r="M26" s="2">
        <f>C26+F26+I26</f>
        <v>39</v>
      </c>
      <c r="N26" s="2">
        <f>L26-M26</f>
        <v>-33</v>
      </c>
      <c r="O26" s="25"/>
      <c r="P26" s="26">
        <v>21</v>
      </c>
      <c r="Q26" s="35" t="str">
        <f t="array" ref="Q26">INDEX(A$6:A$48,SMALL(IF(COUNTIF(R$6:R$45,"&gt;"&amp;R$6:R$45)+1=SMALL(COUNTIF(R$6:R$45,"&gt;"&amp;R$6:R$45)+1,ROW(A21)),ROW($1:$40),""),COUNTIF(S$6:S26,S26)))</f>
        <v>ROGER</v>
      </c>
      <c r="R26" s="16">
        <f t="shared" si="0"/>
        <v>-4.3000000000000003E-6</v>
      </c>
      <c r="S26">
        <f t="array" ref="S26">SMALL(COUNTIF(R$6:R$45,"&gt;"&amp;R$6:R$45)+1,ROW(A21))</f>
        <v>21</v>
      </c>
    </row>
    <row r="27" spans="1:19" ht="21.5" thickBot="1">
      <c r="A27" s="7" t="s">
        <v>35</v>
      </c>
      <c r="B27" s="1">
        <v>13</v>
      </c>
      <c r="C27" s="2">
        <v>2</v>
      </c>
      <c r="D27" s="3">
        <f>IF(B27&gt;C27,1,0)</f>
        <v>1</v>
      </c>
      <c r="E27" s="1">
        <v>13</v>
      </c>
      <c r="F27" s="2">
        <v>2</v>
      </c>
      <c r="G27" s="3">
        <f>IF(E27&gt;F27,1,0)</f>
        <v>1</v>
      </c>
      <c r="H27" s="1">
        <v>13</v>
      </c>
      <c r="I27" s="2">
        <v>2</v>
      </c>
      <c r="J27" s="3">
        <f>IF(H27&gt;I27,1,0)</f>
        <v>1</v>
      </c>
      <c r="K27" s="14">
        <f>D27+G27+J27</f>
        <v>3</v>
      </c>
      <c r="L27" s="2">
        <f>B27+E27+H27</f>
        <v>39</v>
      </c>
      <c r="M27" s="2">
        <f>C27+F27+I27</f>
        <v>6</v>
      </c>
      <c r="N27" s="2">
        <f>L27-M27</f>
        <v>33</v>
      </c>
      <c r="O27" s="25"/>
      <c r="P27" s="26">
        <v>22</v>
      </c>
      <c r="Q27" s="35" t="str">
        <f t="array" ref="Q27">INDEX(A$6:A$48,SMALL(IF(COUNTIF(R$6:R$45,"&gt;"&amp;R$6:R$45)+1=SMALL(COUNTIF(R$6:R$45,"&gt;"&amp;R$6:R$45)+1,ROW(A22)),ROW($1:$40),""),COUNTIF(S$6:S27,S27)))</f>
        <v>RENE</v>
      </c>
      <c r="R27" s="16">
        <f t="shared" si="0"/>
        <v>3.0000022999999998</v>
      </c>
      <c r="S27">
        <f t="array" ref="S27">SMALL(COUNTIF(R$6:R$45,"&gt;"&amp;R$6:R$45)+1,ROW(A22))</f>
        <v>21</v>
      </c>
    </row>
    <row r="28" spans="1:19" ht="21.5" thickBot="1">
      <c r="A28" s="7" t="s">
        <v>36</v>
      </c>
      <c r="B28" s="1">
        <v>13</v>
      </c>
      <c r="C28" s="2">
        <v>4</v>
      </c>
      <c r="D28" s="3">
        <f>IF(B28&gt;C28,1,0)</f>
        <v>1</v>
      </c>
      <c r="E28" s="1">
        <v>13</v>
      </c>
      <c r="F28" s="2">
        <v>4</v>
      </c>
      <c r="G28" s="3">
        <f>IF(E28&gt;F28,1,0)</f>
        <v>1</v>
      </c>
      <c r="H28" s="1">
        <v>13</v>
      </c>
      <c r="I28" s="2">
        <v>4</v>
      </c>
      <c r="J28" s="3">
        <f>IF(H28&gt;I28,1,0)</f>
        <v>1</v>
      </c>
      <c r="K28" s="14">
        <f>D28+G28+J28</f>
        <v>3</v>
      </c>
      <c r="L28" s="2">
        <f>B28+E28+H28</f>
        <v>39</v>
      </c>
      <c r="M28" s="2">
        <f>C28+F28+I28</f>
        <v>12</v>
      </c>
      <c r="N28" s="2">
        <f>L28-M28</f>
        <v>27</v>
      </c>
      <c r="O28" s="25"/>
      <c r="P28" s="26">
        <v>23</v>
      </c>
      <c r="Q28" s="35" t="str">
        <f t="array" ref="Q28">INDEX(A$6:A$48,SMALL(IF(COUNTIF(R$6:R$45,"&gt;"&amp;R$6:R$45)+1=SMALL(COUNTIF(R$6:R$45,"&gt;"&amp;R$6:R$45)+1,ROW(A23)),ROW($1:$40),""),COUNTIF(S$6:S28,S28)))</f>
        <v>SYLVAIN</v>
      </c>
      <c r="R28" s="16">
        <f t="shared" si="0"/>
        <v>3.0000016999999999</v>
      </c>
      <c r="S28">
        <f t="array" ref="S28">SMALL(COUNTIF(R$6:R$45,"&gt;"&amp;R$6:R$45)+1,ROW(A23))</f>
        <v>21</v>
      </c>
    </row>
    <row r="29" spans="1:19" ht="21.5" thickBot="1">
      <c r="A29" s="7" t="s">
        <v>37</v>
      </c>
      <c r="B29" s="1">
        <v>13</v>
      </c>
      <c r="C29" s="2">
        <v>8</v>
      </c>
      <c r="D29" s="3">
        <f>IF(B29&gt;C29,1,0)</f>
        <v>1</v>
      </c>
      <c r="E29" s="1">
        <v>13</v>
      </c>
      <c r="F29" s="2">
        <v>8</v>
      </c>
      <c r="G29" s="3">
        <f>IF(E29&gt;F29,1,0)</f>
        <v>1</v>
      </c>
      <c r="H29" s="1">
        <v>13</v>
      </c>
      <c r="I29" s="2">
        <v>8</v>
      </c>
      <c r="J29" s="3">
        <f>IF(H29&gt;I29,1,0)</f>
        <v>1</v>
      </c>
      <c r="K29" s="14">
        <f>D29+G29+J29</f>
        <v>3</v>
      </c>
      <c r="L29" s="2">
        <f>B29+E29+H29</f>
        <v>39</v>
      </c>
      <c r="M29" s="2">
        <f>C29+F29+I29</f>
        <v>24</v>
      </c>
      <c r="N29" s="2">
        <f>L29-M29</f>
        <v>15</v>
      </c>
      <c r="O29" s="25"/>
      <c r="P29" s="26">
        <v>24</v>
      </c>
      <c r="Q29" s="35" t="str">
        <f t="array" ref="Q29">INDEX(A$6:A$48,SMALL(IF(COUNTIF(R$6:R$45,"&gt;"&amp;R$6:R$45)+1=SMALL(COUNTIF(R$6:R$45,"&gt;"&amp;R$6:R$45)+1,ROW(A24)),ROW($1:$40),""),COUNTIF(S$6:S29,S29)))</f>
        <v>BRUNO</v>
      </c>
      <c r="R29" s="16">
        <f t="shared" si="0"/>
        <v>3.0000005000000001</v>
      </c>
      <c r="S29">
        <f t="array" ref="S29">SMALL(COUNTIF(R$6:R$45,"&gt;"&amp;R$6:R$45)+1,ROW(A24))</f>
        <v>21</v>
      </c>
    </row>
    <row r="30" spans="1:19" ht="21.5" thickBot="1">
      <c r="A30" s="7" t="s">
        <v>38</v>
      </c>
      <c r="B30" s="1">
        <v>2</v>
      </c>
      <c r="C30" s="2">
        <v>13</v>
      </c>
      <c r="D30" s="3">
        <f>IF(B30&gt;C30,1,0)</f>
        <v>0</v>
      </c>
      <c r="E30" s="1">
        <v>2</v>
      </c>
      <c r="F30" s="2">
        <v>13</v>
      </c>
      <c r="G30" s="3">
        <f>IF(E30&gt;F30,1,0)</f>
        <v>0</v>
      </c>
      <c r="H30" s="1">
        <v>2</v>
      </c>
      <c r="I30" s="2">
        <v>13</v>
      </c>
      <c r="J30" s="3">
        <f>IF(H30&gt;I30,1,0)</f>
        <v>0</v>
      </c>
      <c r="K30" s="14">
        <f>D30+G30+J30</f>
        <v>0</v>
      </c>
      <c r="L30" s="2">
        <f>B30+E30+H30</f>
        <v>6</v>
      </c>
      <c r="M30" s="2">
        <f>C30+F30+I30</f>
        <v>39</v>
      </c>
      <c r="N30" s="2">
        <f>L30-M30</f>
        <v>-33</v>
      </c>
      <c r="O30" s="25"/>
      <c r="P30" s="26">
        <v>25</v>
      </c>
      <c r="Q30" s="35" t="str">
        <f t="array" ref="Q30">INDEX(A$6:A$48,SMALL(IF(COUNTIF(R$6:R$45,"&gt;"&amp;R$6:R$45)+1=SMALL(COUNTIF(R$6:R$45,"&gt;"&amp;R$6:R$45)+1,ROW(A25)),ROW($1:$40),""),COUNTIF(S$6:S30,S30)))</f>
        <v>ANNICK</v>
      </c>
      <c r="R30" s="16">
        <f t="shared" si="0"/>
        <v>-4.3000000000000003E-6</v>
      </c>
      <c r="S30">
        <f t="array" ref="S30">SMALL(COUNTIF(R$6:R$45,"&gt;"&amp;R$6:R$45)+1,ROW(A25))</f>
        <v>21</v>
      </c>
    </row>
    <row r="31" spans="1:19" ht="21.5" thickBot="1">
      <c r="A31" s="7" t="s">
        <v>39</v>
      </c>
      <c r="B31" s="1">
        <v>13</v>
      </c>
      <c r="C31" s="2">
        <v>2</v>
      </c>
      <c r="D31" s="3">
        <f>IF(B31&gt;C31,1,0)</f>
        <v>1</v>
      </c>
      <c r="E31" s="1">
        <v>13</v>
      </c>
      <c r="F31" s="2">
        <v>2</v>
      </c>
      <c r="G31" s="3">
        <f>IF(E31&gt;F31,1,0)</f>
        <v>1</v>
      </c>
      <c r="H31" s="1">
        <v>13</v>
      </c>
      <c r="I31" s="2">
        <v>2</v>
      </c>
      <c r="J31" s="3">
        <f>IF(H31&gt;I31,1,0)</f>
        <v>1</v>
      </c>
      <c r="K31" s="14">
        <f>D31+G31+J31</f>
        <v>3</v>
      </c>
      <c r="L31" s="2">
        <f>B31+E31+H31</f>
        <v>39</v>
      </c>
      <c r="M31" s="2">
        <f>C31+F31+I31</f>
        <v>6</v>
      </c>
      <c r="N31" s="2">
        <f>L31-M31</f>
        <v>33</v>
      </c>
      <c r="O31" s="25"/>
      <c r="P31" s="26">
        <v>26</v>
      </c>
      <c r="Q31" s="35" t="str">
        <f t="array" ref="Q31">INDEX(A$6:A$48,SMALL(IF(COUNTIF(R$6:R$45,"&gt;"&amp;R$6:R$45)+1=SMALL(COUNTIF(R$6:R$45,"&gt;"&amp;R$6:R$45)+1,ROW(A26)),ROW($1:$40),""),COUNTIF(S$6:S31,S31)))</f>
        <v>OLIVIER</v>
      </c>
      <c r="R31" s="16">
        <f t="shared" si="0"/>
        <v>3.0000022999999998</v>
      </c>
      <c r="S31">
        <f t="array" ref="S31">SMALL(COUNTIF(R$6:R$45,"&gt;"&amp;R$6:R$45)+1,ROW(A26))</f>
        <v>21</v>
      </c>
    </row>
    <row r="32" spans="1:19" ht="21.5" thickBot="1">
      <c r="A32" s="7" t="s">
        <v>40</v>
      </c>
      <c r="B32" s="1">
        <v>13</v>
      </c>
      <c r="C32" s="2">
        <v>4</v>
      </c>
      <c r="D32" s="3">
        <f>IF(B32&gt;C32,1,0)</f>
        <v>1</v>
      </c>
      <c r="E32" s="1">
        <v>13</v>
      </c>
      <c r="F32" s="2">
        <v>4</v>
      </c>
      <c r="G32" s="3">
        <f>IF(E32&gt;F32,1,0)</f>
        <v>1</v>
      </c>
      <c r="H32" s="1">
        <v>13</v>
      </c>
      <c r="I32" s="2">
        <v>4</v>
      </c>
      <c r="J32" s="3">
        <f>IF(H32&gt;I32,1,0)</f>
        <v>1</v>
      </c>
      <c r="K32" s="14">
        <f>D32+G32+J32</f>
        <v>3</v>
      </c>
      <c r="L32" s="2">
        <f>B32+E32+H32</f>
        <v>39</v>
      </c>
      <c r="M32" s="2">
        <f>C32+F32+I32</f>
        <v>12</v>
      </c>
      <c r="N32" s="2">
        <f>L32-M32</f>
        <v>27</v>
      </c>
      <c r="O32" s="25"/>
      <c r="P32" s="26">
        <v>27</v>
      </c>
      <c r="Q32" s="35" t="str">
        <f t="array" ref="Q32">INDEX(A$6:A$48,SMALL(IF(COUNTIF(R$6:R$45,"&gt;"&amp;R$6:R$45)+1=SMALL(COUNTIF(R$6:R$45,"&gt;"&amp;R$6:R$45)+1,ROW(A27)),ROW($1:$40),""),COUNTIF(S$6:S32,S32)))</f>
        <v>YVES</v>
      </c>
      <c r="R32" s="16">
        <f t="shared" si="0"/>
        <v>3.0000016999999999</v>
      </c>
      <c r="S32">
        <f t="array" ref="S32">SMALL(COUNTIF(R$6:R$45,"&gt;"&amp;R$6:R$45)+1,ROW(A27))</f>
        <v>21</v>
      </c>
    </row>
    <row r="33" spans="1:19" ht="21.5" thickBot="1">
      <c r="A33" s="7" t="s">
        <v>41</v>
      </c>
      <c r="B33" s="1">
        <v>13</v>
      </c>
      <c r="C33" s="2">
        <v>8</v>
      </c>
      <c r="D33" s="3">
        <f>IF(B33&gt;C33,1,0)</f>
        <v>1</v>
      </c>
      <c r="E33" s="1">
        <v>13</v>
      </c>
      <c r="F33" s="2">
        <v>8</v>
      </c>
      <c r="G33" s="3">
        <f>IF(E33&gt;F33,1,0)</f>
        <v>1</v>
      </c>
      <c r="H33" s="1">
        <v>13</v>
      </c>
      <c r="I33" s="2">
        <v>8</v>
      </c>
      <c r="J33" s="3">
        <f>IF(H33&gt;I33,1,0)</f>
        <v>1</v>
      </c>
      <c r="K33" s="14">
        <f>D33+G33+J33</f>
        <v>3</v>
      </c>
      <c r="L33" s="2">
        <f>B33+E33+H33</f>
        <v>39</v>
      </c>
      <c r="M33" s="2">
        <f>C33+F33+I33</f>
        <v>24</v>
      </c>
      <c r="N33" s="2">
        <f>L33-M33</f>
        <v>15</v>
      </c>
      <c r="O33" s="25"/>
      <c r="P33" s="26">
        <v>28</v>
      </c>
      <c r="Q33" s="35" t="str">
        <f t="array" ref="Q33">INDEX(A$6:A$48,SMALL(IF(COUNTIF(R$6:R$45,"&gt;"&amp;R$6:R$45)+1=SMALL(COUNTIF(R$6:R$45,"&gt;"&amp;R$6:R$45)+1,ROW(A28)),ROW($1:$40),""),COUNTIF(S$6:S33,S33)))</f>
        <v>MADELEINE</v>
      </c>
      <c r="R33" s="16">
        <f t="shared" si="0"/>
        <v>3.0000005000000001</v>
      </c>
      <c r="S33">
        <f t="array" ref="S33">SMALL(COUNTIF(R$6:R$45,"&gt;"&amp;R$6:R$45)+1,ROW(A28))</f>
        <v>21</v>
      </c>
    </row>
    <row r="34" spans="1:19" ht="21.5" thickBot="1">
      <c r="A34" s="7" t="s">
        <v>42</v>
      </c>
      <c r="B34" s="1">
        <v>2</v>
      </c>
      <c r="C34" s="2">
        <v>13</v>
      </c>
      <c r="D34" s="3">
        <f>IF(B34&gt;C34,1,0)</f>
        <v>0</v>
      </c>
      <c r="E34" s="1">
        <v>2</v>
      </c>
      <c r="F34" s="2">
        <v>13</v>
      </c>
      <c r="G34" s="3">
        <f>IF(E34&gt;F34,1,0)</f>
        <v>0</v>
      </c>
      <c r="H34" s="1">
        <v>2</v>
      </c>
      <c r="I34" s="2">
        <v>13</v>
      </c>
      <c r="J34" s="3">
        <f>IF(H34&gt;I34,1,0)</f>
        <v>0</v>
      </c>
      <c r="K34" s="14">
        <f>D34+G34+J34</f>
        <v>0</v>
      </c>
      <c r="L34" s="2">
        <f>B34+E34+H34</f>
        <v>6</v>
      </c>
      <c r="M34" s="2">
        <f>C34+F34+I34</f>
        <v>39</v>
      </c>
      <c r="N34" s="2">
        <f>L34-M34</f>
        <v>-33</v>
      </c>
      <c r="O34" s="25"/>
      <c r="P34" s="26">
        <v>29</v>
      </c>
      <c r="Q34" s="35" t="str">
        <f t="array" ref="Q34">INDEX(A$6:A$48,SMALL(IF(COUNTIF(R$6:R$45,"&gt;"&amp;R$6:R$45)+1=SMALL(COUNTIF(R$6:R$45,"&gt;"&amp;R$6:R$45)+1,ROW(A29)),ROW($1:$40),""),COUNTIF(S$6:S34,S34)))</f>
        <v>VINCENT</v>
      </c>
      <c r="R34" s="16">
        <f t="shared" si="0"/>
        <v>-4.3000000000000003E-6</v>
      </c>
      <c r="S34">
        <f t="array" ref="S34">SMALL(COUNTIF(R$6:R$45,"&gt;"&amp;R$6:R$45)+1,ROW(A29))</f>
        <v>21</v>
      </c>
    </row>
    <row r="35" spans="1:19" ht="21.5" thickBot="1">
      <c r="A35" s="7" t="s">
        <v>43</v>
      </c>
      <c r="B35" s="1">
        <v>13</v>
      </c>
      <c r="C35" s="2">
        <v>2</v>
      </c>
      <c r="D35" s="3">
        <f>IF(B35&gt;C35,1,0)</f>
        <v>1</v>
      </c>
      <c r="E35" s="1">
        <v>13</v>
      </c>
      <c r="F35" s="2">
        <v>2</v>
      </c>
      <c r="G35" s="3">
        <f>IF(E35&gt;F35,1,0)</f>
        <v>1</v>
      </c>
      <c r="H35" s="1">
        <v>13</v>
      </c>
      <c r="I35" s="2">
        <v>2</v>
      </c>
      <c r="J35" s="3">
        <f>IF(H35&gt;I35,1,0)</f>
        <v>1</v>
      </c>
      <c r="K35" s="14">
        <f>D35+G35+J35</f>
        <v>3</v>
      </c>
      <c r="L35" s="2">
        <f>B35+E35+H35</f>
        <v>39</v>
      </c>
      <c r="M35" s="2">
        <f>C35+F35+I35</f>
        <v>6</v>
      </c>
      <c r="N35" s="2">
        <f>L35-M35</f>
        <v>33</v>
      </c>
      <c r="O35" s="25"/>
      <c r="P35" s="26">
        <v>30</v>
      </c>
      <c r="Q35" s="35" t="str">
        <f t="array" ref="Q35">INDEX(A$6:A$48,SMALL(IF(COUNTIF(R$6:R$45,"&gt;"&amp;R$6:R$45)+1=SMALL(COUNTIF(R$6:R$45,"&gt;"&amp;R$6:R$45)+1,ROW(A30)),ROW($1:$40),""),COUNTIF(S$6:S35,S35)))</f>
        <v>VIRGINIE</v>
      </c>
      <c r="R35" s="16">
        <f t="shared" si="0"/>
        <v>3.0000022999999998</v>
      </c>
      <c r="S35">
        <f t="array" ref="S35">SMALL(COUNTIF(R$6:R$45,"&gt;"&amp;R$6:R$45)+1,ROW(A30))</f>
        <v>21</v>
      </c>
    </row>
    <row r="36" spans="1:19" ht="21.5" thickBot="1">
      <c r="A36" s="7" t="s">
        <v>44</v>
      </c>
      <c r="B36" s="1">
        <v>13</v>
      </c>
      <c r="C36" s="2">
        <v>4</v>
      </c>
      <c r="D36" s="3">
        <f>IF(B36&gt;C36,1,0)</f>
        <v>1</v>
      </c>
      <c r="E36" s="1">
        <v>13</v>
      </c>
      <c r="F36" s="2">
        <v>4</v>
      </c>
      <c r="G36" s="3">
        <f>IF(E36&gt;F36,1,0)</f>
        <v>1</v>
      </c>
      <c r="H36" s="1">
        <v>13</v>
      </c>
      <c r="I36" s="2">
        <v>4</v>
      </c>
      <c r="J36" s="3">
        <f>IF(H36&gt;I36,1,0)</f>
        <v>1</v>
      </c>
      <c r="K36" s="14">
        <f>D36+G36+J36</f>
        <v>3</v>
      </c>
      <c r="L36" s="2">
        <f>B36+E36+H36</f>
        <v>39</v>
      </c>
      <c r="M36" s="2">
        <f>C36+F36+I36</f>
        <v>12</v>
      </c>
      <c r="N36" s="2">
        <f>L36-M36</f>
        <v>27</v>
      </c>
      <c r="O36" s="25"/>
      <c r="P36" s="26">
        <v>31</v>
      </c>
      <c r="Q36" s="35" t="str">
        <f t="array" ref="Q36">INDEX(A$6:A$48,SMALL(IF(COUNTIF(R$6:R$45,"&gt;"&amp;R$6:R$45)+1=SMALL(COUNTIF(R$6:R$45,"&gt;"&amp;R$6:R$45)+1,ROW(A31)),ROW($1:$40),""),COUNTIF(S$6:S36,S36)))</f>
        <v>ALAIN</v>
      </c>
      <c r="R36" s="16">
        <f t="shared" si="0"/>
        <v>3.0000016999999999</v>
      </c>
      <c r="S36">
        <f t="array" ref="S36">SMALL(COUNTIF(R$6:R$45,"&gt;"&amp;R$6:R$45)+1,ROW(A31))</f>
        <v>31</v>
      </c>
    </row>
    <row r="37" spans="1:19" ht="21.5" thickBot="1">
      <c r="A37" s="7" t="s">
        <v>45</v>
      </c>
      <c r="B37" s="1">
        <v>13</v>
      </c>
      <c r="C37" s="2">
        <v>8</v>
      </c>
      <c r="D37" s="3">
        <f>IF(B37&gt;C37,1,0)</f>
        <v>1</v>
      </c>
      <c r="E37" s="1">
        <v>13</v>
      </c>
      <c r="F37" s="2">
        <v>8</v>
      </c>
      <c r="G37" s="3">
        <f>IF(E37&gt;F37,1,0)</f>
        <v>1</v>
      </c>
      <c r="H37" s="1">
        <v>13</v>
      </c>
      <c r="I37" s="2">
        <v>8</v>
      </c>
      <c r="J37" s="3">
        <f>IF(H37&gt;I37,1,0)</f>
        <v>1</v>
      </c>
      <c r="K37" s="14">
        <f>D37+G37+J37</f>
        <v>3</v>
      </c>
      <c r="L37" s="2">
        <f>B37+E37+H37</f>
        <v>39</v>
      </c>
      <c r="M37" s="2">
        <f>C37+F37+I37</f>
        <v>24</v>
      </c>
      <c r="N37" s="2">
        <f>L37-M37</f>
        <v>15</v>
      </c>
      <c r="O37" s="25"/>
      <c r="P37" s="26">
        <v>32</v>
      </c>
      <c r="Q37" s="35" t="str">
        <f t="array" ref="Q37">INDEX(A$6:A$48,SMALL(IF(COUNTIF(R$6:R$45,"&gt;"&amp;R$6:R$45)+1=SMALL(COUNTIF(R$6:R$45,"&gt;"&amp;R$6:R$45)+1,ROW(A32)),ROW($1:$40),""),COUNTIF(S$6:S37,S37)))</f>
        <v>JEAN</v>
      </c>
      <c r="R37" s="16">
        <f t="shared" si="0"/>
        <v>3.0000005000000001</v>
      </c>
      <c r="S37">
        <f t="array" ref="S37">SMALL(COUNTIF(R$6:R$45,"&gt;"&amp;R$6:R$45)+1,ROW(A32))</f>
        <v>31</v>
      </c>
    </row>
    <row r="38" spans="1:19" ht="21.5" thickBot="1">
      <c r="A38" s="7" t="s">
        <v>46</v>
      </c>
      <c r="B38" s="1">
        <v>2</v>
      </c>
      <c r="C38" s="2">
        <v>13</v>
      </c>
      <c r="D38" s="3">
        <f>IF(B38&gt;C38,1,0)</f>
        <v>0</v>
      </c>
      <c r="E38" s="1">
        <v>2</v>
      </c>
      <c r="F38" s="2">
        <v>13</v>
      </c>
      <c r="G38" s="3">
        <f>IF(E38&gt;F38,1,0)</f>
        <v>0</v>
      </c>
      <c r="H38" s="1">
        <v>2</v>
      </c>
      <c r="I38" s="2">
        <v>13</v>
      </c>
      <c r="J38" s="3">
        <f>IF(H38&gt;I38,1,0)</f>
        <v>0</v>
      </c>
      <c r="K38" s="14">
        <f>D38+G38+J38</f>
        <v>0</v>
      </c>
      <c r="L38" s="2">
        <f>B38+E38+H38</f>
        <v>6</v>
      </c>
      <c r="M38" s="2">
        <f>C38+F38+I38</f>
        <v>39</v>
      </c>
      <c r="N38" s="2">
        <f>L38-M38</f>
        <v>-33</v>
      </c>
      <c r="O38" s="25"/>
      <c r="P38" s="26">
        <v>33</v>
      </c>
      <c r="Q38" s="35" t="str">
        <f t="array" ref="Q38">INDEX(A$6:A$48,SMALL(IF(COUNTIF(R$6:R$45,"&gt;"&amp;R$6:R$45)+1=SMALL(COUNTIF(R$6:R$45,"&gt;"&amp;R$6:R$45)+1,ROW(A33)),ROW($1:$40),""),COUNTIF(S$6:S38,S38)))</f>
        <v>MICHEL</v>
      </c>
      <c r="R38" s="16">
        <f t="shared" si="0"/>
        <v>-4.3000000000000003E-6</v>
      </c>
      <c r="S38">
        <f t="array" ref="S38">SMALL(COUNTIF(R$6:R$45,"&gt;"&amp;R$6:R$45)+1,ROW(A33))</f>
        <v>31</v>
      </c>
    </row>
    <row r="39" spans="1:19" ht="21.5" thickBot="1">
      <c r="A39" s="7" t="s">
        <v>47</v>
      </c>
      <c r="B39" s="1">
        <v>13</v>
      </c>
      <c r="C39" s="2">
        <v>2</v>
      </c>
      <c r="D39" s="3">
        <f>IF(B39&gt;C39,1,0)</f>
        <v>1</v>
      </c>
      <c r="E39" s="1">
        <v>13</v>
      </c>
      <c r="F39" s="2">
        <v>2</v>
      </c>
      <c r="G39" s="3">
        <f>IF(E39&gt;F39,1,0)</f>
        <v>1</v>
      </c>
      <c r="H39" s="1">
        <v>13</v>
      </c>
      <c r="I39" s="2">
        <v>2</v>
      </c>
      <c r="J39" s="3">
        <f>IF(H39&gt;I39,1,0)</f>
        <v>1</v>
      </c>
      <c r="K39" s="14">
        <f>D39+G39+J39</f>
        <v>3</v>
      </c>
      <c r="L39" s="2">
        <f>B39+E39+H39</f>
        <v>39</v>
      </c>
      <c r="M39" s="2">
        <f>C39+F39+I39</f>
        <v>6</v>
      </c>
      <c r="N39" s="2">
        <f>L39-M39</f>
        <v>33</v>
      </c>
      <c r="O39" s="25"/>
      <c r="P39" s="26">
        <v>34</v>
      </c>
      <c r="Q39" s="35" t="str">
        <f t="array" ref="Q39">INDEX(A$6:A$48,SMALL(IF(COUNTIF(R$6:R$45,"&gt;"&amp;R$6:R$45)+1=SMALL(COUNTIF(R$6:R$45,"&gt;"&amp;R$6:R$45)+1,ROW(A34)),ROW($1:$40),""),COUNTIF(S$6:S39,S39)))</f>
        <v>VERO</v>
      </c>
      <c r="R39" s="16">
        <f t="shared" ref="R39:R45" si="1">K39+((N39-10)/10^7)</f>
        <v>3.0000022999999998</v>
      </c>
      <c r="S39">
        <f t="array" ref="S39">SMALL(COUNTIF(R$6:R$45,"&gt;"&amp;R$6:R$45)+1,ROW(A34))</f>
        <v>31</v>
      </c>
    </row>
    <row r="40" spans="1:19" ht="21.5" thickBot="1">
      <c r="A40" s="7" t="s">
        <v>48</v>
      </c>
      <c r="B40" s="1">
        <v>13</v>
      </c>
      <c r="C40" s="2">
        <v>4</v>
      </c>
      <c r="D40" s="3">
        <f>IF(B40&gt;C40,1,0)</f>
        <v>1</v>
      </c>
      <c r="E40" s="1">
        <v>13</v>
      </c>
      <c r="F40" s="2">
        <v>4</v>
      </c>
      <c r="G40" s="3">
        <f>IF(E40&gt;F40,1,0)</f>
        <v>1</v>
      </c>
      <c r="H40" s="1">
        <v>13</v>
      </c>
      <c r="I40" s="2">
        <v>4</v>
      </c>
      <c r="J40" s="3">
        <f>IF(H40&gt;I40,1,0)</f>
        <v>1</v>
      </c>
      <c r="K40" s="14">
        <f>D40+G40+J40</f>
        <v>3</v>
      </c>
      <c r="L40" s="2">
        <f>B40+E40+H40</f>
        <v>39</v>
      </c>
      <c r="M40" s="2">
        <f>C40+F40+I40</f>
        <v>12</v>
      </c>
      <c r="N40" s="2">
        <f>L40-M40</f>
        <v>27</v>
      </c>
      <c r="O40" s="25"/>
      <c r="P40" s="26">
        <v>35</v>
      </c>
      <c r="Q40" s="35" t="str">
        <f t="array" ref="Q40">INDEX(A$6:A$48,SMALL(IF(COUNTIF(R$6:R$45,"&gt;"&amp;R$6:R$45)+1=SMALL(COUNTIF(R$6:R$45,"&gt;"&amp;R$6:R$45)+1,ROW(A35)),ROW($1:$40),""),COUNTIF(S$6:S40,S40)))</f>
        <v>PHILIPPE</v>
      </c>
      <c r="R40" s="16">
        <f t="shared" si="1"/>
        <v>3.0000016999999999</v>
      </c>
      <c r="S40">
        <f t="array" ref="S40">SMALL(COUNTIF(R$6:R$45,"&gt;"&amp;R$6:R$45)+1,ROW(A35))</f>
        <v>31</v>
      </c>
    </row>
    <row r="41" spans="1:19" ht="21.5" thickBot="1">
      <c r="A41" s="7" t="s">
        <v>49</v>
      </c>
      <c r="B41" s="1">
        <v>13</v>
      </c>
      <c r="C41" s="2">
        <v>8</v>
      </c>
      <c r="D41" s="3">
        <f>IF(B41&gt;C41,1,0)</f>
        <v>1</v>
      </c>
      <c r="E41" s="1">
        <v>13</v>
      </c>
      <c r="F41" s="2">
        <v>8</v>
      </c>
      <c r="G41" s="3">
        <f>IF(E41&gt;F41,1,0)</f>
        <v>1</v>
      </c>
      <c r="H41" s="1">
        <v>13</v>
      </c>
      <c r="I41" s="2">
        <v>8</v>
      </c>
      <c r="J41" s="3">
        <f>IF(H41&gt;I41,1,0)</f>
        <v>1</v>
      </c>
      <c r="K41" s="14">
        <f>D41+G41+J41</f>
        <v>3</v>
      </c>
      <c r="L41" s="2">
        <f>B41+E41+H41</f>
        <v>39</v>
      </c>
      <c r="M41" s="2">
        <f>C41+F41+I41</f>
        <v>24</v>
      </c>
      <c r="N41" s="2">
        <f>L41-M41</f>
        <v>15</v>
      </c>
      <c r="O41" s="25"/>
      <c r="P41" s="26">
        <v>36</v>
      </c>
      <c r="Q41" s="35" t="str">
        <f t="array" ref="Q41">INDEX(A$6:A$48,SMALL(IF(COUNTIF(R$6:R$45,"&gt;"&amp;R$6:R$45)+1=SMALL(COUNTIF(R$6:R$45,"&gt;"&amp;R$6:R$45)+1,ROW(A36)),ROW($1:$40),""),COUNTIF(S$6:S41,S41)))</f>
        <v>BRIGITTE</v>
      </c>
      <c r="R41" s="16">
        <f t="shared" si="1"/>
        <v>3.0000005000000001</v>
      </c>
      <c r="S41">
        <f t="array" ref="S41">SMALL(COUNTIF(R$6:R$45,"&gt;"&amp;R$6:R$45)+1,ROW(A36))</f>
        <v>31</v>
      </c>
    </row>
    <row r="42" spans="1:19" ht="21.5" thickBot="1">
      <c r="A42" s="7" t="s">
        <v>50</v>
      </c>
      <c r="B42" s="1">
        <v>2</v>
      </c>
      <c r="C42" s="2">
        <v>13</v>
      </c>
      <c r="D42" s="3">
        <f>IF(B42&gt;C42,1,0)</f>
        <v>0</v>
      </c>
      <c r="E42" s="1">
        <v>2</v>
      </c>
      <c r="F42" s="2">
        <v>13</v>
      </c>
      <c r="G42" s="3">
        <f>IF(E42&gt;F42,1,0)</f>
        <v>0</v>
      </c>
      <c r="H42" s="1">
        <v>2</v>
      </c>
      <c r="I42" s="2">
        <v>13</v>
      </c>
      <c r="J42" s="3">
        <f>IF(H42&gt;I42,1,0)</f>
        <v>0</v>
      </c>
      <c r="K42" s="14">
        <f>D42+G42+J42</f>
        <v>0</v>
      </c>
      <c r="L42" s="2">
        <f>B42+E42+H42</f>
        <v>6</v>
      </c>
      <c r="M42" s="2">
        <f>C42+F42+I42</f>
        <v>39</v>
      </c>
      <c r="N42" s="2">
        <f>L42-M42</f>
        <v>-33</v>
      </c>
      <c r="O42" s="25"/>
      <c r="P42" s="26">
        <v>37</v>
      </c>
      <c r="Q42" s="35" t="str">
        <f t="array" ref="Q42">INDEX(A$6:A$48,SMALL(IF(COUNTIF(R$6:R$45,"&gt;"&amp;R$6:R$45)+1=SMALL(COUNTIF(R$6:R$45,"&gt;"&amp;R$6:R$45)+1,ROW(A37)),ROW($1:$40),""),COUNTIF(S$6:S42,S42)))</f>
        <v>FRANCOIS</v>
      </c>
      <c r="R42" s="16">
        <f t="shared" si="1"/>
        <v>-4.3000000000000003E-6</v>
      </c>
      <c r="S42">
        <f t="array" ref="S42">SMALL(COUNTIF(R$6:R$45,"&gt;"&amp;R$6:R$45)+1,ROW(A37))</f>
        <v>31</v>
      </c>
    </row>
    <row r="43" spans="1:19" ht="21.5" thickBot="1">
      <c r="A43" s="7" t="s">
        <v>51</v>
      </c>
      <c r="B43" s="1">
        <v>13</v>
      </c>
      <c r="C43" s="2">
        <v>2</v>
      </c>
      <c r="D43" s="3">
        <f>IF(B43&gt;C43,1,0)</f>
        <v>1</v>
      </c>
      <c r="E43" s="1">
        <v>13</v>
      </c>
      <c r="F43" s="2">
        <v>2</v>
      </c>
      <c r="G43" s="3">
        <f>IF(E43&gt;F43,1,0)</f>
        <v>1</v>
      </c>
      <c r="H43" s="1">
        <v>13</v>
      </c>
      <c r="I43" s="2">
        <v>2</v>
      </c>
      <c r="J43" s="3">
        <f>IF(H43&gt;I43,1,0)</f>
        <v>1</v>
      </c>
      <c r="K43" s="14">
        <f>D43+G43+J43</f>
        <v>3</v>
      </c>
      <c r="L43" s="2">
        <f>B43+E43+H43</f>
        <v>39</v>
      </c>
      <c r="M43" s="2">
        <f>C43+F43+I43</f>
        <v>6</v>
      </c>
      <c r="N43" s="2">
        <f>L43-M43</f>
        <v>33</v>
      </c>
      <c r="O43" s="25"/>
      <c r="P43" s="26">
        <v>38</v>
      </c>
      <c r="Q43" s="35" t="str">
        <f t="array" ref="Q43">INDEX(A$6:A$48,SMALL(IF(COUNTIF(R$6:R$45,"&gt;"&amp;R$6:R$45)+1=SMALL(COUNTIF(R$6:R$45,"&gt;"&amp;R$6:R$45)+1,ROW(A38)),ROW($1:$40),""),COUNTIF(S$6:S43,S43)))</f>
        <v>HUGUETTE</v>
      </c>
      <c r="R43" s="16">
        <f t="shared" si="1"/>
        <v>3.0000022999999998</v>
      </c>
      <c r="S43">
        <f t="array" ref="S43">SMALL(COUNTIF(R$6:R$45,"&gt;"&amp;R$6:R$45)+1,ROW(A38))</f>
        <v>31</v>
      </c>
    </row>
    <row r="44" spans="1:19" ht="21.5" thickBot="1">
      <c r="A44" s="7" t="s">
        <v>52</v>
      </c>
      <c r="B44" s="1">
        <v>13</v>
      </c>
      <c r="C44" s="2">
        <v>4</v>
      </c>
      <c r="D44" s="3">
        <f>IF(B44&gt;C44,1,0)</f>
        <v>1</v>
      </c>
      <c r="E44" s="1">
        <v>13</v>
      </c>
      <c r="F44" s="2">
        <v>4</v>
      </c>
      <c r="G44" s="3">
        <f>IF(E44&gt;F44,1,0)</f>
        <v>1</v>
      </c>
      <c r="H44" s="1">
        <v>13</v>
      </c>
      <c r="I44" s="2">
        <v>4</v>
      </c>
      <c r="J44" s="3">
        <f>IF(H44&gt;I44,1,0)</f>
        <v>1</v>
      </c>
      <c r="K44" s="14">
        <f>D44+G44+J44</f>
        <v>3</v>
      </c>
      <c r="L44" s="2">
        <f>B44+E44+H44</f>
        <v>39</v>
      </c>
      <c r="M44" s="2">
        <f>C44+F44+I44</f>
        <v>12</v>
      </c>
      <c r="N44" s="2">
        <f>L44-M44</f>
        <v>27</v>
      </c>
      <c r="O44" s="25"/>
      <c r="P44" s="26">
        <v>39</v>
      </c>
      <c r="Q44" s="35" t="str">
        <f t="array" ref="Q44">INDEX(A$6:A$48,SMALL(IF(COUNTIF(R$6:R$45,"&gt;"&amp;R$6:R$45)+1=SMALL(COUNTIF(R$6:R$45,"&gt;"&amp;R$6:R$45)+1,ROW(A39)),ROW($1:$40),""),COUNTIF(S$6:S44,S44)))</f>
        <v>CLAUDE</v>
      </c>
      <c r="R44" s="16">
        <f t="shared" si="1"/>
        <v>3.0000016999999999</v>
      </c>
      <c r="S44">
        <f t="array" ref="S44">SMALL(COUNTIF(R$6:R$45,"&gt;"&amp;R$6:R$45)+1,ROW(A39))</f>
        <v>31</v>
      </c>
    </row>
    <row r="45" spans="1:19" ht="21.5" thickBot="1">
      <c r="A45" s="7" t="s">
        <v>53</v>
      </c>
      <c r="B45" s="1">
        <v>13</v>
      </c>
      <c r="C45" s="2">
        <v>8</v>
      </c>
      <c r="D45" s="3">
        <f>IF(B45&gt;C45,1,0)</f>
        <v>1</v>
      </c>
      <c r="E45" s="1">
        <v>13</v>
      </c>
      <c r="F45" s="2">
        <v>8</v>
      </c>
      <c r="G45" s="3">
        <f>IF(E45&gt;F45,1,0)</f>
        <v>1</v>
      </c>
      <c r="H45" s="1">
        <v>13</v>
      </c>
      <c r="I45" s="2">
        <v>8</v>
      </c>
      <c r="J45" s="3">
        <f>IF(H45&gt;I45,1,0)</f>
        <v>1</v>
      </c>
      <c r="K45" s="14">
        <f>D45+G45+J45</f>
        <v>3</v>
      </c>
      <c r="L45" s="2">
        <f>B45+E45+H45</f>
        <v>39</v>
      </c>
      <c r="M45" s="2">
        <f>C45+F45+I45</f>
        <v>24</v>
      </c>
      <c r="N45" s="2">
        <f>L45-M45</f>
        <v>15</v>
      </c>
      <c r="O45" s="25"/>
      <c r="P45" s="26">
        <v>40</v>
      </c>
      <c r="Q45" s="35" t="str">
        <f t="array" ref="Q45">INDEX(A$6:A$48,SMALL(IF(COUNTIF(R$6:R$45,"&gt;"&amp;R$6:R$45)+1=SMALL(COUNTIF(R$6:R$45,"&gt;"&amp;R$6:R$45)+1,ROW(A40)),ROW($1:$40),""),COUNTIF(S$6:S45,S45)))</f>
        <v>SAMUEL</v>
      </c>
      <c r="R45" s="16">
        <f t="shared" si="1"/>
        <v>3.0000005000000001</v>
      </c>
      <c r="S45">
        <f t="array" ref="S45">SMALL(COUNTIF(R$6:R$45,"&gt;"&amp;R$6:R$45)+1,ROW(A40))</f>
        <v>31</v>
      </c>
    </row>
  </sheetData>
  <mergeCells count="9">
    <mergeCell ref="B2:D2"/>
    <mergeCell ref="E2:G2"/>
    <mergeCell ref="H2:J2"/>
    <mergeCell ref="R4:R5"/>
    <mergeCell ref="L3:M3"/>
    <mergeCell ref="B3:C3"/>
    <mergeCell ref="E3:F3"/>
    <mergeCell ref="H3:I3"/>
    <mergeCell ref="P4:Q4"/>
  </mergeCells>
  <pageMargins left="0" right="0" top="0.74803149606299213" bottom="0.74803149606299213" header="0.31496062992125984" footer="0.31496062992125984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40"/>
  <sheetViews>
    <sheetView workbookViewId="0">
      <selection activeCell="D40" sqref="D40"/>
    </sheetView>
  </sheetViews>
  <sheetFormatPr baseColWidth="10" defaultRowHeight="14.5"/>
  <cols>
    <col min="1" max="1" width="11.453125" style="17"/>
    <col min="2" max="2" width="16.26953125" customWidth="1"/>
    <col min="3" max="3" width="19.1796875" customWidth="1"/>
    <col min="4" max="4" width="18.1796875" style="17" customWidth="1"/>
    <col min="6" max="6" width="24.7265625" customWidth="1"/>
  </cols>
  <sheetData>
    <row r="1" spans="1:4">
      <c r="A1" s="17">
        <v>1</v>
      </c>
      <c r="B1" s="18" t="s">
        <v>15</v>
      </c>
      <c r="C1" s="19">
        <v>3.0000022999999998</v>
      </c>
      <c r="D1" s="17">
        <f>RANK(C1,$C$1:$C$40)</f>
        <v>1</v>
      </c>
    </row>
    <row r="2" spans="1:4">
      <c r="A2" s="17">
        <v>2</v>
      </c>
      <c r="B2" s="18" t="s">
        <v>19</v>
      </c>
      <c r="C2" s="19">
        <v>3.0000022999999998</v>
      </c>
      <c r="D2" s="17">
        <f t="shared" ref="D2:D40" si="0">RANK(C2,$C$1:$C$40)</f>
        <v>1</v>
      </c>
    </row>
    <row r="3" spans="1:4">
      <c r="A3" s="17">
        <v>3</v>
      </c>
      <c r="B3" s="18" t="s">
        <v>23</v>
      </c>
      <c r="C3" s="19">
        <v>3.0000022999999998</v>
      </c>
      <c r="D3" s="17">
        <f t="shared" si="0"/>
        <v>1</v>
      </c>
    </row>
    <row r="4" spans="1:4">
      <c r="A4" s="17">
        <v>4</v>
      </c>
      <c r="B4" s="18" t="s">
        <v>27</v>
      </c>
      <c r="C4" s="19">
        <v>3.0000022999999998</v>
      </c>
      <c r="D4" s="17">
        <f t="shared" si="0"/>
        <v>1</v>
      </c>
    </row>
    <row r="5" spans="1:4">
      <c r="A5" s="17">
        <v>5</v>
      </c>
      <c r="B5" s="18" t="s">
        <v>31</v>
      </c>
      <c r="C5" s="19">
        <v>3.0000022999999998</v>
      </c>
      <c r="D5" s="17">
        <f t="shared" si="0"/>
        <v>1</v>
      </c>
    </row>
    <row r="6" spans="1:4">
      <c r="A6" s="17">
        <v>6</v>
      </c>
      <c r="B6" s="18" t="s">
        <v>35</v>
      </c>
      <c r="C6" s="19">
        <v>3.0000022999999998</v>
      </c>
      <c r="D6" s="17">
        <f t="shared" si="0"/>
        <v>1</v>
      </c>
    </row>
    <row r="7" spans="1:4">
      <c r="A7" s="17">
        <v>7</v>
      </c>
      <c r="B7" s="18" t="s">
        <v>39</v>
      </c>
      <c r="C7" s="19">
        <v>3.0000022999999998</v>
      </c>
      <c r="D7" s="17">
        <f t="shared" si="0"/>
        <v>1</v>
      </c>
    </row>
    <row r="8" spans="1:4">
      <c r="A8" s="17">
        <v>8</v>
      </c>
      <c r="B8" s="18" t="s">
        <v>43</v>
      </c>
      <c r="C8" s="19">
        <v>3.0000022999999998</v>
      </c>
      <c r="D8" s="17">
        <f t="shared" si="0"/>
        <v>1</v>
      </c>
    </row>
    <row r="9" spans="1:4">
      <c r="A9" s="17">
        <v>9</v>
      </c>
      <c r="B9" s="18" t="s">
        <v>47</v>
      </c>
      <c r="C9" s="19">
        <v>3.0000022999999998</v>
      </c>
      <c r="D9" s="17">
        <f t="shared" si="0"/>
        <v>1</v>
      </c>
    </row>
    <row r="10" spans="1:4">
      <c r="A10" s="17">
        <v>10</v>
      </c>
      <c r="B10" s="18" t="s">
        <v>51</v>
      </c>
      <c r="C10" s="19">
        <v>3.0000022999999998</v>
      </c>
      <c r="D10" s="17">
        <f t="shared" si="0"/>
        <v>1</v>
      </c>
    </row>
    <row r="11" spans="1:4">
      <c r="A11" s="17">
        <v>11</v>
      </c>
      <c r="B11" s="20" t="s">
        <v>16</v>
      </c>
      <c r="C11" s="21">
        <v>3.0000016999999999</v>
      </c>
      <c r="D11" s="17">
        <f t="shared" si="0"/>
        <v>11</v>
      </c>
    </row>
    <row r="12" spans="1:4">
      <c r="A12" s="17">
        <v>12</v>
      </c>
      <c r="B12" s="20" t="s">
        <v>20</v>
      </c>
      <c r="C12" s="21">
        <v>3.0000016999999999</v>
      </c>
      <c r="D12" s="17">
        <f t="shared" si="0"/>
        <v>11</v>
      </c>
    </row>
    <row r="13" spans="1:4">
      <c r="A13" s="17">
        <v>13</v>
      </c>
      <c r="B13" s="20" t="s">
        <v>24</v>
      </c>
      <c r="C13" s="21">
        <v>3.0000016999999999</v>
      </c>
      <c r="D13" s="17">
        <f t="shared" si="0"/>
        <v>11</v>
      </c>
    </row>
    <row r="14" spans="1:4">
      <c r="A14" s="17">
        <v>14</v>
      </c>
      <c r="B14" s="20" t="s">
        <v>28</v>
      </c>
      <c r="C14" s="21">
        <v>3.0000016999999999</v>
      </c>
      <c r="D14" s="17">
        <f t="shared" si="0"/>
        <v>11</v>
      </c>
    </row>
    <row r="15" spans="1:4">
      <c r="A15" s="17">
        <v>15</v>
      </c>
      <c r="B15" s="20" t="s">
        <v>32</v>
      </c>
      <c r="C15" s="21">
        <v>3.0000016999999999</v>
      </c>
      <c r="D15" s="17">
        <f t="shared" si="0"/>
        <v>11</v>
      </c>
    </row>
    <row r="16" spans="1:4">
      <c r="A16" s="17">
        <v>16</v>
      </c>
      <c r="B16" s="20" t="s">
        <v>36</v>
      </c>
      <c r="C16" s="21">
        <v>3.0000016999999999</v>
      </c>
      <c r="D16" s="17">
        <f t="shared" si="0"/>
        <v>11</v>
      </c>
    </row>
    <row r="17" spans="1:4">
      <c r="A17" s="17">
        <v>17</v>
      </c>
      <c r="B17" s="20" t="s">
        <v>40</v>
      </c>
      <c r="C17" s="21">
        <v>3.0000016999999999</v>
      </c>
      <c r="D17" s="17">
        <f t="shared" si="0"/>
        <v>11</v>
      </c>
    </row>
    <row r="18" spans="1:4">
      <c r="A18" s="17">
        <v>18</v>
      </c>
      <c r="B18" s="20" t="s">
        <v>44</v>
      </c>
      <c r="C18" s="21">
        <v>3.0000016999999999</v>
      </c>
      <c r="D18" s="17">
        <f t="shared" si="0"/>
        <v>11</v>
      </c>
    </row>
    <row r="19" spans="1:4">
      <c r="A19" s="17">
        <v>19</v>
      </c>
      <c r="B19" s="20" t="s">
        <v>48</v>
      </c>
      <c r="C19" s="21">
        <v>3.0000016999999999</v>
      </c>
      <c r="D19" s="17">
        <f t="shared" si="0"/>
        <v>11</v>
      </c>
    </row>
    <row r="20" spans="1:4">
      <c r="A20" s="17">
        <v>20</v>
      </c>
      <c r="B20" s="20" t="s">
        <v>52</v>
      </c>
      <c r="C20" s="21">
        <v>3.0000016999999999</v>
      </c>
      <c r="D20" s="17">
        <f t="shared" si="0"/>
        <v>11</v>
      </c>
    </row>
    <row r="21" spans="1:4">
      <c r="A21" s="17">
        <v>21</v>
      </c>
      <c r="B21" s="20" t="s">
        <v>17</v>
      </c>
      <c r="C21" s="21">
        <v>3.0000005000000001</v>
      </c>
      <c r="D21" s="17">
        <f t="shared" si="0"/>
        <v>21</v>
      </c>
    </row>
    <row r="22" spans="1:4">
      <c r="A22" s="17">
        <v>22</v>
      </c>
      <c r="B22" s="20" t="s">
        <v>21</v>
      </c>
      <c r="C22" s="21">
        <v>3.0000005000000001</v>
      </c>
      <c r="D22" s="17">
        <f t="shared" si="0"/>
        <v>21</v>
      </c>
    </row>
    <row r="23" spans="1:4">
      <c r="A23" s="17">
        <v>23</v>
      </c>
      <c r="B23" s="20" t="s">
        <v>25</v>
      </c>
      <c r="C23" s="21">
        <v>3.0000005000000001</v>
      </c>
      <c r="D23" s="17">
        <f t="shared" si="0"/>
        <v>21</v>
      </c>
    </row>
    <row r="24" spans="1:4">
      <c r="A24" s="17">
        <v>24</v>
      </c>
      <c r="B24" s="20" t="s">
        <v>29</v>
      </c>
      <c r="C24" s="21">
        <v>3.0000005000000001</v>
      </c>
      <c r="D24" s="17">
        <f t="shared" si="0"/>
        <v>21</v>
      </c>
    </row>
    <row r="25" spans="1:4">
      <c r="A25" s="17">
        <v>25</v>
      </c>
      <c r="B25" s="20" t="s">
        <v>33</v>
      </c>
      <c r="C25" s="21">
        <v>3.0000005000000001</v>
      </c>
      <c r="D25" s="17">
        <f t="shared" si="0"/>
        <v>21</v>
      </c>
    </row>
    <row r="26" spans="1:4">
      <c r="A26" s="17">
        <v>26</v>
      </c>
      <c r="B26" s="20" t="s">
        <v>37</v>
      </c>
      <c r="C26" s="21">
        <v>3.0000005000000001</v>
      </c>
      <c r="D26" s="17">
        <f t="shared" si="0"/>
        <v>21</v>
      </c>
    </row>
    <row r="27" spans="1:4">
      <c r="A27" s="17">
        <v>27</v>
      </c>
      <c r="B27" s="20" t="s">
        <v>41</v>
      </c>
      <c r="C27" s="21">
        <v>3.0000005000000001</v>
      </c>
      <c r="D27" s="17">
        <f t="shared" si="0"/>
        <v>21</v>
      </c>
    </row>
    <row r="28" spans="1:4">
      <c r="A28" s="17">
        <v>28</v>
      </c>
      <c r="B28" s="20" t="s">
        <v>45</v>
      </c>
      <c r="C28" s="21">
        <v>3.0000005000000001</v>
      </c>
      <c r="D28" s="17">
        <f t="shared" si="0"/>
        <v>21</v>
      </c>
    </row>
    <row r="29" spans="1:4">
      <c r="A29" s="17">
        <v>29</v>
      </c>
      <c r="B29" s="20" t="s">
        <v>49</v>
      </c>
      <c r="C29" s="21">
        <v>3.0000005000000001</v>
      </c>
      <c r="D29" s="17">
        <f t="shared" si="0"/>
        <v>21</v>
      </c>
    </row>
    <row r="30" spans="1:4">
      <c r="A30" s="17">
        <v>30</v>
      </c>
      <c r="B30" s="20" t="s">
        <v>53</v>
      </c>
      <c r="C30" s="21">
        <v>3.0000005000000001</v>
      </c>
      <c r="D30" s="17">
        <f t="shared" si="0"/>
        <v>21</v>
      </c>
    </row>
    <row r="31" spans="1:4">
      <c r="A31" s="17">
        <v>31</v>
      </c>
      <c r="B31" s="22" t="s">
        <v>14</v>
      </c>
      <c r="C31" s="23">
        <v>9.5700000000000009E-5</v>
      </c>
      <c r="D31" s="17">
        <f t="shared" si="0"/>
        <v>31</v>
      </c>
    </row>
    <row r="32" spans="1:4">
      <c r="A32" s="17">
        <v>32</v>
      </c>
      <c r="B32" s="22" t="s">
        <v>18</v>
      </c>
      <c r="C32" s="23">
        <v>-4.3000000000000003E-6</v>
      </c>
      <c r="D32" s="17">
        <f t="shared" si="0"/>
        <v>32</v>
      </c>
    </row>
    <row r="33" spans="1:4">
      <c r="A33" s="17">
        <v>33</v>
      </c>
      <c r="B33" s="22" t="s">
        <v>22</v>
      </c>
      <c r="C33" s="23">
        <v>-4.3000000000000003E-6</v>
      </c>
      <c r="D33" s="17">
        <f t="shared" si="0"/>
        <v>32</v>
      </c>
    </row>
    <row r="34" spans="1:4">
      <c r="A34" s="17">
        <v>34</v>
      </c>
      <c r="B34" s="22" t="s">
        <v>26</v>
      </c>
      <c r="C34" s="23">
        <v>-4.3000000000000003E-6</v>
      </c>
      <c r="D34" s="17">
        <f t="shared" si="0"/>
        <v>32</v>
      </c>
    </row>
    <row r="35" spans="1:4">
      <c r="A35" s="17">
        <v>35</v>
      </c>
      <c r="B35" s="22" t="s">
        <v>30</v>
      </c>
      <c r="C35" s="23">
        <v>-4.3000000000000003E-6</v>
      </c>
      <c r="D35" s="17">
        <f t="shared" si="0"/>
        <v>32</v>
      </c>
    </row>
    <row r="36" spans="1:4">
      <c r="A36" s="17">
        <v>36</v>
      </c>
      <c r="B36" s="22" t="s">
        <v>34</v>
      </c>
      <c r="C36" s="23">
        <v>-4.3000000000000003E-6</v>
      </c>
      <c r="D36" s="17">
        <f t="shared" si="0"/>
        <v>32</v>
      </c>
    </row>
    <row r="37" spans="1:4">
      <c r="A37" s="17">
        <v>37</v>
      </c>
      <c r="B37" s="22" t="s">
        <v>38</v>
      </c>
      <c r="C37" s="23">
        <v>-4.3000000000000003E-6</v>
      </c>
      <c r="D37" s="17">
        <f t="shared" si="0"/>
        <v>32</v>
      </c>
    </row>
    <row r="38" spans="1:4">
      <c r="A38" s="17">
        <v>38</v>
      </c>
      <c r="B38" s="22" t="s">
        <v>42</v>
      </c>
      <c r="C38" s="23">
        <v>-4.3000000000000003E-6</v>
      </c>
      <c r="D38" s="17">
        <f t="shared" si="0"/>
        <v>32</v>
      </c>
    </row>
    <row r="39" spans="1:4">
      <c r="A39" s="17">
        <v>39</v>
      </c>
      <c r="B39" s="22" t="s">
        <v>46</v>
      </c>
      <c r="C39" s="23">
        <v>-4.3000000000000003E-6</v>
      </c>
      <c r="D39" s="17">
        <f t="shared" si="0"/>
        <v>32</v>
      </c>
    </row>
    <row r="40" spans="1:4">
      <c r="A40" s="17">
        <v>40</v>
      </c>
      <c r="B40" s="22" t="s">
        <v>50</v>
      </c>
      <c r="C40" s="23">
        <v>-4.3000000000000003E-6</v>
      </c>
      <c r="D40" s="17">
        <f t="shared" si="0"/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BURGAUD</dc:creator>
  <cp:lastModifiedBy>tulipe</cp:lastModifiedBy>
  <cp:lastPrinted>2017-10-25T08:34:35Z</cp:lastPrinted>
  <dcterms:created xsi:type="dcterms:W3CDTF">2017-10-24T14:34:57Z</dcterms:created>
  <dcterms:modified xsi:type="dcterms:W3CDTF">2017-11-03T22:37:34Z</dcterms:modified>
</cp:coreProperties>
</file>