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Historique client" sheetId="1" r:id="rId1"/>
    <sheet name="Feuil1" sheetId="2" r:id="rId2"/>
  </sheets>
  <definedNames>
    <definedName name="_xlnm._FilterDatabase" localSheetId="0" hidden="1">'Historique client'!$A$1:$Q$303</definedName>
    <definedName name="client">OFFSET('Historique client'!$A$2,,,COUNTIF('Historique client'!$A:$A,"&gt;&lt;")-1)</definedName>
    <definedName name="nechu">OFFSET(client,,9,)</definedName>
    <definedName name="retard">OFFSET(client,,8,)</definedName>
  </definedNames>
  <calcPr calcId="124519"/>
</workbook>
</file>

<file path=xl/calcChain.xml><?xml version="1.0" encoding="utf-8"?>
<calcChain xmlns="http://schemas.openxmlformats.org/spreadsheetml/2006/main">
  <c r="A2" i="2" a="1"/>
  <c r="A2" s="1"/>
  <c r="A3" l="1" a="1"/>
  <c r="A3" s="1"/>
  <c r="H3" i="1"/>
  <c r="H4"/>
  <c r="H5"/>
  <c r="H6"/>
  <c r="H7"/>
  <c r="H8"/>
  <c r="H9"/>
  <c r="H10"/>
  <c r="H11"/>
  <c r="H12"/>
  <c r="H13"/>
  <c r="H14"/>
  <c r="H15"/>
  <c r="H16"/>
  <c r="H17"/>
  <c r="H18"/>
  <c r="A4" i="2" l="1" a="1"/>
  <c r="A4" s="1"/>
  <c r="H19" i="1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2"/>
  <c r="A5" i="2" l="1" a="1"/>
  <c r="A5" s="1"/>
  <c r="I8" i="1"/>
  <c r="J291"/>
  <c r="J275"/>
  <c r="J259"/>
  <c r="J243"/>
  <c r="J227"/>
  <c r="J219"/>
  <c r="J203"/>
  <c r="J187"/>
  <c r="J171"/>
  <c r="J290"/>
  <c r="J274"/>
  <c r="J258"/>
  <c r="J242"/>
  <c r="J226"/>
  <c r="J210"/>
  <c r="J194"/>
  <c r="J178"/>
  <c r="J162"/>
  <c r="J146"/>
  <c r="J130"/>
  <c r="J114"/>
  <c r="J98"/>
  <c r="J82"/>
  <c r="J66"/>
  <c r="J50"/>
  <c r="J34"/>
  <c r="J26"/>
  <c r="J18"/>
  <c r="J297"/>
  <c r="J281"/>
  <c r="J265"/>
  <c r="J249"/>
  <c r="J233"/>
  <c r="J217"/>
  <c r="J201"/>
  <c r="J185"/>
  <c r="J169"/>
  <c r="J153"/>
  <c r="J137"/>
  <c r="J113"/>
  <c r="J97"/>
  <c r="J81"/>
  <c r="J65"/>
  <c r="J49"/>
  <c r="J33"/>
  <c r="J296"/>
  <c r="J280"/>
  <c r="J264"/>
  <c r="J248"/>
  <c r="J232"/>
  <c r="J216"/>
  <c r="J176"/>
  <c r="J160"/>
  <c r="J144"/>
  <c r="J128"/>
  <c r="J104"/>
  <c r="J88"/>
  <c r="J72"/>
  <c r="J56"/>
  <c r="J40"/>
  <c r="J32"/>
  <c r="J16"/>
  <c r="J303"/>
  <c r="J287"/>
  <c r="J271"/>
  <c r="J255"/>
  <c r="J239"/>
  <c r="J199"/>
  <c r="J183"/>
  <c r="J167"/>
  <c r="J151"/>
  <c r="J135"/>
  <c r="J127"/>
  <c r="J111"/>
  <c r="J103"/>
  <c r="J87"/>
  <c r="J71"/>
  <c r="J63"/>
  <c r="J47"/>
  <c r="J39"/>
  <c r="J23"/>
  <c r="J15"/>
  <c r="J294"/>
  <c r="J254"/>
  <c r="J246"/>
  <c r="J238"/>
  <c r="J198"/>
  <c r="J190"/>
  <c r="J174"/>
  <c r="J158"/>
  <c r="J142"/>
  <c r="J94"/>
  <c r="J78"/>
  <c r="J70"/>
  <c r="J54"/>
  <c r="J46"/>
  <c r="J38"/>
  <c r="J30"/>
  <c r="J22"/>
  <c r="J301"/>
  <c r="J293"/>
  <c r="J285"/>
  <c r="J277"/>
  <c r="J269"/>
  <c r="J261"/>
  <c r="J253"/>
  <c r="J245"/>
  <c r="J237"/>
  <c r="J221"/>
  <c r="J213"/>
  <c r="J205"/>
  <c r="J197"/>
  <c r="J189"/>
  <c r="J181"/>
  <c r="J173"/>
  <c r="J165"/>
  <c r="J157"/>
  <c r="J149"/>
  <c r="J141"/>
  <c r="J133"/>
  <c r="J125"/>
  <c r="J117"/>
  <c r="J109"/>
  <c r="J101"/>
  <c r="J85"/>
  <c r="J77"/>
  <c r="J69"/>
  <c r="J61"/>
  <c r="J53"/>
  <c r="J45"/>
  <c r="J37"/>
  <c r="J29"/>
  <c r="J21"/>
  <c r="J299"/>
  <c r="J283"/>
  <c r="J267"/>
  <c r="J251"/>
  <c r="J235"/>
  <c r="J211"/>
  <c r="J195"/>
  <c r="J179"/>
  <c r="J163"/>
  <c r="J298"/>
  <c r="J282"/>
  <c r="J266"/>
  <c r="J250"/>
  <c r="J234"/>
  <c r="J218"/>
  <c r="J202"/>
  <c r="J186"/>
  <c r="J170"/>
  <c r="J154"/>
  <c r="J138"/>
  <c r="J122"/>
  <c r="J106"/>
  <c r="J90"/>
  <c r="J74"/>
  <c r="J58"/>
  <c r="J42"/>
  <c r="J10"/>
  <c r="J289"/>
  <c r="J273"/>
  <c r="J257"/>
  <c r="J241"/>
  <c r="J225"/>
  <c r="J209"/>
  <c r="J193"/>
  <c r="J177"/>
  <c r="J161"/>
  <c r="J145"/>
  <c r="J105"/>
  <c r="J89"/>
  <c r="J73"/>
  <c r="J57"/>
  <c r="J41"/>
  <c r="J25"/>
  <c r="J288"/>
  <c r="J272"/>
  <c r="J256"/>
  <c r="J240"/>
  <c r="J224"/>
  <c r="J208"/>
  <c r="J200"/>
  <c r="J184"/>
  <c r="J168"/>
  <c r="J152"/>
  <c r="J136"/>
  <c r="J96"/>
  <c r="J80"/>
  <c r="J64"/>
  <c r="J48"/>
  <c r="J24"/>
  <c r="J279"/>
  <c r="J263"/>
  <c r="J247"/>
  <c r="J231"/>
  <c r="J223"/>
  <c r="J207"/>
  <c r="J191"/>
  <c r="J175"/>
  <c r="J159"/>
  <c r="J143"/>
  <c r="J119"/>
  <c r="J79"/>
  <c r="J31"/>
  <c r="J302"/>
  <c r="J286"/>
  <c r="J278"/>
  <c r="J262"/>
  <c r="J222"/>
  <c r="J206"/>
  <c r="J182"/>
  <c r="J166"/>
  <c r="J150"/>
  <c r="J134"/>
  <c r="J126"/>
  <c r="J118"/>
  <c r="J102"/>
  <c r="J86"/>
  <c r="J62"/>
  <c r="J300"/>
  <c r="J292"/>
  <c r="J284"/>
  <c r="J276"/>
  <c r="J268"/>
  <c r="J260"/>
  <c r="J252"/>
  <c r="J244"/>
  <c r="J236"/>
  <c r="J228"/>
  <c r="J220"/>
  <c r="J212"/>
  <c r="J204"/>
  <c r="J196"/>
  <c r="J188"/>
  <c r="J180"/>
  <c r="J172"/>
  <c r="J164"/>
  <c r="J156"/>
  <c r="J140"/>
  <c r="J132"/>
  <c r="J124"/>
  <c r="J116"/>
  <c r="J108"/>
  <c r="J92"/>
  <c r="J84"/>
  <c r="J76"/>
  <c r="J68"/>
  <c r="J60"/>
  <c r="J52"/>
  <c r="J44"/>
  <c r="J36"/>
  <c r="J28"/>
  <c r="J20"/>
  <c r="J147"/>
  <c r="J131"/>
  <c r="J123"/>
  <c r="J115"/>
  <c r="J99"/>
  <c r="J91"/>
  <c r="J83"/>
  <c r="J75"/>
  <c r="J67"/>
  <c r="J51"/>
  <c r="J43"/>
  <c r="J35"/>
  <c r="J27"/>
  <c r="J19"/>
  <c r="J6"/>
  <c r="J5"/>
  <c r="J4"/>
  <c r="J9"/>
  <c r="J8"/>
  <c r="J3"/>
  <c r="J2"/>
  <c r="J107"/>
  <c r="J129"/>
  <c r="J121"/>
  <c r="J17"/>
  <c r="J192"/>
  <c r="J120"/>
  <c r="J112"/>
  <c r="J295"/>
  <c r="J215"/>
  <c r="J95"/>
  <c r="J55"/>
  <c r="J7"/>
  <c r="J270"/>
  <c r="J230"/>
  <c r="J214"/>
  <c r="J110"/>
  <c r="J14"/>
  <c r="J229"/>
  <c r="J93"/>
  <c r="J13"/>
  <c r="J148"/>
  <c r="J100"/>
  <c r="J12"/>
  <c r="J155"/>
  <c r="J139"/>
  <c r="J59"/>
  <c r="J11"/>
  <c r="N290"/>
  <c r="N266"/>
  <c r="N242"/>
  <c r="N218"/>
  <c r="N202"/>
  <c r="N178"/>
  <c r="N154"/>
  <c r="N130"/>
  <c r="N106"/>
  <c r="N82"/>
  <c r="N58"/>
  <c r="N42"/>
  <c r="N10"/>
  <c r="N289"/>
  <c r="N273"/>
  <c r="N249"/>
  <c r="N225"/>
  <c r="N201"/>
  <c r="N177"/>
  <c r="N153"/>
  <c r="N129"/>
  <c r="N105"/>
  <c r="N89"/>
  <c r="N73"/>
  <c r="N49"/>
  <c r="N33"/>
  <c r="N17"/>
  <c r="N296"/>
  <c r="N264"/>
  <c r="N240"/>
  <c r="N216"/>
  <c r="N192"/>
  <c r="N176"/>
  <c r="N152"/>
  <c r="N120"/>
  <c r="N96"/>
  <c r="N80"/>
  <c r="N56"/>
  <c r="N32"/>
  <c r="N16"/>
  <c r="N295"/>
  <c r="N271"/>
  <c r="N239"/>
  <c r="N215"/>
  <c r="N191"/>
  <c r="N167"/>
  <c r="N143"/>
  <c r="N119"/>
  <c r="N95"/>
  <c r="N79"/>
  <c r="N63"/>
  <c r="N39"/>
  <c r="N7"/>
  <c r="N286"/>
  <c r="N262"/>
  <c r="N238"/>
  <c r="N214"/>
  <c r="N190"/>
  <c r="N166"/>
  <c r="N142"/>
  <c r="N118"/>
  <c r="N94"/>
  <c r="N70"/>
  <c r="N54"/>
  <c r="N38"/>
  <c r="N22"/>
  <c r="N293"/>
  <c r="N285"/>
  <c r="N261"/>
  <c r="N253"/>
  <c r="N245"/>
  <c r="N229"/>
  <c r="N213"/>
  <c r="N189"/>
  <c r="N181"/>
  <c r="N149"/>
  <c r="N133"/>
  <c r="N125"/>
  <c r="N117"/>
  <c r="N109"/>
  <c r="N101"/>
  <c r="N93"/>
  <c r="N85"/>
  <c r="N69"/>
  <c r="N53"/>
  <c r="N37"/>
  <c r="N13"/>
  <c r="N5"/>
  <c r="N298"/>
  <c r="N274"/>
  <c r="N250"/>
  <c r="N226"/>
  <c r="N194"/>
  <c r="N170"/>
  <c r="N146"/>
  <c r="N122"/>
  <c r="N98"/>
  <c r="N74"/>
  <c r="N50"/>
  <c r="N34"/>
  <c r="N18"/>
  <c r="N297"/>
  <c r="N265"/>
  <c r="N241"/>
  <c r="N217"/>
  <c r="N193"/>
  <c r="N169"/>
  <c r="N145"/>
  <c r="N121"/>
  <c r="N97"/>
  <c r="N81"/>
  <c r="N65"/>
  <c r="N57"/>
  <c r="N41"/>
  <c r="N9"/>
  <c r="N288"/>
  <c r="N272"/>
  <c r="N248"/>
  <c r="N224"/>
  <c r="N200"/>
  <c r="N168"/>
  <c r="N144"/>
  <c r="N128"/>
  <c r="N104"/>
  <c r="N88"/>
  <c r="N64"/>
  <c r="N40"/>
  <c r="N8"/>
  <c r="N287"/>
  <c r="N263"/>
  <c r="N247"/>
  <c r="N223"/>
  <c r="N199"/>
  <c r="N175"/>
  <c r="N151"/>
  <c r="N127"/>
  <c r="N111"/>
  <c r="N87"/>
  <c r="N55"/>
  <c r="N31"/>
  <c r="N15"/>
  <c r="N294"/>
  <c r="N270"/>
  <c r="N246"/>
  <c r="N222"/>
  <c r="N198"/>
  <c r="N174"/>
  <c r="N150"/>
  <c r="N126"/>
  <c r="N102"/>
  <c r="N86"/>
  <c r="N62"/>
  <c r="N30"/>
  <c r="N14"/>
  <c r="N292"/>
  <c r="N284"/>
  <c r="N276"/>
  <c r="N260"/>
  <c r="N252"/>
  <c r="N244"/>
  <c r="N228"/>
  <c r="N212"/>
  <c r="N180"/>
  <c r="N148"/>
  <c r="N140"/>
  <c r="N124"/>
  <c r="N116"/>
  <c r="N108"/>
  <c r="N100"/>
  <c r="N92"/>
  <c r="N84"/>
  <c r="N68"/>
  <c r="N44"/>
  <c r="N36"/>
  <c r="N12"/>
  <c r="N282"/>
  <c r="N258"/>
  <c r="N234"/>
  <c r="N210"/>
  <c r="N186"/>
  <c r="N162"/>
  <c r="N138"/>
  <c r="N114"/>
  <c r="N90"/>
  <c r="N66"/>
  <c r="N26"/>
  <c r="N281"/>
  <c r="N257"/>
  <c r="N233"/>
  <c r="N209"/>
  <c r="N185"/>
  <c r="N161"/>
  <c r="N137"/>
  <c r="N113"/>
  <c r="N25"/>
  <c r="N280"/>
  <c r="N256"/>
  <c r="N232"/>
  <c r="N208"/>
  <c r="N184"/>
  <c r="N160"/>
  <c r="N136"/>
  <c r="N112"/>
  <c r="N72"/>
  <c r="N48"/>
  <c r="N24"/>
  <c r="N303"/>
  <c r="N279"/>
  <c r="N255"/>
  <c r="N231"/>
  <c r="N207"/>
  <c r="N183"/>
  <c r="N159"/>
  <c r="N135"/>
  <c r="N103"/>
  <c r="N71"/>
  <c r="N47"/>
  <c r="N23"/>
  <c r="N302"/>
  <c r="N278"/>
  <c r="N254"/>
  <c r="N230"/>
  <c r="N206"/>
  <c r="N182"/>
  <c r="N158"/>
  <c r="N134"/>
  <c r="N110"/>
  <c r="N78"/>
  <c r="N46"/>
  <c r="N6"/>
  <c r="N291"/>
  <c r="N283"/>
  <c r="N275"/>
  <c r="N267"/>
  <c r="N259"/>
  <c r="N251"/>
  <c r="N243"/>
  <c r="N227"/>
  <c r="N211"/>
  <c r="N203"/>
  <c r="N179"/>
  <c r="N171"/>
  <c r="N163"/>
  <c r="N155"/>
  <c r="N147"/>
  <c r="N139"/>
  <c r="N123"/>
  <c r="N115"/>
  <c r="N107"/>
  <c r="N99"/>
  <c r="N91"/>
  <c r="N83"/>
  <c r="N75"/>
  <c r="N67"/>
  <c r="N59"/>
  <c r="N43"/>
  <c r="N35"/>
  <c r="N19"/>
  <c r="N11"/>
  <c r="N301"/>
  <c r="N277"/>
  <c r="N269"/>
  <c r="N237"/>
  <c r="N221"/>
  <c r="N205"/>
  <c r="N197"/>
  <c r="N173"/>
  <c r="N165"/>
  <c r="N157"/>
  <c r="N141"/>
  <c r="N77"/>
  <c r="N61"/>
  <c r="N45"/>
  <c r="N29"/>
  <c r="N21"/>
  <c r="N300"/>
  <c r="N268"/>
  <c r="N236"/>
  <c r="N220"/>
  <c r="N204"/>
  <c r="N196"/>
  <c r="N188"/>
  <c r="N172"/>
  <c r="N164"/>
  <c r="N156"/>
  <c r="N132"/>
  <c r="N76"/>
  <c r="N60"/>
  <c r="N52"/>
  <c r="N28"/>
  <c r="N20"/>
  <c r="N4"/>
  <c r="N299"/>
  <c r="N235"/>
  <c r="N219"/>
  <c r="N195"/>
  <c r="N187"/>
  <c r="N131"/>
  <c r="N51"/>
  <c r="N27"/>
  <c r="N3"/>
  <c r="N2"/>
  <c r="I292"/>
  <c r="I268"/>
  <c r="I244"/>
  <c r="I220"/>
  <c r="I196"/>
  <c r="I172"/>
  <c r="I152"/>
  <c r="I128"/>
  <c r="I104"/>
  <c r="I80"/>
  <c r="I64"/>
  <c r="I41"/>
  <c r="I25"/>
  <c r="I283"/>
  <c r="I259"/>
  <c r="I235"/>
  <c r="I211"/>
  <c r="I187"/>
  <c r="I167"/>
  <c r="I143"/>
  <c r="I119"/>
  <c r="I95"/>
  <c r="I71"/>
  <c r="I55"/>
  <c r="I40"/>
  <c r="I24"/>
  <c r="I282"/>
  <c r="I250"/>
  <c r="I226"/>
  <c r="I202"/>
  <c r="I178"/>
  <c r="I158"/>
  <c r="I134"/>
  <c r="I110"/>
  <c r="I86"/>
  <c r="I70"/>
  <c r="I54"/>
  <c r="I39"/>
  <c r="I23"/>
  <c r="I289"/>
  <c r="I265"/>
  <c r="I241"/>
  <c r="I217"/>
  <c r="I201"/>
  <c r="I177"/>
  <c r="I157"/>
  <c r="I133"/>
  <c r="I117"/>
  <c r="I101"/>
  <c r="I85"/>
  <c r="I69"/>
  <c r="I45"/>
  <c r="I30"/>
  <c r="I14"/>
  <c r="I296"/>
  <c r="I272"/>
  <c r="I248"/>
  <c r="I224"/>
  <c r="I200"/>
  <c r="I176"/>
  <c r="I148"/>
  <c r="I29"/>
  <c r="I276"/>
  <c r="I252"/>
  <c r="I228"/>
  <c r="I204"/>
  <c r="I180"/>
  <c r="I160"/>
  <c r="I136"/>
  <c r="I112"/>
  <c r="I88"/>
  <c r="I56"/>
  <c r="I17"/>
  <c r="I291"/>
  <c r="I267"/>
  <c r="I243"/>
  <c r="I219"/>
  <c r="I195"/>
  <c r="I171"/>
  <c r="I151"/>
  <c r="I127"/>
  <c r="I103"/>
  <c r="I79"/>
  <c r="I16"/>
  <c r="I290"/>
  <c r="I266"/>
  <c r="I242"/>
  <c r="I218"/>
  <c r="I194"/>
  <c r="I150"/>
  <c r="I126"/>
  <c r="I94"/>
  <c r="I15"/>
  <c r="I297"/>
  <c r="I273"/>
  <c r="I249"/>
  <c r="I225"/>
  <c r="I193"/>
  <c r="I165"/>
  <c r="I141"/>
  <c r="I53"/>
  <c r="I280"/>
  <c r="I256"/>
  <c r="I232"/>
  <c r="I208"/>
  <c r="I184"/>
  <c r="I164"/>
  <c r="I140"/>
  <c r="I124"/>
  <c r="I108"/>
  <c r="I92"/>
  <c r="I76"/>
  <c r="I60"/>
  <c r="I44"/>
  <c r="I21"/>
  <c r="I13"/>
  <c r="I303"/>
  <c r="I287"/>
  <c r="I271"/>
  <c r="I247"/>
  <c r="I231"/>
  <c r="I215"/>
  <c r="I199"/>
  <c r="I183"/>
  <c r="I169"/>
  <c r="I147"/>
  <c r="I131"/>
  <c r="I115"/>
  <c r="I99"/>
  <c r="I83"/>
  <c r="I67"/>
  <c r="I51"/>
  <c r="I36"/>
  <c r="I20"/>
  <c r="I4"/>
  <c r="I294"/>
  <c r="I270"/>
  <c r="I254"/>
  <c r="I230"/>
  <c r="I206"/>
  <c r="I182"/>
  <c r="I154"/>
  <c r="I146"/>
  <c r="I138"/>
  <c r="I130"/>
  <c r="I114"/>
  <c r="I106"/>
  <c r="I98"/>
  <c r="I90"/>
  <c r="I82"/>
  <c r="I74"/>
  <c r="I66"/>
  <c r="I58"/>
  <c r="I50"/>
  <c r="I42"/>
  <c r="I35"/>
  <c r="I27"/>
  <c r="I19"/>
  <c r="I11"/>
  <c r="I3"/>
  <c r="I300"/>
  <c r="I284"/>
  <c r="I260"/>
  <c r="I236"/>
  <c r="I212"/>
  <c r="I188"/>
  <c r="I168"/>
  <c r="I144"/>
  <c r="I120"/>
  <c r="I96"/>
  <c r="I72"/>
  <c r="I48"/>
  <c r="I33"/>
  <c r="I9"/>
  <c r="I299"/>
  <c r="I275"/>
  <c r="I251"/>
  <c r="I227"/>
  <c r="I203"/>
  <c r="I179"/>
  <c r="I159"/>
  <c r="I135"/>
  <c r="I111"/>
  <c r="I87"/>
  <c r="I63"/>
  <c r="I47"/>
  <c r="I32"/>
  <c r="I298"/>
  <c r="I274"/>
  <c r="I258"/>
  <c r="I234"/>
  <c r="I210"/>
  <c r="I186"/>
  <c r="I166"/>
  <c r="I142"/>
  <c r="I118"/>
  <c r="I102"/>
  <c r="I78"/>
  <c r="I62"/>
  <c r="I46"/>
  <c r="I31"/>
  <c r="I7"/>
  <c r="I281"/>
  <c r="I257"/>
  <c r="I233"/>
  <c r="I209"/>
  <c r="I185"/>
  <c r="I149"/>
  <c r="I125"/>
  <c r="I109"/>
  <c r="I93"/>
  <c r="I77"/>
  <c r="I61"/>
  <c r="I38"/>
  <c r="I22"/>
  <c r="I6"/>
  <c r="I288"/>
  <c r="I264"/>
  <c r="I240"/>
  <c r="I216"/>
  <c r="I192"/>
  <c r="I170"/>
  <c r="I156"/>
  <c r="I132"/>
  <c r="I116"/>
  <c r="I100"/>
  <c r="I84"/>
  <c r="I68"/>
  <c r="I52"/>
  <c r="I37"/>
  <c r="I5"/>
  <c r="I295"/>
  <c r="I279"/>
  <c r="I263"/>
  <c r="I255"/>
  <c r="I239"/>
  <c r="I223"/>
  <c r="I207"/>
  <c r="I191"/>
  <c r="I175"/>
  <c r="I163"/>
  <c r="I155"/>
  <c r="I139"/>
  <c r="I123"/>
  <c r="I107"/>
  <c r="I91"/>
  <c r="I75"/>
  <c r="I59"/>
  <c r="I43"/>
  <c r="I28"/>
  <c r="I12"/>
  <c r="I302"/>
  <c r="I286"/>
  <c r="I278"/>
  <c r="I262"/>
  <c r="I246"/>
  <c r="I238"/>
  <c r="I222"/>
  <c r="I214"/>
  <c r="I198"/>
  <c r="I190"/>
  <c r="I174"/>
  <c r="I162"/>
  <c r="I122"/>
  <c r="I301"/>
  <c r="I293"/>
  <c r="I285"/>
  <c r="I277"/>
  <c r="I269"/>
  <c r="I261"/>
  <c r="I253"/>
  <c r="I245"/>
  <c r="I237"/>
  <c r="I229"/>
  <c r="I221"/>
  <c r="I213"/>
  <c r="I205"/>
  <c r="I197"/>
  <c r="I189"/>
  <c r="I181"/>
  <c r="I173"/>
  <c r="I161"/>
  <c r="I153"/>
  <c r="I145"/>
  <c r="I137"/>
  <c r="I129"/>
  <c r="I121"/>
  <c r="I113"/>
  <c r="I105"/>
  <c r="I97"/>
  <c r="I89"/>
  <c r="I81"/>
  <c r="I73"/>
  <c r="I65"/>
  <c r="I57"/>
  <c r="I49"/>
  <c r="I34"/>
  <c r="I26"/>
  <c r="I18"/>
  <c r="I10"/>
  <c r="I2"/>
  <c r="E4" i="2" s="1" a="1"/>
  <c r="E4" s="1"/>
  <c r="F4" l="1" a="1"/>
  <c r="F4" s="1"/>
  <c r="B4" a="1"/>
  <c r="B4" s="1"/>
  <c r="C4" a="1"/>
  <c r="C4" s="1"/>
  <c r="B5" a="1"/>
  <c r="B5" s="1"/>
  <c r="C5" a="1"/>
  <c r="C5" s="1"/>
  <c r="E5" a="1"/>
  <c r="E5" s="1"/>
  <c r="D5" a="1"/>
  <c r="D5" s="1"/>
  <c r="F5" a="1"/>
  <c r="F5" s="1"/>
  <c r="D4" a="1"/>
  <c r="D4" s="1"/>
  <c r="B2" a="1"/>
  <c r="B2" s="1"/>
  <c r="B3" a="1"/>
  <c r="B3" s="1"/>
  <c r="C2" a="1"/>
  <c r="C2" s="1"/>
  <c r="D2" a="1"/>
  <c r="D2" s="1"/>
  <c r="E2" a="1"/>
  <c r="E2" s="1"/>
  <c r="F2" a="1"/>
  <c r="F2" s="1"/>
  <c r="D3" a="1"/>
  <c r="D3" s="1"/>
  <c r="E3" a="1"/>
  <c r="E3" s="1"/>
  <c r="F3" a="1"/>
  <c r="F3" s="1"/>
  <c r="C3" a="1"/>
  <c r="C3" s="1"/>
  <c r="A6" a="1"/>
  <c r="A6" s="1"/>
  <c r="B6" l="1" a="1"/>
  <c r="B6" s="1"/>
  <c r="D6" a="1"/>
  <c r="D6" s="1"/>
  <c r="F6" a="1"/>
  <c r="F6" s="1"/>
  <c r="C6" a="1"/>
  <c r="C6" s="1"/>
  <c r="E6" a="1"/>
  <c r="E6" s="1"/>
  <c r="A7" a="1"/>
  <c r="A7" s="1"/>
  <c r="C7" l="1" a="1"/>
  <c r="C7" s="1"/>
  <c r="E7" a="1"/>
  <c r="E7" s="1"/>
  <c r="B7" a="1"/>
  <c r="B7" s="1"/>
  <c r="D7" a="1"/>
  <c r="D7" s="1"/>
  <c r="F7" a="1"/>
  <c r="F7" s="1"/>
  <c r="A8" a="1"/>
  <c r="A8" s="1"/>
  <c r="B8" l="1" a="1"/>
  <c r="B8" s="1"/>
  <c r="D8" a="1"/>
  <c r="D8" s="1"/>
  <c r="F8" a="1"/>
  <c r="F8" s="1"/>
  <c r="C8" a="1"/>
  <c r="C8" s="1"/>
  <c r="E8" a="1"/>
  <c r="E8" s="1"/>
  <c r="A9" a="1"/>
  <c r="A9" s="1"/>
  <c r="A10" l="1" a="1"/>
  <c r="A10" s="1"/>
  <c r="C9" a="1"/>
  <c r="C9" s="1"/>
  <c r="E9" a="1"/>
  <c r="E9" s="1"/>
  <c r="B9" a="1"/>
  <c r="B9" s="1"/>
  <c r="D9" a="1"/>
  <c r="D9" s="1"/>
  <c r="F9" a="1"/>
  <c r="F9" s="1"/>
  <c r="A11" a="1"/>
  <c r="A11" s="1"/>
  <c r="C11" l="1" a="1"/>
  <c r="C11" s="1"/>
  <c r="E11" a="1"/>
  <c r="E11" s="1"/>
  <c r="B11" a="1"/>
  <c r="B11" s="1"/>
  <c r="D11" a="1"/>
  <c r="D11" s="1"/>
  <c r="F11" a="1"/>
  <c r="F11" s="1"/>
  <c r="B10" a="1"/>
  <c r="B10" s="1"/>
  <c r="D10" a="1"/>
  <c r="D10" s="1"/>
  <c r="F10" a="1"/>
  <c r="F10" s="1"/>
  <c r="C10" a="1"/>
  <c r="C10" s="1"/>
  <c r="E10" a="1"/>
  <c r="E10" s="1"/>
  <c r="A12" a="1"/>
  <c r="A12" s="1"/>
  <c r="B12" l="1" a="1"/>
  <c r="B12" s="1"/>
  <c r="D12" a="1"/>
  <c r="D12" s="1"/>
  <c r="F12" a="1"/>
  <c r="F12" s="1"/>
  <c r="C12" a="1"/>
  <c r="C12" s="1"/>
  <c r="E12" a="1"/>
  <c r="E12" s="1"/>
  <c r="A13" a="1"/>
  <c r="A13" s="1"/>
  <c r="C13" l="1" a="1"/>
  <c r="C13" s="1"/>
  <c r="E13" a="1"/>
  <c r="E13" s="1"/>
  <c r="B13" a="1"/>
  <c r="B13" s="1"/>
  <c r="D13" a="1"/>
  <c r="D13" s="1"/>
  <c r="F13" a="1"/>
  <c r="F13" s="1"/>
  <c r="A14" a="1"/>
  <c r="A14" s="1"/>
  <c r="C14" l="1" a="1"/>
  <c r="C14" s="1"/>
  <c r="D14" a="1"/>
  <c r="D14" s="1"/>
  <c r="B14" a="1"/>
  <c r="B14" s="1"/>
  <c r="E14" a="1"/>
  <c r="E14" s="1"/>
  <c r="F14" a="1"/>
  <c r="F14" s="1"/>
  <c r="A15" a="1"/>
  <c r="A15" s="1"/>
  <c r="B15" l="1" a="1"/>
  <c r="B15" s="1"/>
  <c r="D15" a="1"/>
  <c r="D15" s="1"/>
  <c r="F15" a="1"/>
  <c r="F15" s="1"/>
  <c r="C15" a="1"/>
  <c r="C15" s="1"/>
  <c r="E15" a="1"/>
  <c r="E15" s="1"/>
  <c r="A16" a="1"/>
  <c r="A16" s="1"/>
  <c r="C16" l="1" a="1"/>
  <c r="C16" s="1"/>
  <c r="E16" a="1"/>
  <c r="E16" s="1"/>
  <c r="B16" a="1"/>
  <c r="B16" s="1"/>
  <c r="D16" a="1"/>
  <c r="D16" s="1"/>
  <c r="F16" a="1"/>
  <c r="F16" s="1"/>
  <c r="A17" a="1"/>
  <c r="A17" s="1"/>
  <c r="B17" l="1" a="1"/>
  <c r="B17" s="1"/>
  <c r="D17" a="1"/>
  <c r="D17" s="1"/>
  <c r="F17" a="1"/>
  <c r="F17" s="1"/>
  <c r="C17" a="1"/>
  <c r="C17" s="1"/>
  <c r="E17" a="1"/>
  <c r="E17" s="1"/>
  <c r="A18" a="1"/>
  <c r="A18" s="1"/>
  <c r="B18" l="1" a="1"/>
  <c r="B18" s="1"/>
  <c r="D18" a="1"/>
  <c r="D18" s="1"/>
  <c r="F18" a="1"/>
  <c r="F18" s="1"/>
  <c r="C18" a="1"/>
  <c r="C18" s="1"/>
  <c r="E18" a="1"/>
  <c r="E18" s="1"/>
  <c r="A19" a="1"/>
  <c r="A19" s="1"/>
  <c r="C19" l="1" a="1"/>
  <c r="C19" s="1"/>
  <c r="E19" a="1"/>
  <c r="E19" s="1"/>
  <c r="B19" a="1"/>
  <c r="B19" s="1"/>
  <c r="D19" a="1"/>
  <c r="D19" s="1"/>
  <c r="F19" a="1"/>
  <c r="F19" s="1"/>
  <c r="A20" a="1"/>
  <c r="A20" s="1"/>
  <c r="B20" l="1" a="1"/>
  <c r="B20" s="1"/>
  <c r="D20" a="1"/>
  <c r="D20" s="1"/>
  <c r="F20" a="1"/>
  <c r="F20" s="1"/>
  <c r="C20" a="1"/>
  <c r="C20" s="1"/>
  <c r="E20" a="1"/>
  <c r="E20" s="1"/>
  <c r="A21" a="1"/>
  <c r="A21" s="1"/>
  <c r="A22" l="1" a="1"/>
  <c r="A22" s="1"/>
  <c r="B21"/>
  <c r="A23" l="1" a="1"/>
  <c r="A23" s="1"/>
  <c r="B22"/>
  <c r="A24" l="1" a="1"/>
  <c r="A24" s="1"/>
  <c r="B23"/>
  <c r="A25" l="1" a="1"/>
  <c r="A25" s="1"/>
  <c r="B24"/>
  <c r="A26" l="1" a="1"/>
  <c r="A26" s="1"/>
  <c r="B25"/>
  <c r="A27" l="1" a="1"/>
  <c r="A27" s="1"/>
  <c r="B26"/>
  <c r="A28" l="1" a="1"/>
  <c r="A28" s="1"/>
  <c r="B27"/>
  <c r="A29" l="1" a="1"/>
  <c r="A29" s="1"/>
  <c r="B28"/>
  <c r="A30" l="1" a="1"/>
  <c r="A30" s="1"/>
  <c r="B29"/>
  <c r="A31" l="1" a="1"/>
  <c r="A31" s="1"/>
  <c r="B30"/>
  <c r="A32" l="1" a="1"/>
  <c r="A32" s="1"/>
  <c r="B31"/>
  <c r="A33" l="1" a="1"/>
  <c r="A33" s="1"/>
  <c r="B32"/>
  <c r="A34" l="1" a="1"/>
  <c r="A34" s="1"/>
  <c r="B33"/>
  <c r="A35" l="1" a="1"/>
  <c r="A35" s="1"/>
  <c r="B34"/>
  <c r="A36" l="1" a="1"/>
  <c r="A36" s="1"/>
  <c r="B35"/>
  <c r="A37" l="1" a="1"/>
  <c r="A37" s="1"/>
  <c r="B36"/>
  <c r="A38" l="1" a="1"/>
  <c r="A38" s="1"/>
  <c r="B37"/>
  <c r="A39" l="1" a="1"/>
  <c r="A39" s="1"/>
  <c r="B38"/>
  <c r="A40" l="1" a="1"/>
  <c r="A40" s="1"/>
  <c r="B39"/>
  <c r="A41" l="1" a="1"/>
  <c r="A41" s="1"/>
  <c r="B40"/>
  <c r="A42" l="1" a="1"/>
  <c r="A42" s="1"/>
  <c r="B41"/>
  <c r="A43" l="1" a="1"/>
  <c r="A43" s="1"/>
  <c r="B42"/>
  <c r="A44" l="1" a="1"/>
  <c r="A44" s="1"/>
  <c r="B43"/>
  <c r="A45" l="1" a="1"/>
  <c r="A45" s="1"/>
  <c r="B44"/>
  <c r="A46" l="1" a="1"/>
  <c r="A46" s="1"/>
  <c r="B45"/>
  <c r="A47" l="1" a="1"/>
  <c r="A47" s="1"/>
  <c r="A48" s="1" a="1"/>
  <c r="A48" s="1"/>
  <c r="A49" s="1" a="1"/>
  <c r="A49" s="1"/>
  <c r="A50" s="1" a="1"/>
  <c r="A50" s="1"/>
  <c r="A51" s="1" a="1"/>
  <c r="A51" s="1"/>
  <c r="A52" s="1" a="1"/>
  <c r="A52" s="1"/>
  <c r="A53" s="1" a="1"/>
  <c r="A53" s="1"/>
  <c r="A54" s="1" a="1"/>
  <c r="A54" s="1"/>
  <c r="A55" s="1" a="1"/>
  <c r="A55" s="1"/>
  <c r="A56" s="1" a="1"/>
  <c r="A56" s="1"/>
  <c r="A57" s="1" a="1"/>
  <c r="A57" s="1"/>
  <c r="A58" s="1" a="1"/>
  <c r="A58" s="1"/>
  <c r="A59" s="1" a="1"/>
  <c r="A59" s="1"/>
  <c r="A60" s="1" a="1"/>
  <c r="A60" s="1"/>
  <c r="A61" s="1" a="1"/>
  <c r="A61" s="1"/>
  <c r="A62" s="1" a="1"/>
  <c r="A62" s="1"/>
  <c r="A63" s="1" a="1"/>
  <c r="A63" s="1"/>
  <c r="A64" s="1" a="1"/>
  <c r="A64" s="1"/>
  <c r="A65" s="1" a="1"/>
  <c r="A65" s="1"/>
  <c r="A66" s="1" a="1"/>
  <c r="A66" s="1"/>
  <c r="A67" s="1" a="1"/>
  <c r="A67" s="1"/>
  <c r="A68" s="1" a="1"/>
  <c r="A68" s="1"/>
  <c r="A69" s="1" a="1"/>
  <c r="A69" s="1"/>
  <c r="A70" s="1" a="1"/>
  <c r="A70" s="1"/>
  <c r="A71" s="1" a="1"/>
  <c r="A71" s="1"/>
  <c r="A72" s="1" a="1"/>
  <c r="A72" s="1"/>
  <c r="A73" s="1" a="1"/>
  <c r="A73" s="1"/>
  <c r="A74" s="1" a="1"/>
  <c r="A74" s="1"/>
  <c r="A75" s="1" a="1"/>
  <c r="A75" s="1"/>
  <c r="A76" s="1" a="1"/>
  <c r="A76" s="1"/>
  <c r="A77" s="1" a="1"/>
  <c r="A77" s="1"/>
  <c r="A78" s="1" a="1"/>
  <c r="A78" s="1"/>
  <c r="A79" s="1" a="1"/>
  <c r="A79" s="1"/>
  <c r="A80" s="1" a="1"/>
  <c r="A80" s="1"/>
  <c r="A81" s="1" a="1"/>
  <c r="A81" s="1"/>
  <c r="A82" s="1" a="1"/>
  <c r="A82" s="1"/>
  <c r="A83" s="1" a="1"/>
  <c r="A83" s="1"/>
  <c r="A84" s="1" a="1"/>
  <c r="A84" s="1"/>
  <c r="A85" s="1" a="1"/>
  <c r="A85" s="1"/>
  <c r="A86" s="1" a="1"/>
  <c r="A86" s="1"/>
  <c r="A87" s="1" a="1"/>
  <c r="A87" s="1"/>
  <c r="A88" s="1" a="1"/>
  <c r="A88" s="1"/>
  <c r="A89" s="1" a="1"/>
  <c r="A89" s="1"/>
  <c r="A90" s="1" a="1"/>
  <c r="A90" s="1"/>
  <c r="A91" s="1" a="1"/>
  <c r="A91" s="1"/>
  <c r="A92" s="1" a="1"/>
  <c r="A92" s="1"/>
  <c r="A93" s="1" a="1"/>
  <c r="A93" s="1"/>
  <c r="A94" s="1" a="1"/>
  <c r="A94" s="1"/>
  <c r="A95" s="1" a="1"/>
  <c r="A95" s="1"/>
  <c r="A96" s="1" a="1"/>
  <c r="A96" s="1"/>
  <c r="A97" s="1" a="1"/>
  <c r="A97" s="1"/>
  <c r="A98" s="1" a="1"/>
  <c r="A98" s="1"/>
  <c r="A99" s="1" a="1"/>
  <c r="A99" s="1"/>
  <c r="A100" s="1" a="1"/>
  <c r="A100" s="1"/>
  <c r="A101" s="1" a="1"/>
  <c r="A101" s="1"/>
  <c r="A102" s="1" a="1"/>
  <c r="A102" s="1"/>
  <c r="A103" s="1" a="1"/>
  <c r="A103" s="1"/>
  <c r="A104" s="1" a="1"/>
  <c r="A104" s="1"/>
  <c r="A105" s="1" a="1"/>
  <c r="A105" s="1"/>
  <c r="A106" s="1" a="1"/>
  <c r="A106" s="1"/>
  <c r="A107" s="1" a="1"/>
  <c r="A107" s="1"/>
  <c r="A108" s="1" a="1"/>
  <c r="A108" s="1"/>
  <c r="A109" s="1" a="1"/>
  <c r="A109" s="1"/>
  <c r="A110" s="1" a="1"/>
  <c r="A110" s="1"/>
  <c r="A111" s="1" a="1"/>
  <c r="A111" s="1"/>
  <c r="A112" s="1" a="1"/>
  <c r="A112" s="1"/>
  <c r="A113" s="1" a="1"/>
  <c r="A113" s="1"/>
  <c r="A114" s="1" a="1"/>
  <c r="A114" s="1"/>
  <c r="A115" s="1" a="1"/>
  <c r="A115" s="1"/>
  <c r="A116" s="1" a="1"/>
  <c r="A116" s="1"/>
  <c r="A117" s="1" a="1"/>
  <c r="A117" s="1"/>
  <c r="A118" s="1" a="1"/>
  <c r="A118" s="1"/>
  <c r="A119" s="1" a="1"/>
  <c r="A119" s="1"/>
  <c r="A120" s="1" a="1"/>
  <c r="A120" s="1"/>
  <c r="A121" s="1" a="1"/>
  <c r="A121" s="1"/>
  <c r="A122" s="1" a="1"/>
  <c r="A122" s="1"/>
  <c r="A123" s="1" a="1"/>
  <c r="A123" s="1"/>
  <c r="A124" s="1" a="1"/>
  <c r="A124" s="1"/>
  <c r="A125" s="1" a="1"/>
  <c r="A125" s="1"/>
  <c r="A126" s="1" a="1"/>
  <c r="A126" s="1"/>
  <c r="A127" s="1" a="1"/>
  <c r="A127" s="1"/>
  <c r="A128" s="1" a="1"/>
  <c r="A128" s="1"/>
  <c r="A129" s="1" a="1"/>
  <c r="A129" s="1"/>
  <c r="A130" s="1" a="1"/>
  <c r="A130" s="1"/>
  <c r="A131" s="1" a="1"/>
  <c r="A131" s="1"/>
  <c r="A132" s="1" a="1"/>
  <c r="A132" s="1"/>
  <c r="B46"/>
</calcChain>
</file>

<file path=xl/sharedStrings.xml><?xml version="1.0" encoding="utf-8"?>
<sst xmlns="http://schemas.openxmlformats.org/spreadsheetml/2006/main" count="673" uniqueCount="169">
  <si>
    <t>Code client</t>
  </si>
  <si>
    <t>Type de l'opération</t>
  </si>
  <si>
    <t>Numéro de l'opération</t>
  </si>
  <si>
    <t>Libellé de l'opération</t>
  </si>
  <si>
    <t>Période</t>
  </si>
  <si>
    <t>Date</t>
  </si>
  <si>
    <t>échéance</t>
  </si>
  <si>
    <t>Montant débit</t>
  </si>
  <si>
    <t>Montant crédit</t>
  </si>
  <si>
    <t>AMACA000</t>
  </si>
  <si>
    <t>FACT</t>
  </si>
  <si>
    <t>AMBW0000</t>
  </si>
  <si>
    <t>BE66</t>
  </si>
  <si>
    <t>ANCA0000</t>
  </si>
  <si>
    <t>AREG</t>
  </si>
  <si>
    <t>STRIPE</t>
  </si>
  <si>
    <t>SUMUP</t>
  </si>
  <si>
    <t>SARL GUIGOURS</t>
  </si>
  <si>
    <t xml:space="preserve">ASTIR </t>
  </si>
  <si>
    <t>AUXARCAD</t>
  </si>
  <si>
    <t>AZZURO</t>
  </si>
  <si>
    <t>BAKEHOUS</t>
  </si>
  <si>
    <t>BAPSHO</t>
  </si>
  <si>
    <t>BARBARO0</t>
  </si>
  <si>
    <t>BNJ00000</t>
  </si>
  <si>
    <t>BOELSBAS</t>
  </si>
  <si>
    <t>Part-payment</t>
  </si>
  <si>
    <t>BURROW</t>
  </si>
  <si>
    <t>CARMEN00</t>
  </si>
  <si>
    <t>PINACHO 2016528</t>
  </si>
  <si>
    <t>CD0000</t>
  </si>
  <si>
    <t>CHEQUES0</t>
  </si>
  <si>
    <t>MALICIA</t>
  </si>
  <si>
    <t>DIV</t>
  </si>
  <si>
    <t>kiowa</t>
  </si>
  <si>
    <t>iona</t>
  </si>
  <si>
    <t>mbs</t>
  </si>
  <si>
    <t>CLAVERIA</t>
  </si>
  <si>
    <t>CONCEP</t>
  </si>
  <si>
    <t>CONTI-E0</t>
  </si>
  <si>
    <t>COSTA000</t>
  </si>
  <si>
    <t>CREDE000</t>
  </si>
  <si>
    <t>CRED</t>
  </si>
  <si>
    <t>DCODE000</t>
  </si>
  <si>
    <t>DED00000</t>
  </si>
  <si>
    <t>DENTELLE</t>
  </si>
  <si>
    <t>DESDESSO</t>
  </si>
  <si>
    <t>DIFFUSIO</t>
  </si>
  <si>
    <t>DINASTIJ</t>
  </si>
  <si>
    <t>DINGLE</t>
  </si>
  <si>
    <t>DIZZY000</t>
  </si>
  <si>
    <t>DROHME00</t>
  </si>
  <si>
    <t>DUEGI000</t>
  </si>
  <si>
    <t>ELISE000</t>
  </si>
  <si>
    <t>ENJOY0</t>
  </si>
  <si>
    <t>FUT01</t>
  </si>
  <si>
    <t>FUTURA00</t>
  </si>
  <si>
    <t>GALENE00</t>
  </si>
  <si>
    <t>GRUPTRAP</t>
  </si>
  <si>
    <t>HANNON00</t>
  </si>
  <si>
    <t>HELLER00</t>
  </si>
  <si>
    <t>HOMEHOBB</t>
  </si>
  <si>
    <t>IMAGINE0</t>
  </si>
  <si>
    <t>INITIALE</t>
  </si>
  <si>
    <t>IONA0000</t>
  </si>
  <si>
    <t>remise cheque 04/01</t>
  </si>
  <si>
    <t>ISABELLE</t>
  </si>
  <si>
    <t>ISLEY000</t>
  </si>
  <si>
    <t>JAX00000</t>
  </si>
  <si>
    <t>JFD00000</t>
  </si>
  <si>
    <t>JOANA0</t>
  </si>
  <si>
    <t>LACABA</t>
  </si>
  <si>
    <t>LAMERIDI</t>
  </si>
  <si>
    <t>LAPOMA00</t>
  </si>
  <si>
    <t>LARINA</t>
  </si>
  <si>
    <t>LAROCA00</t>
  </si>
  <si>
    <t>LATLANTI</t>
  </si>
  <si>
    <t>LE8HARR0</t>
  </si>
  <si>
    <t>LEAF00</t>
  </si>
  <si>
    <t>2x pay 2016088</t>
  </si>
  <si>
    <t>LECHE000</t>
  </si>
  <si>
    <t>LEGA0000</t>
  </si>
  <si>
    <t>LELOFT</t>
  </si>
  <si>
    <t>LESDESSO</t>
  </si>
  <si>
    <t>LG300000</t>
  </si>
  <si>
    <t>LILYGARD</t>
  </si>
  <si>
    <t>LINGERIE</t>
  </si>
  <si>
    <t>LOLAPO</t>
  </si>
  <si>
    <t>LYNX0000</t>
  </si>
  <si>
    <t>MADEMO</t>
  </si>
  <si>
    <t>MAME00</t>
  </si>
  <si>
    <t>MANAGUA0</t>
  </si>
  <si>
    <t>MARIA0</t>
  </si>
  <si>
    <t>teresa beneria batma</t>
  </si>
  <si>
    <t>MARIECLA</t>
  </si>
  <si>
    <t>MASCHERO</t>
  </si>
  <si>
    <t>MAUDE0</t>
  </si>
  <si>
    <t>2X PAY 2016270</t>
  </si>
  <si>
    <t>MAVILL</t>
  </si>
  <si>
    <t>MBS00000</t>
  </si>
  <si>
    <t>remise cheque 27/10</t>
  </si>
  <si>
    <t>MELINDA0</t>
  </si>
  <si>
    <t>MIRAMAR0</t>
  </si>
  <si>
    <t>MONALISA</t>
  </si>
  <si>
    <t>MONICA</t>
  </si>
  <si>
    <t>MONTULET</t>
  </si>
  <si>
    <t>MSTORE00</t>
  </si>
  <si>
    <t>MYOBJECT</t>
  </si>
  <si>
    <t>NAZARETH</t>
  </si>
  <si>
    <t>NEDANS</t>
  </si>
  <si>
    <t>NJA00000</t>
  </si>
  <si>
    <t>ODILE000</t>
  </si>
  <si>
    <t>PERSONNE</t>
  </si>
  <si>
    <t>MAYETH</t>
  </si>
  <si>
    <t>ALEXANDRE</t>
  </si>
  <si>
    <t>ASTRID</t>
  </si>
  <si>
    <t>PETRON</t>
  </si>
  <si>
    <t>PHILIPPE</t>
  </si>
  <si>
    <t>remise chèque 14/10</t>
  </si>
  <si>
    <t>PITTOR</t>
  </si>
  <si>
    <t>PLUVI000</t>
  </si>
  <si>
    <t>PRIMA000</t>
  </si>
  <si>
    <t>REY.A SA</t>
  </si>
  <si>
    <t>RICAMI00</t>
  </si>
  <si>
    <t>SCHILLIG</t>
  </si>
  <si>
    <t>SEVENDIA</t>
  </si>
  <si>
    <t>discount 2016205</t>
  </si>
  <si>
    <t>discount 2016216</t>
  </si>
  <si>
    <t>discount 2016217</t>
  </si>
  <si>
    <t>discount 2016222</t>
  </si>
  <si>
    <t>discount 2016202</t>
  </si>
  <si>
    <t>discount 2016237</t>
  </si>
  <si>
    <t>discount 2016238</t>
  </si>
  <si>
    <t>discount 2016253</t>
  </si>
  <si>
    <t>discount 2016508</t>
  </si>
  <si>
    <t>discount 2016516</t>
  </si>
  <si>
    <t>discount 2016668</t>
  </si>
  <si>
    <t>discount 2016670</t>
  </si>
  <si>
    <t>discount 2016687</t>
  </si>
  <si>
    <t>discount 2016688</t>
  </si>
  <si>
    <t>discount 2016711</t>
  </si>
  <si>
    <t>SPAZIO</t>
  </si>
  <si>
    <t>SPORT000</t>
  </si>
  <si>
    <t>remise chèque 19/12</t>
  </si>
  <si>
    <t>SPROVI</t>
  </si>
  <si>
    <t>STARBURS</t>
  </si>
  <si>
    <t>TAHOE000</t>
  </si>
  <si>
    <t>CHEQUE</t>
  </si>
  <si>
    <t>TAWATEX0</t>
  </si>
  <si>
    <t>TERRIMMO</t>
  </si>
  <si>
    <t>TESS0002</t>
  </si>
  <si>
    <t>THEROO</t>
  </si>
  <si>
    <t>UNIVER</t>
  </si>
  <si>
    <t>VIALE0</t>
  </si>
  <si>
    <t>VICTORIA</t>
  </si>
  <si>
    <t>VILLA000</t>
  </si>
  <si>
    <t>VUESURME</t>
  </si>
  <si>
    <t>WAVE00</t>
  </si>
  <si>
    <t>WESTECH0</t>
  </si>
  <si>
    <t>WILUX000</t>
  </si>
  <si>
    <t>pay cap 60 be</t>
  </si>
  <si>
    <t>Solde</t>
  </si>
  <si>
    <t>Date du jour</t>
  </si>
  <si>
    <t>Jours en retard</t>
  </si>
  <si>
    <t>+90</t>
  </si>
  <si>
    <t>+60</t>
  </si>
  <si>
    <t>+30</t>
  </si>
  <si>
    <t>Non échu</t>
  </si>
  <si>
    <t>+1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</si>
</sst>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8">
    <font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sz val="11"/>
      <color rgb="FF006100"/>
      <name val="Calibri Light"/>
      <family val="2"/>
      <scheme val="major"/>
    </font>
    <font>
      <sz val="11"/>
      <color rgb="FF9C0006"/>
      <name val="Calibri Light"/>
      <family val="2"/>
      <scheme val="major"/>
    </font>
    <font>
      <sz val="11"/>
      <color rgb="FF9C6500"/>
      <name val="Calibri Light"/>
      <family val="2"/>
      <scheme val="major"/>
    </font>
    <font>
      <sz val="11"/>
      <color rgb="FF3F3F76"/>
      <name val="Calibri Light"/>
      <family val="2"/>
      <scheme val="major"/>
    </font>
    <font>
      <b/>
      <sz val="11"/>
      <color rgb="FF3F3F3F"/>
      <name val="Calibri Light"/>
      <family val="2"/>
      <scheme val="major"/>
    </font>
    <font>
      <b/>
      <sz val="11"/>
      <color rgb="FFFA7D00"/>
      <name val="Calibri Light"/>
      <family val="2"/>
      <scheme val="major"/>
    </font>
    <font>
      <sz val="11"/>
      <color rgb="FFFA7D0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i/>
      <sz val="11"/>
      <color rgb="FF7F7F7F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Fill="1"/>
    <xf numFmtId="1" fontId="0" fillId="0" borderId="0" xfId="0" applyNumberFormat="1" applyFill="1"/>
    <xf numFmtId="4" fontId="0" fillId="0" borderId="0" xfId="0" applyNumberFormat="1" applyFill="1"/>
    <xf numFmtId="14" fontId="0" fillId="0" borderId="0" xfId="0" applyNumberFormat="1" applyFill="1"/>
    <xf numFmtId="0" fontId="16" fillId="33" borderId="0" xfId="0" applyFont="1" applyFill="1" applyAlignment="1">
      <alignment horizontal="center"/>
    </xf>
    <xf numFmtId="1" fontId="16" fillId="33" borderId="0" xfId="0" applyNumberFormat="1" applyFont="1" applyFill="1" applyAlignment="1">
      <alignment horizontal="center"/>
    </xf>
    <xf numFmtId="4" fontId="16" fillId="33" borderId="0" xfId="0" applyNumberFormat="1" applyFont="1" applyFill="1" applyAlignment="1">
      <alignment horizontal="center"/>
    </xf>
    <xf numFmtId="0" fontId="16" fillId="33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3"/>
  <sheetViews>
    <sheetView workbookViewId="0">
      <pane xSplit="1" ySplit="1" topLeftCell="G2" activePane="bottomRight" state="frozen"/>
      <selection pane="topRight" activeCell="C1" sqref="C1"/>
      <selection pane="bottomLeft" activeCell="A2" sqref="A2"/>
      <selection pane="bottomRight" activeCell="J11" sqref="J11"/>
    </sheetView>
  </sheetViews>
  <sheetFormatPr baseColWidth="10" defaultColWidth="9" defaultRowHeight="14.5"/>
  <cols>
    <col min="1" max="1" width="14.7265625" style="1" bestFit="1" customWidth="1"/>
    <col min="2" max="2" width="22.08984375" style="1" bestFit="1" customWidth="1"/>
    <col min="3" max="3" width="25" style="1" bestFit="1" customWidth="1"/>
    <col min="4" max="4" width="23.453125" style="1" bestFit="1" customWidth="1"/>
    <col min="5" max="5" width="11.7265625" style="1" bestFit="1" customWidth="1"/>
    <col min="6" max="6" width="10.08984375" style="1" bestFit="1" customWidth="1"/>
    <col min="7" max="7" width="13.08984375" style="1" bestFit="1" customWidth="1"/>
    <col min="8" max="8" width="15.90625" style="1" bestFit="1" customWidth="1"/>
    <col min="9" max="9" width="18.36328125" style="2" bestFit="1" customWidth="1"/>
    <col min="10" max="10" width="13.36328125" style="3" bestFit="1" customWidth="1"/>
    <col min="11" max="11" width="13.36328125" style="3" customWidth="1"/>
    <col min="12" max="12" width="8.7265625" style="3" bestFit="1" customWidth="1"/>
    <col min="13" max="13" width="7.36328125" style="3" bestFit="1" customWidth="1"/>
    <col min="14" max="14" width="8.7265625" style="3" bestFit="1" customWidth="1"/>
    <col min="15" max="15" width="17.90625" style="3" bestFit="1" customWidth="1"/>
    <col min="16" max="16" width="18.36328125" style="3" bestFit="1" customWidth="1"/>
    <col min="17" max="17" width="9.90625" style="3" bestFit="1" customWidth="1"/>
    <col min="18" max="16384" width="9" style="1"/>
  </cols>
  <sheetData>
    <row r="1" spans="1:17" s="9" customForma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162</v>
      </c>
      <c r="I1" s="6" t="s">
        <v>163</v>
      </c>
      <c r="J1" s="8" t="s">
        <v>167</v>
      </c>
      <c r="K1" s="8" t="s">
        <v>168</v>
      </c>
      <c r="L1" s="8" t="s">
        <v>166</v>
      </c>
      <c r="M1" s="8" t="s">
        <v>165</v>
      </c>
      <c r="N1" s="8" t="s">
        <v>164</v>
      </c>
      <c r="O1" s="7" t="s">
        <v>7</v>
      </c>
      <c r="P1" s="7" t="s">
        <v>8</v>
      </c>
      <c r="Q1" s="7" t="s">
        <v>161</v>
      </c>
    </row>
    <row r="2" spans="1:17">
      <c r="A2" s="1" t="s">
        <v>9</v>
      </c>
      <c r="B2" s="1" t="s">
        <v>10</v>
      </c>
      <c r="C2" s="1">
        <v>2016298</v>
      </c>
      <c r="E2" s="1">
        <v>1607</v>
      </c>
      <c r="F2" s="4">
        <v>42559</v>
      </c>
      <c r="G2" s="4">
        <v>42569</v>
      </c>
      <c r="H2" s="4">
        <f ca="1">TODAY()</f>
        <v>42747</v>
      </c>
      <c r="I2" s="2">
        <f ca="1">+G2-H2</f>
        <v>-178</v>
      </c>
      <c r="J2" s="3" t="str">
        <f t="shared" ref="J2:J65" ca="1" si="0">IF($H2-G2&lt;=0,Q2,"")</f>
        <v/>
      </c>
      <c r="N2" s="3">
        <f t="shared" ref="N2:N65" ca="1" si="1">IF($H2-G2&gt;=90,Q2,"")</f>
        <v>1385</v>
      </c>
      <c r="O2" s="3">
        <v>1385</v>
      </c>
      <c r="Q2" s="3">
        <f>+O2-P2</f>
        <v>1385</v>
      </c>
    </row>
    <row r="3" spans="1:17">
      <c r="A3" s="1" t="s">
        <v>9</v>
      </c>
      <c r="B3" s="1" t="s">
        <v>10</v>
      </c>
      <c r="C3" s="1">
        <v>2016312</v>
      </c>
      <c r="E3" s="1">
        <v>1607</v>
      </c>
      <c r="F3" s="4">
        <v>42563</v>
      </c>
      <c r="G3" s="4">
        <v>42573</v>
      </c>
      <c r="H3" s="4">
        <f t="shared" ref="H3:H65" ca="1" si="2">TODAY()</f>
        <v>42747</v>
      </c>
      <c r="I3" s="2">
        <f t="shared" ref="I3:I65" ca="1" si="3">+G3-H3</f>
        <v>-174</v>
      </c>
      <c r="J3" s="3" t="str">
        <f t="shared" ca="1" si="0"/>
        <v/>
      </c>
      <c r="N3" s="3">
        <f t="shared" ca="1" si="1"/>
        <v>1285</v>
      </c>
      <c r="O3" s="3">
        <v>1285</v>
      </c>
      <c r="Q3" s="3">
        <f t="shared" ref="Q3:Q65" si="4">+O3-P3</f>
        <v>1285</v>
      </c>
    </row>
    <row r="4" spans="1:17">
      <c r="A4" s="1" t="s">
        <v>11</v>
      </c>
      <c r="B4" s="1" t="s">
        <v>10</v>
      </c>
      <c r="C4" s="1">
        <v>2016410</v>
      </c>
      <c r="E4" s="1">
        <v>1609</v>
      </c>
      <c r="F4" s="4">
        <v>42616</v>
      </c>
      <c r="G4" s="4">
        <v>42646</v>
      </c>
      <c r="H4" s="4">
        <f t="shared" ca="1" si="2"/>
        <v>42747</v>
      </c>
      <c r="I4" s="2">
        <f t="shared" ca="1" si="3"/>
        <v>-101</v>
      </c>
      <c r="J4" s="3" t="str">
        <f t="shared" ca="1" si="0"/>
        <v/>
      </c>
      <c r="N4" s="3">
        <f t="shared" ca="1" si="1"/>
        <v>1154.3399999999999</v>
      </c>
      <c r="O4" s="3">
        <v>1154.3399999999999</v>
      </c>
      <c r="Q4" s="3">
        <f t="shared" si="4"/>
        <v>1154.3399999999999</v>
      </c>
    </row>
    <row r="5" spans="1:17">
      <c r="A5" s="1" t="s">
        <v>11</v>
      </c>
      <c r="B5" s="1" t="s">
        <v>10</v>
      </c>
      <c r="C5" s="1">
        <v>2016585</v>
      </c>
      <c r="E5" s="1">
        <v>1610</v>
      </c>
      <c r="F5" s="4">
        <v>42671</v>
      </c>
      <c r="G5" s="4">
        <v>42681</v>
      </c>
      <c r="H5" s="4">
        <f t="shared" ca="1" si="2"/>
        <v>42747</v>
      </c>
      <c r="I5" s="2">
        <f t="shared" ca="1" si="3"/>
        <v>-66</v>
      </c>
      <c r="J5" s="3" t="str">
        <f t="shared" ca="1" si="0"/>
        <v/>
      </c>
      <c r="N5" s="3" t="str">
        <f t="shared" ca="1" si="1"/>
        <v/>
      </c>
      <c r="O5" s="3">
        <v>320.64999999999998</v>
      </c>
      <c r="Q5" s="3">
        <f t="shared" si="4"/>
        <v>320.64999999999998</v>
      </c>
    </row>
    <row r="6" spans="1:17">
      <c r="A6" s="1" t="s">
        <v>11</v>
      </c>
      <c r="B6" s="1" t="s">
        <v>10</v>
      </c>
      <c r="C6" s="1">
        <v>2016607</v>
      </c>
      <c r="E6" s="1">
        <v>1611</v>
      </c>
      <c r="F6" s="4">
        <v>42684</v>
      </c>
      <c r="G6" s="4">
        <v>42694</v>
      </c>
      <c r="H6" s="4">
        <f t="shared" ca="1" si="2"/>
        <v>42747</v>
      </c>
      <c r="I6" s="2">
        <f t="shared" ca="1" si="3"/>
        <v>-53</v>
      </c>
      <c r="J6" s="3" t="str">
        <f t="shared" ca="1" si="0"/>
        <v/>
      </c>
      <c r="N6" s="3" t="str">
        <f t="shared" ca="1" si="1"/>
        <v/>
      </c>
      <c r="O6" s="3">
        <v>6397.15</v>
      </c>
      <c r="Q6" s="3">
        <f t="shared" si="4"/>
        <v>6397.15</v>
      </c>
    </row>
    <row r="7" spans="1:17">
      <c r="A7" s="1" t="s">
        <v>11</v>
      </c>
      <c r="B7" s="1" t="s">
        <v>10</v>
      </c>
      <c r="C7" s="1">
        <v>2016608</v>
      </c>
      <c r="E7" s="1">
        <v>1611</v>
      </c>
      <c r="F7" s="4">
        <v>42684</v>
      </c>
      <c r="G7" s="4">
        <v>42804</v>
      </c>
      <c r="H7" s="4">
        <f t="shared" ca="1" si="2"/>
        <v>42747</v>
      </c>
      <c r="I7" s="2">
        <f t="shared" ca="1" si="3"/>
        <v>57</v>
      </c>
      <c r="J7" s="3">
        <f t="shared" ca="1" si="0"/>
        <v>55100.98</v>
      </c>
      <c r="N7" s="3" t="str">
        <f t="shared" ca="1" si="1"/>
        <v/>
      </c>
      <c r="O7" s="3">
        <v>55100.98</v>
      </c>
      <c r="Q7" s="3">
        <f t="shared" si="4"/>
        <v>55100.98</v>
      </c>
    </row>
    <row r="8" spans="1:17">
      <c r="A8" s="1" t="s">
        <v>11</v>
      </c>
      <c r="B8" s="1" t="s">
        <v>10</v>
      </c>
      <c r="C8" s="1">
        <v>2016648</v>
      </c>
      <c r="E8" s="1">
        <v>1611</v>
      </c>
      <c r="F8" s="4">
        <v>42696</v>
      </c>
      <c r="G8" s="4">
        <v>42726</v>
      </c>
      <c r="H8" s="4">
        <f t="shared" ca="1" si="2"/>
        <v>42747</v>
      </c>
      <c r="I8" s="2">
        <f t="shared" ca="1" si="3"/>
        <v>-21</v>
      </c>
      <c r="J8" s="3" t="str">
        <f t="shared" ca="1" si="0"/>
        <v/>
      </c>
      <c r="N8" s="3" t="str">
        <f t="shared" ca="1" si="1"/>
        <v/>
      </c>
      <c r="O8" s="3">
        <v>2202.1999999999998</v>
      </c>
      <c r="Q8" s="3">
        <f t="shared" si="4"/>
        <v>2202.1999999999998</v>
      </c>
    </row>
    <row r="9" spans="1:17">
      <c r="A9" s="1" t="s">
        <v>11</v>
      </c>
      <c r="B9" s="1" t="s">
        <v>10</v>
      </c>
      <c r="C9" s="1">
        <v>2016662</v>
      </c>
      <c r="E9" s="1">
        <v>1611</v>
      </c>
      <c r="F9" s="4">
        <v>42698</v>
      </c>
      <c r="G9" s="4">
        <v>42728</v>
      </c>
      <c r="H9" s="4">
        <f t="shared" ca="1" si="2"/>
        <v>42747</v>
      </c>
      <c r="I9" s="2">
        <f t="shared" ca="1" si="3"/>
        <v>-19</v>
      </c>
      <c r="J9" s="3" t="str">
        <f t="shared" ca="1" si="0"/>
        <v/>
      </c>
      <c r="N9" s="3" t="str">
        <f t="shared" ca="1" si="1"/>
        <v/>
      </c>
      <c r="O9" s="3">
        <v>98.01</v>
      </c>
      <c r="Q9" s="3">
        <f t="shared" si="4"/>
        <v>98.01</v>
      </c>
    </row>
    <row r="10" spans="1:17">
      <c r="A10" s="1" t="s">
        <v>11</v>
      </c>
      <c r="B10" s="1" t="s">
        <v>12</v>
      </c>
      <c r="C10" s="1">
        <v>177</v>
      </c>
      <c r="E10" s="1">
        <v>1611</v>
      </c>
      <c r="F10" s="4">
        <v>42677</v>
      </c>
      <c r="G10" s="4">
        <v>42677</v>
      </c>
      <c r="H10" s="4">
        <f t="shared" ca="1" si="2"/>
        <v>42747</v>
      </c>
      <c r="I10" s="2">
        <f t="shared" ca="1" si="3"/>
        <v>-70</v>
      </c>
      <c r="J10" s="3" t="str">
        <f t="shared" ca="1" si="0"/>
        <v/>
      </c>
      <c r="N10" s="3" t="str">
        <f t="shared" ca="1" si="1"/>
        <v/>
      </c>
      <c r="P10" s="3">
        <v>500</v>
      </c>
      <c r="Q10" s="3">
        <f t="shared" si="4"/>
        <v>-500</v>
      </c>
    </row>
    <row r="11" spans="1:17">
      <c r="A11" s="1" t="s">
        <v>11</v>
      </c>
      <c r="B11" s="1" t="s">
        <v>10</v>
      </c>
      <c r="C11" s="1">
        <v>2016706</v>
      </c>
      <c r="E11" s="1">
        <v>1612</v>
      </c>
      <c r="F11" s="4">
        <v>42710</v>
      </c>
      <c r="G11" s="4">
        <v>42770</v>
      </c>
      <c r="H11" s="4">
        <f t="shared" ca="1" si="2"/>
        <v>42747</v>
      </c>
      <c r="I11" s="2">
        <f t="shared" ca="1" si="3"/>
        <v>23</v>
      </c>
      <c r="J11" s="3">
        <f t="shared" ca="1" si="0"/>
        <v>3073.4</v>
      </c>
      <c r="N11" s="3" t="str">
        <f t="shared" ca="1" si="1"/>
        <v/>
      </c>
      <c r="O11" s="3">
        <v>3073.4</v>
      </c>
      <c r="Q11" s="3">
        <f t="shared" si="4"/>
        <v>3073.4</v>
      </c>
    </row>
    <row r="12" spans="1:17">
      <c r="A12" s="1" t="s">
        <v>11</v>
      </c>
      <c r="B12" s="1" t="s">
        <v>10</v>
      </c>
      <c r="C12" s="1">
        <v>2016707</v>
      </c>
      <c r="E12" s="1">
        <v>1612</v>
      </c>
      <c r="F12" s="4">
        <v>42710</v>
      </c>
      <c r="G12" s="4">
        <v>42830</v>
      </c>
      <c r="H12" s="4">
        <f t="shared" ca="1" si="2"/>
        <v>42747</v>
      </c>
      <c r="I12" s="2">
        <f t="shared" ca="1" si="3"/>
        <v>83</v>
      </c>
      <c r="J12" s="3">
        <f t="shared" ca="1" si="0"/>
        <v>8447.01</v>
      </c>
      <c r="N12" s="3" t="str">
        <f t="shared" ca="1" si="1"/>
        <v/>
      </c>
      <c r="O12" s="3">
        <v>8447.01</v>
      </c>
      <c r="Q12" s="3">
        <f t="shared" si="4"/>
        <v>8447.01</v>
      </c>
    </row>
    <row r="13" spans="1:17">
      <c r="A13" s="1" t="s">
        <v>11</v>
      </c>
      <c r="B13" s="1" t="s">
        <v>10</v>
      </c>
      <c r="C13" s="1">
        <v>2016708</v>
      </c>
      <c r="E13" s="1">
        <v>1612</v>
      </c>
      <c r="F13" s="4">
        <v>42710</v>
      </c>
      <c r="G13" s="4">
        <v>42830</v>
      </c>
      <c r="H13" s="4">
        <f t="shared" ca="1" si="2"/>
        <v>42747</v>
      </c>
      <c r="I13" s="2">
        <f t="shared" ca="1" si="3"/>
        <v>83</v>
      </c>
      <c r="J13" s="3">
        <f t="shared" ca="1" si="0"/>
        <v>338.8</v>
      </c>
      <c r="N13" s="3" t="str">
        <f t="shared" ca="1" si="1"/>
        <v/>
      </c>
      <c r="O13" s="3">
        <v>338.8</v>
      </c>
      <c r="Q13" s="3">
        <f t="shared" si="4"/>
        <v>338.8</v>
      </c>
    </row>
    <row r="14" spans="1:17">
      <c r="A14" s="1" t="s">
        <v>11</v>
      </c>
      <c r="B14" s="1" t="s">
        <v>10</v>
      </c>
      <c r="C14" s="1">
        <v>2016726</v>
      </c>
      <c r="E14" s="1">
        <v>1612</v>
      </c>
      <c r="F14" s="4">
        <v>42716</v>
      </c>
      <c r="G14" s="4">
        <v>42836</v>
      </c>
      <c r="H14" s="4">
        <f t="shared" ca="1" si="2"/>
        <v>42747</v>
      </c>
      <c r="I14" s="2">
        <f t="shared" ca="1" si="3"/>
        <v>89</v>
      </c>
      <c r="J14" s="3">
        <f t="shared" ca="1" si="0"/>
        <v>2831.4</v>
      </c>
      <c r="N14" s="3" t="str">
        <f t="shared" ca="1" si="1"/>
        <v/>
      </c>
      <c r="O14" s="3">
        <v>2831.4</v>
      </c>
      <c r="Q14" s="3">
        <f t="shared" si="4"/>
        <v>2831.4</v>
      </c>
    </row>
    <row r="15" spans="1:17">
      <c r="A15" s="1" t="s">
        <v>11</v>
      </c>
      <c r="B15" s="1" t="s">
        <v>12</v>
      </c>
      <c r="C15" s="1">
        <v>200</v>
      </c>
      <c r="E15" s="1">
        <v>1612</v>
      </c>
      <c r="F15" s="4">
        <v>42711</v>
      </c>
      <c r="G15" s="4">
        <v>42711</v>
      </c>
      <c r="H15" s="4">
        <f t="shared" ca="1" si="2"/>
        <v>42747</v>
      </c>
      <c r="I15" s="2">
        <f t="shared" ca="1" si="3"/>
        <v>-36</v>
      </c>
      <c r="J15" s="3" t="str">
        <f t="shared" ca="1" si="0"/>
        <v/>
      </c>
      <c r="N15" s="3" t="str">
        <f t="shared" ca="1" si="1"/>
        <v/>
      </c>
      <c r="P15" s="3">
        <v>3397.15</v>
      </c>
      <c r="Q15" s="3">
        <f t="shared" si="4"/>
        <v>-3397.15</v>
      </c>
    </row>
    <row r="16" spans="1:17">
      <c r="A16" s="1" t="s">
        <v>11</v>
      </c>
      <c r="B16" s="1" t="s">
        <v>12</v>
      </c>
      <c r="C16" s="1">
        <v>210</v>
      </c>
      <c r="E16" s="1">
        <v>1612</v>
      </c>
      <c r="F16" s="4">
        <v>42725</v>
      </c>
      <c r="G16" s="4">
        <v>42725</v>
      </c>
      <c r="H16" s="4">
        <f t="shared" ca="1" si="2"/>
        <v>42747</v>
      </c>
      <c r="I16" s="2">
        <f t="shared" ca="1" si="3"/>
        <v>-22</v>
      </c>
      <c r="J16" s="3" t="str">
        <f t="shared" ca="1" si="0"/>
        <v/>
      </c>
      <c r="N16" s="3" t="str">
        <f t="shared" ca="1" si="1"/>
        <v/>
      </c>
      <c r="P16" s="3">
        <v>2000</v>
      </c>
      <c r="Q16" s="3">
        <f t="shared" si="4"/>
        <v>-2000</v>
      </c>
    </row>
    <row r="17" spans="1:17">
      <c r="A17" s="1" t="s">
        <v>11</v>
      </c>
      <c r="B17" s="1" t="s">
        <v>10</v>
      </c>
      <c r="C17" s="1">
        <v>2016781</v>
      </c>
      <c r="E17" s="1">
        <v>1701</v>
      </c>
      <c r="F17" s="4">
        <v>42738</v>
      </c>
      <c r="G17" s="4">
        <v>42858</v>
      </c>
      <c r="H17" s="4">
        <f t="shared" ca="1" si="2"/>
        <v>42747</v>
      </c>
      <c r="I17" s="2">
        <f t="shared" ca="1" si="3"/>
        <v>111</v>
      </c>
      <c r="J17" s="3">
        <f t="shared" ca="1" si="0"/>
        <v>181.5</v>
      </c>
      <c r="N17" s="3" t="str">
        <f t="shared" ca="1" si="1"/>
        <v/>
      </c>
      <c r="O17" s="3">
        <v>181.5</v>
      </c>
      <c r="Q17" s="3">
        <f t="shared" si="4"/>
        <v>181.5</v>
      </c>
    </row>
    <row r="18" spans="1:17">
      <c r="A18" s="1" t="s">
        <v>11</v>
      </c>
      <c r="B18" s="1" t="s">
        <v>12</v>
      </c>
      <c r="C18" s="1">
        <v>5</v>
      </c>
      <c r="E18" s="1">
        <v>1701</v>
      </c>
      <c r="F18" s="4">
        <v>42741</v>
      </c>
      <c r="G18" s="4">
        <v>42741</v>
      </c>
      <c r="H18" s="4">
        <f t="shared" ca="1" si="2"/>
        <v>42747</v>
      </c>
      <c r="I18" s="2">
        <f t="shared" ca="1" si="3"/>
        <v>-6</v>
      </c>
      <c r="J18" s="3" t="str">
        <f t="shared" ca="1" si="0"/>
        <v/>
      </c>
      <c r="N18" s="3" t="str">
        <f t="shared" ca="1" si="1"/>
        <v/>
      </c>
      <c r="P18" s="3">
        <v>3000</v>
      </c>
      <c r="Q18" s="3">
        <f t="shared" si="4"/>
        <v>-3000</v>
      </c>
    </row>
    <row r="19" spans="1:17">
      <c r="A19" s="1" t="s">
        <v>13</v>
      </c>
      <c r="B19" s="1" t="s">
        <v>10</v>
      </c>
      <c r="C19" s="1">
        <v>2016548</v>
      </c>
      <c r="E19" s="1">
        <v>1610</v>
      </c>
      <c r="F19" s="4">
        <v>42661</v>
      </c>
      <c r="G19" s="4">
        <v>42671</v>
      </c>
      <c r="H19" s="4">
        <f t="shared" ca="1" si="2"/>
        <v>42747</v>
      </c>
      <c r="I19" s="2">
        <f t="shared" ca="1" si="3"/>
        <v>-76</v>
      </c>
      <c r="J19" s="3" t="str">
        <f t="shared" ca="1" si="0"/>
        <v/>
      </c>
      <c r="N19" s="3" t="str">
        <f t="shared" ca="1" si="1"/>
        <v/>
      </c>
      <c r="O19" s="3">
        <v>2607.5500000000002</v>
      </c>
      <c r="Q19" s="3">
        <f t="shared" si="4"/>
        <v>2607.5500000000002</v>
      </c>
    </row>
    <row r="20" spans="1:17">
      <c r="A20" s="1" t="s">
        <v>14</v>
      </c>
      <c r="B20" s="1" t="s">
        <v>12</v>
      </c>
      <c r="C20" s="1">
        <v>93</v>
      </c>
      <c r="D20" s="1" t="s">
        <v>15</v>
      </c>
      <c r="E20" s="1">
        <v>1606</v>
      </c>
      <c r="F20" s="4">
        <v>42551</v>
      </c>
      <c r="G20" s="4">
        <v>42551</v>
      </c>
      <c r="H20" s="4">
        <f t="shared" ca="1" si="2"/>
        <v>42747</v>
      </c>
      <c r="I20" s="2">
        <f t="shared" ca="1" si="3"/>
        <v>-196</v>
      </c>
      <c r="J20" s="3" t="str">
        <f t="shared" ca="1" si="0"/>
        <v/>
      </c>
      <c r="N20" s="3">
        <f t="shared" ca="1" si="1"/>
        <v>-274.10000000000002</v>
      </c>
      <c r="P20" s="3">
        <v>274.10000000000002</v>
      </c>
      <c r="Q20" s="3">
        <f t="shared" si="4"/>
        <v>-274.10000000000002</v>
      </c>
    </row>
    <row r="21" spans="1:17">
      <c r="A21" s="1" t="s">
        <v>14</v>
      </c>
      <c r="B21" s="1" t="s">
        <v>12</v>
      </c>
      <c r="C21" s="1">
        <v>144</v>
      </c>
      <c r="D21" s="1" t="s">
        <v>15</v>
      </c>
      <c r="E21" s="1">
        <v>1609</v>
      </c>
      <c r="F21" s="4">
        <v>42629</v>
      </c>
      <c r="G21" s="4">
        <v>42629</v>
      </c>
      <c r="H21" s="4">
        <f t="shared" ca="1" si="2"/>
        <v>42747</v>
      </c>
      <c r="I21" s="2">
        <f t="shared" ca="1" si="3"/>
        <v>-118</v>
      </c>
      <c r="J21" s="3" t="str">
        <f t="shared" ca="1" si="0"/>
        <v/>
      </c>
      <c r="N21" s="3">
        <f t="shared" ca="1" si="1"/>
        <v>-27.42</v>
      </c>
      <c r="P21" s="3">
        <v>27.42</v>
      </c>
      <c r="Q21" s="3">
        <f t="shared" si="4"/>
        <v>-27.42</v>
      </c>
    </row>
    <row r="22" spans="1:17">
      <c r="A22" s="1" t="s">
        <v>14</v>
      </c>
      <c r="B22" s="1" t="s">
        <v>10</v>
      </c>
      <c r="C22" s="1">
        <v>2016445</v>
      </c>
      <c r="E22" s="1">
        <v>1609</v>
      </c>
      <c r="F22" s="4">
        <v>42628</v>
      </c>
      <c r="G22" s="4">
        <v>42638</v>
      </c>
      <c r="H22" s="4">
        <f t="shared" ca="1" si="2"/>
        <v>42747</v>
      </c>
      <c r="I22" s="2">
        <f t="shared" ca="1" si="3"/>
        <v>-109</v>
      </c>
      <c r="J22" s="3" t="str">
        <f t="shared" ca="1" si="0"/>
        <v/>
      </c>
      <c r="N22" s="3">
        <f t="shared" ca="1" si="1"/>
        <v>0</v>
      </c>
      <c r="O22" s="3">
        <v>0</v>
      </c>
      <c r="Q22" s="3">
        <f t="shared" si="4"/>
        <v>0</v>
      </c>
    </row>
    <row r="23" spans="1:17">
      <c r="A23" s="1" t="s">
        <v>14</v>
      </c>
      <c r="B23" s="1" t="s">
        <v>12</v>
      </c>
      <c r="C23" s="1">
        <v>147</v>
      </c>
      <c r="D23" s="1" t="s">
        <v>15</v>
      </c>
      <c r="E23" s="1">
        <v>1609</v>
      </c>
      <c r="F23" s="4">
        <v>42634</v>
      </c>
      <c r="G23" s="4">
        <v>42634</v>
      </c>
      <c r="H23" s="4">
        <f t="shared" ca="1" si="2"/>
        <v>42747</v>
      </c>
      <c r="I23" s="2">
        <f t="shared" ca="1" si="3"/>
        <v>-113</v>
      </c>
      <c r="J23" s="3" t="str">
        <f t="shared" ca="1" si="0"/>
        <v/>
      </c>
      <c r="N23" s="3">
        <f t="shared" ca="1" si="1"/>
        <v>-81.239999999999995</v>
      </c>
      <c r="P23" s="3">
        <v>81.239999999999995</v>
      </c>
      <c r="Q23" s="3">
        <f t="shared" si="4"/>
        <v>-81.239999999999995</v>
      </c>
    </row>
    <row r="24" spans="1:17">
      <c r="A24" s="1" t="s">
        <v>14</v>
      </c>
      <c r="B24" s="1" t="s">
        <v>10</v>
      </c>
      <c r="C24" s="1">
        <v>2016495</v>
      </c>
      <c r="E24" s="1">
        <v>1609</v>
      </c>
      <c r="F24" s="4">
        <v>42643</v>
      </c>
      <c r="G24" s="4">
        <v>42653</v>
      </c>
      <c r="H24" s="4">
        <f t="shared" ca="1" si="2"/>
        <v>42747</v>
      </c>
      <c r="I24" s="2">
        <f t="shared" ca="1" si="3"/>
        <v>-94</v>
      </c>
      <c r="J24" s="3" t="str">
        <f t="shared" ca="1" si="0"/>
        <v/>
      </c>
      <c r="N24" s="3">
        <f t="shared" ca="1" si="1"/>
        <v>0</v>
      </c>
      <c r="O24" s="3">
        <v>0</v>
      </c>
      <c r="Q24" s="3">
        <f t="shared" si="4"/>
        <v>0</v>
      </c>
    </row>
    <row r="25" spans="1:17">
      <c r="A25" s="1" t="s">
        <v>14</v>
      </c>
      <c r="B25" s="1" t="s">
        <v>10</v>
      </c>
      <c r="C25" s="1">
        <v>2016496</v>
      </c>
      <c r="E25" s="1">
        <v>1609</v>
      </c>
      <c r="F25" s="4">
        <v>42643</v>
      </c>
      <c r="G25" s="4">
        <v>42653</v>
      </c>
      <c r="H25" s="4">
        <f t="shared" ca="1" si="2"/>
        <v>42747</v>
      </c>
      <c r="I25" s="2">
        <f t="shared" ca="1" si="3"/>
        <v>-94</v>
      </c>
      <c r="J25" s="3" t="str">
        <f t="shared" ca="1" si="0"/>
        <v/>
      </c>
      <c r="N25" s="3">
        <f t="shared" ca="1" si="1"/>
        <v>0</v>
      </c>
      <c r="O25" s="3">
        <v>0</v>
      </c>
      <c r="Q25" s="3">
        <f t="shared" si="4"/>
        <v>0</v>
      </c>
    </row>
    <row r="26" spans="1:17">
      <c r="A26" s="1" t="s">
        <v>14</v>
      </c>
      <c r="B26" s="1" t="s">
        <v>10</v>
      </c>
      <c r="C26" s="1">
        <v>2016498</v>
      </c>
      <c r="E26" s="1">
        <v>1609</v>
      </c>
      <c r="F26" s="4">
        <v>42643</v>
      </c>
      <c r="G26" s="4">
        <v>42653</v>
      </c>
      <c r="H26" s="4">
        <f t="shared" ca="1" si="2"/>
        <v>42747</v>
      </c>
      <c r="I26" s="2">
        <f t="shared" ca="1" si="3"/>
        <v>-94</v>
      </c>
      <c r="J26" s="3" t="str">
        <f t="shared" ca="1" si="0"/>
        <v/>
      </c>
      <c r="N26" s="3">
        <f t="shared" ca="1" si="1"/>
        <v>0</v>
      </c>
      <c r="O26" s="3">
        <v>0</v>
      </c>
      <c r="Q26" s="3">
        <f t="shared" si="4"/>
        <v>0</v>
      </c>
    </row>
    <row r="27" spans="1:17">
      <c r="A27" s="1" t="s">
        <v>14</v>
      </c>
      <c r="B27" s="1" t="s">
        <v>10</v>
      </c>
      <c r="C27" s="1">
        <v>2016499</v>
      </c>
      <c r="E27" s="1">
        <v>1609</v>
      </c>
      <c r="F27" s="4">
        <v>42643</v>
      </c>
      <c r="G27" s="4">
        <v>42653</v>
      </c>
      <c r="H27" s="4">
        <f t="shared" ca="1" si="2"/>
        <v>42747</v>
      </c>
      <c r="I27" s="2">
        <f t="shared" ca="1" si="3"/>
        <v>-94</v>
      </c>
      <c r="J27" s="3" t="str">
        <f t="shared" ca="1" si="0"/>
        <v/>
      </c>
      <c r="N27" s="3">
        <f t="shared" ca="1" si="1"/>
        <v>0</v>
      </c>
      <c r="O27" s="3">
        <v>0</v>
      </c>
      <c r="Q27" s="3">
        <f t="shared" si="4"/>
        <v>0</v>
      </c>
    </row>
    <row r="28" spans="1:17">
      <c r="A28" s="1" t="s">
        <v>14</v>
      </c>
      <c r="B28" s="1" t="s">
        <v>12</v>
      </c>
      <c r="C28" s="1">
        <v>155</v>
      </c>
      <c r="D28" s="1" t="s">
        <v>15</v>
      </c>
      <c r="E28" s="1">
        <v>1610</v>
      </c>
      <c r="F28" s="4">
        <v>42646</v>
      </c>
      <c r="G28" s="4">
        <v>42646</v>
      </c>
      <c r="H28" s="4">
        <f t="shared" ca="1" si="2"/>
        <v>42747</v>
      </c>
      <c r="I28" s="2">
        <f t="shared" ca="1" si="3"/>
        <v>-101</v>
      </c>
      <c r="J28" s="3" t="str">
        <f t="shared" ca="1" si="0"/>
        <v/>
      </c>
      <c r="N28" s="3">
        <f t="shared" ca="1" si="1"/>
        <v>-121.08</v>
      </c>
      <c r="P28" s="3">
        <v>121.08</v>
      </c>
      <c r="Q28" s="3">
        <f t="shared" si="4"/>
        <v>-121.08</v>
      </c>
    </row>
    <row r="29" spans="1:17">
      <c r="A29" s="1" t="s">
        <v>14</v>
      </c>
      <c r="B29" s="1" t="s">
        <v>12</v>
      </c>
      <c r="C29" s="1">
        <v>159</v>
      </c>
      <c r="D29" s="1" t="s">
        <v>15</v>
      </c>
      <c r="E29" s="1">
        <v>1610</v>
      </c>
      <c r="F29" s="4">
        <v>42650</v>
      </c>
      <c r="G29" s="4">
        <v>42650</v>
      </c>
      <c r="H29" s="4">
        <f t="shared" ca="1" si="2"/>
        <v>42747</v>
      </c>
      <c r="I29" s="2">
        <f t="shared" ca="1" si="3"/>
        <v>-97</v>
      </c>
      <c r="J29" s="3" t="str">
        <f t="shared" ca="1" si="0"/>
        <v/>
      </c>
      <c r="N29" s="3">
        <f t="shared" ca="1" si="1"/>
        <v>-172.79</v>
      </c>
      <c r="P29" s="3">
        <v>172.79</v>
      </c>
      <c r="Q29" s="3">
        <f t="shared" si="4"/>
        <v>-172.79</v>
      </c>
    </row>
    <row r="30" spans="1:17">
      <c r="A30" s="1" t="s">
        <v>14</v>
      </c>
      <c r="B30" s="1" t="s">
        <v>12</v>
      </c>
      <c r="C30" s="1">
        <v>166</v>
      </c>
      <c r="D30" s="1" t="s">
        <v>15</v>
      </c>
      <c r="E30" s="1">
        <v>1610</v>
      </c>
      <c r="F30" s="4">
        <v>42661</v>
      </c>
      <c r="G30" s="4">
        <v>42661</v>
      </c>
      <c r="H30" s="4">
        <f t="shared" ca="1" si="2"/>
        <v>42747</v>
      </c>
      <c r="I30" s="2">
        <f t="shared" ca="1" si="3"/>
        <v>-86</v>
      </c>
      <c r="J30" s="3" t="str">
        <f t="shared" ca="1" si="0"/>
        <v/>
      </c>
      <c r="N30" s="3" t="str">
        <f t="shared" ca="1" si="1"/>
        <v/>
      </c>
      <c r="P30" s="3">
        <v>9.4600000000000009</v>
      </c>
      <c r="Q30" s="3">
        <f t="shared" si="4"/>
        <v>-9.4600000000000009</v>
      </c>
    </row>
    <row r="31" spans="1:17">
      <c r="A31" s="1" t="s">
        <v>14</v>
      </c>
      <c r="B31" s="1" t="s">
        <v>12</v>
      </c>
      <c r="C31" s="1">
        <v>169</v>
      </c>
      <c r="D31" s="1" t="s">
        <v>15</v>
      </c>
      <c r="E31" s="1">
        <v>1610</v>
      </c>
      <c r="F31" s="4">
        <v>42664</v>
      </c>
      <c r="G31" s="4">
        <v>42664</v>
      </c>
      <c r="H31" s="4">
        <f t="shared" ca="1" si="2"/>
        <v>42747</v>
      </c>
      <c r="I31" s="2">
        <f t="shared" ca="1" si="3"/>
        <v>-83</v>
      </c>
      <c r="J31" s="3" t="str">
        <f t="shared" ca="1" si="0"/>
        <v/>
      </c>
      <c r="N31" s="3" t="str">
        <f t="shared" ca="1" si="1"/>
        <v/>
      </c>
      <c r="P31" s="3">
        <v>130.91</v>
      </c>
      <c r="Q31" s="3">
        <f t="shared" si="4"/>
        <v>-130.91</v>
      </c>
    </row>
    <row r="32" spans="1:17">
      <c r="A32" s="1" t="s">
        <v>14</v>
      </c>
      <c r="B32" s="1" t="s">
        <v>12</v>
      </c>
      <c r="C32" s="1">
        <v>170</v>
      </c>
      <c r="D32" s="1" t="s">
        <v>15</v>
      </c>
      <c r="E32" s="1">
        <v>1610</v>
      </c>
      <c r="F32" s="4">
        <v>42667</v>
      </c>
      <c r="G32" s="4">
        <v>42667</v>
      </c>
      <c r="H32" s="4">
        <f t="shared" ca="1" si="2"/>
        <v>42747</v>
      </c>
      <c r="I32" s="2">
        <f t="shared" ca="1" si="3"/>
        <v>-80</v>
      </c>
      <c r="J32" s="3" t="str">
        <f t="shared" ca="1" si="0"/>
        <v/>
      </c>
      <c r="N32" s="3" t="str">
        <f t="shared" ca="1" si="1"/>
        <v/>
      </c>
      <c r="P32" s="3">
        <v>212.73</v>
      </c>
      <c r="Q32" s="3">
        <f t="shared" si="4"/>
        <v>-212.73</v>
      </c>
    </row>
    <row r="33" spans="1:17">
      <c r="A33" s="1" t="s">
        <v>14</v>
      </c>
      <c r="B33" s="1" t="s">
        <v>12</v>
      </c>
      <c r="C33" s="1">
        <v>174</v>
      </c>
      <c r="D33" s="1" t="s">
        <v>15</v>
      </c>
      <c r="E33" s="1">
        <v>1610</v>
      </c>
      <c r="F33" s="4">
        <v>42671</v>
      </c>
      <c r="G33" s="4">
        <v>42671</v>
      </c>
      <c r="H33" s="4">
        <f t="shared" ca="1" si="2"/>
        <v>42747</v>
      </c>
      <c r="I33" s="2">
        <f t="shared" ca="1" si="3"/>
        <v>-76</v>
      </c>
      <c r="J33" s="3" t="str">
        <f t="shared" ca="1" si="0"/>
        <v/>
      </c>
      <c r="N33" s="3" t="str">
        <f t="shared" ca="1" si="1"/>
        <v/>
      </c>
      <c r="P33" s="3">
        <v>26.99</v>
      </c>
      <c r="Q33" s="3">
        <f t="shared" si="4"/>
        <v>-26.99</v>
      </c>
    </row>
    <row r="34" spans="1:17">
      <c r="A34" s="1" t="s">
        <v>14</v>
      </c>
      <c r="B34" s="1" t="s">
        <v>12</v>
      </c>
      <c r="C34" s="1">
        <v>175</v>
      </c>
      <c r="D34" s="1" t="s">
        <v>15</v>
      </c>
      <c r="E34" s="1">
        <v>1610</v>
      </c>
      <c r="F34" s="4">
        <v>42674</v>
      </c>
      <c r="G34" s="4">
        <v>42674</v>
      </c>
      <c r="H34" s="4">
        <f t="shared" ca="1" si="2"/>
        <v>42747</v>
      </c>
      <c r="I34" s="2">
        <f t="shared" ca="1" si="3"/>
        <v>-73</v>
      </c>
      <c r="J34" s="3" t="str">
        <f t="shared" ca="1" si="0"/>
        <v/>
      </c>
      <c r="N34" s="3" t="str">
        <f t="shared" ca="1" si="1"/>
        <v/>
      </c>
      <c r="P34" s="3">
        <v>502.61</v>
      </c>
      <c r="Q34" s="3">
        <f t="shared" si="4"/>
        <v>-502.61</v>
      </c>
    </row>
    <row r="35" spans="1:17">
      <c r="A35" s="1" t="s">
        <v>14</v>
      </c>
      <c r="B35" s="1" t="s">
        <v>12</v>
      </c>
      <c r="C35" s="1">
        <v>175</v>
      </c>
      <c r="D35" s="1" t="s">
        <v>15</v>
      </c>
      <c r="E35" s="1">
        <v>1610</v>
      </c>
      <c r="F35" s="4">
        <v>42674</v>
      </c>
      <c r="G35" s="4">
        <v>42674</v>
      </c>
      <c r="H35" s="4">
        <f t="shared" ca="1" si="2"/>
        <v>42747</v>
      </c>
      <c r="I35" s="2">
        <f t="shared" ca="1" si="3"/>
        <v>-73</v>
      </c>
      <c r="J35" s="3" t="str">
        <f t="shared" ca="1" si="0"/>
        <v/>
      </c>
      <c r="N35" s="3" t="str">
        <f t="shared" ca="1" si="1"/>
        <v/>
      </c>
      <c r="P35" s="3">
        <v>163.18</v>
      </c>
      <c r="Q35" s="3">
        <f t="shared" si="4"/>
        <v>-163.18</v>
      </c>
    </row>
    <row r="36" spans="1:17">
      <c r="A36" s="1" t="s">
        <v>14</v>
      </c>
      <c r="B36" s="1" t="s">
        <v>10</v>
      </c>
      <c r="C36" s="1">
        <v>2016596</v>
      </c>
      <c r="E36" s="1">
        <v>1611</v>
      </c>
      <c r="F36" s="4">
        <v>42678</v>
      </c>
      <c r="G36" s="4">
        <v>42678</v>
      </c>
      <c r="H36" s="4">
        <f t="shared" ca="1" si="2"/>
        <v>42747</v>
      </c>
      <c r="I36" s="2">
        <f t="shared" ca="1" si="3"/>
        <v>-69</v>
      </c>
      <c r="J36" s="3" t="str">
        <f t="shared" ca="1" si="0"/>
        <v/>
      </c>
      <c r="N36" s="3" t="str">
        <f t="shared" ca="1" si="1"/>
        <v/>
      </c>
      <c r="O36" s="3">
        <v>0</v>
      </c>
      <c r="Q36" s="3">
        <f t="shared" si="4"/>
        <v>0</v>
      </c>
    </row>
    <row r="37" spans="1:17">
      <c r="A37" s="1" t="s">
        <v>14</v>
      </c>
      <c r="B37" s="1" t="s">
        <v>12</v>
      </c>
      <c r="C37" s="1">
        <v>183</v>
      </c>
      <c r="D37" s="1" t="s">
        <v>15</v>
      </c>
      <c r="E37" s="1">
        <v>1611</v>
      </c>
      <c r="F37" s="4">
        <v>42688</v>
      </c>
      <c r="G37" s="4">
        <v>42688</v>
      </c>
      <c r="H37" s="4">
        <f t="shared" ca="1" si="2"/>
        <v>42747</v>
      </c>
      <c r="I37" s="2">
        <f t="shared" ca="1" si="3"/>
        <v>-59</v>
      </c>
      <c r="J37" s="3" t="str">
        <f t="shared" ca="1" si="0"/>
        <v/>
      </c>
      <c r="N37" s="3" t="str">
        <f t="shared" ca="1" si="1"/>
        <v/>
      </c>
      <c r="P37" s="3">
        <v>274.83999999999997</v>
      </c>
      <c r="Q37" s="3">
        <f t="shared" si="4"/>
        <v>-274.83999999999997</v>
      </c>
    </row>
    <row r="38" spans="1:17">
      <c r="A38" s="1" t="s">
        <v>14</v>
      </c>
      <c r="B38" s="1" t="s">
        <v>12</v>
      </c>
      <c r="C38" s="1">
        <v>203</v>
      </c>
      <c r="D38" s="1" t="s">
        <v>15</v>
      </c>
      <c r="E38" s="1">
        <v>1612</v>
      </c>
      <c r="F38" s="4">
        <v>42716</v>
      </c>
      <c r="G38" s="4">
        <v>42716</v>
      </c>
      <c r="H38" s="4">
        <f t="shared" ca="1" si="2"/>
        <v>42747</v>
      </c>
      <c r="I38" s="2">
        <f t="shared" ca="1" si="3"/>
        <v>-31</v>
      </c>
      <c r="J38" s="3" t="str">
        <f t="shared" ca="1" si="0"/>
        <v/>
      </c>
      <c r="N38" s="3" t="str">
        <f t="shared" ca="1" si="1"/>
        <v/>
      </c>
      <c r="P38" s="3">
        <v>161.94999999999999</v>
      </c>
      <c r="Q38" s="3">
        <f t="shared" si="4"/>
        <v>-161.94999999999999</v>
      </c>
    </row>
    <row r="39" spans="1:17">
      <c r="A39" s="1" t="s">
        <v>14</v>
      </c>
      <c r="B39" s="1" t="s">
        <v>12</v>
      </c>
      <c r="C39" s="1">
        <v>203</v>
      </c>
      <c r="D39" s="1" t="s">
        <v>15</v>
      </c>
      <c r="E39" s="1">
        <v>1612</v>
      </c>
      <c r="F39" s="4">
        <v>42716</v>
      </c>
      <c r="G39" s="4">
        <v>42716</v>
      </c>
      <c r="H39" s="4">
        <f t="shared" ca="1" si="2"/>
        <v>42747</v>
      </c>
      <c r="I39" s="2">
        <f t="shared" ca="1" si="3"/>
        <v>-31</v>
      </c>
      <c r="J39" s="3" t="str">
        <f t="shared" ca="1" si="0"/>
        <v/>
      </c>
      <c r="N39" s="3" t="str">
        <f t="shared" ca="1" si="1"/>
        <v/>
      </c>
      <c r="P39" s="3">
        <v>253.88</v>
      </c>
      <c r="Q39" s="3">
        <f t="shared" si="4"/>
        <v>-253.88</v>
      </c>
    </row>
    <row r="40" spans="1:17">
      <c r="A40" s="1" t="s">
        <v>14</v>
      </c>
      <c r="B40" s="1" t="s">
        <v>12</v>
      </c>
      <c r="C40" s="1">
        <v>204</v>
      </c>
      <c r="D40" s="1" t="s">
        <v>16</v>
      </c>
      <c r="E40" s="1">
        <v>1612</v>
      </c>
      <c r="F40" s="4">
        <v>42716</v>
      </c>
      <c r="G40" s="4">
        <v>42716</v>
      </c>
      <c r="H40" s="4">
        <f t="shared" ca="1" si="2"/>
        <v>42747</v>
      </c>
      <c r="I40" s="2">
        <f t="shared" ca="1" si="3"/>
        <v>-31</v>
      </c>
      <c r="J40" s="3" t="str">
        <f t="shared" ca="1" si="0"/>
        <v/>
      </c>
      <c r="N40" s="3" t="str">
        <f t="shared" ca="1" si="1"/>
        <v/>
      </c>
      <c r="P40" s="3">
        <v>1.96</v>
      </c>
      <c r="Q40" s="3">
        <f t="shared" si="4"/>
        <v>-1.96</v>
      </c>
    </row>
    <row r="41" spans="1:17">
      <c r="A41" s="1" t="s">
        <v>14</v>
      </c>
      <c r="B41" s="1" t="s">
        <v>12</v>
      </c>
      <c r="C41" s="1">
        <v>206</v>
      </c>
      <c r="D41" s="1" t="s">
        <v>16</v>
      </c>
      <c r="E41" s="1">
        <v>1612</v>
      </c>
      <c r="F41" s="4">
        <v>42719</v>
      </c>
      <c r="G41" s="4">
        <v>42719</v>
      </c>
      <c r="H41" s="4">
        <f t="shared" ca="1" si="2"/>
        <v>42747</v>
      </c>
      <c r="I41" s="2">
        <f t="shared" ca="1" si="3"/>
        <v>-28</v>
      </c>
      <c r="J41" s="3" t="str">
        <f t="shared" ca="1" si="0"/>
        <v/>
      </c>
      <c r="N41" s="3" t="str">
        <f t="shared" ca="1" si="1"/>
        <v/>
      </c>
      <c r="P41" s="3">
        <v>0.98</v>
      </c>
      <c r="Q41" s="3">
        <f t="shared" si="4"/>
        <v>-0.98</v>
      </c>
    </row>
    <row r="42" spans="1:17">
      <c r="A42" s="1" t="s">
        <v>14</v>
      </c>
      <c r="B42" s="1" t="s">
        <v>12</v>
      </c>
      <c r="C42" s="1">
        <v>208</v>
      </c>
      <c r="D42" s="1" t="s">
        <v>15</v>
      </c>
      <c r="E42" s="1">
        <v>1612</v>
      </c>
      <c r="F42" s="4">
        <v>42723</v>
      </c>
      <c r="G42" s="4">
        <v>42723</v>
      </c>
      <c r="H42" s="4">
        <f t="shared" ca="1" si="2"/>
        <v>42747</v>
      </c>
      <c r="I42" s="2">
        <f t="shared" ca="1" si="3"/>
        <v>-24</v>
      </c>
      <c r="J42" s="3" t="str">
        <f t="shared" ca="1" si="0"/>
        <v/>
      </c>
      <c r="N42" s="3" t="str">
        <f t="shared" ca="1" si="1"/>
        <v/>
      </c>
      <c r="P42" s="3">
        <v>319.20999999999998</v>
      </c>
      <c r="Q42" s="3">
        <f t="shared" si="4"/>
        <v>-319.20999999999998</v>
      </c>
    </row>
    <row r="43" spans="1:17">
      <c r="A43" s="1" t="s">
        <v>14</v>
      </c>
      <c r="B43" s="1" t="s">
        <v>12</v>
      </c>
      <c r="C43" s="1">
        <v>212</v>
      </c>
      <c r="D43" s="1" t="s">
        <v>17</v>
      </c>
      <c r="E43" s="1">
        <v>1612</v>
      </c>
      <c r="F43" s="4">
        <v>42727</v>
      </c>
      <c r="G43" s="4">
        <v>42727</v>
      </c>
      <c r="H43" s="4">
        <f t="shared" ca="1" si="2"/>
        <v>42747</v>
      </c>
      <c r="I43" s="2">
        <f t="shared" ca="1" si="3"/>
        <v>-20</v>
      </c>
      <c r="J43" s="3" t="str">
        <f t="shared" ca="1" si="0"/>
        <v/>
      </c>
      <c r="N43" s="3" t="str">
        <f t="shared" ca="1" si="1"/>
        <v/>
      </c>
      <c r="P43" s="3">
        <v>915.35</v>
      </c>
      <c r="Q43" s="3">
        <f t="shared" si="4"/>
        <v>-915.35</v>
      </c>
    </row>
    <row r="44" spans="1:17">
      <c r="A44" s="1" t="s">
        <v>14</v>
      </c>
      <c r="B44" s="1" t="s">
        <v>12</v>
      </c>
      <c r="C44" s="1">
        <v>3</v>
      </c>
      <c r="D44" s="1" t="s">
        <v>15</v>
      </c>
      <c r="E44" s="1">
        <v>1701</v>
      </c>
      <c r="F44" s="4">
        <v>42739</v>
      </c>
      <c r="G44" s="4">
        <v>42739</v>
      </c>
      <c r="H44" s="4">
        <f t="shared" ca="1" si="2"/>
        <v>42747</v>
      </c>
      <c r="I44" s="2">
        <f t="shared" ca="1" si="3"/>
        <v>-8</v>
      </c>
      <c r="J44" s="3" t="str">
        <f t="shared" ca="1" si="0"/>
        <v/>
      </c>
      <c r="N44" s="3" t="str">
        <f t="shared" ca="1" si="1"/>
        <v/>
      </c>
      <c r="P44" s="3">
        <v>234.72</v>
      </c>
      <c r="Q44" s="3">
        <f t="shared" si="4"/>
        <v>-234.72</v>
      </c>
    </row>
    <row r="45" spans="1:17">
      <c r="A45" s="1" t="s">
        <v>18</v>
      </c>
      <c r="B45" s="1" t="s">
        <v>10</v>
      </c>
      <c r="C45" s="1">
        <v>2016147</v>
      </c>
      <c r="E45" s="1">
        <v>1604</v>
      </c>
      <c r="F45" s="4">
        <v>42464</v>
      </c>
      <c r="G45" s="4">
        <v>42494</v>
      </c>
      <c r="H45" s="4">
        <f t="shared" ca="1" si="2"/>
        <v>42747</v>
      </c>
      <c r="I45" s="2">
        <f t="shared" ca="1" si="3"/>
        <v>-253</v>
      </c>
      <c r="J45" s="3" t="str">
        <f t="shared" ca="1" si="0"/>
        <v/>
      </c>
      <c r="N45" s="3">
        <f t="shared" ca="1" si="1"/>
        <v>1976</v>
      </c>
      <c r="O45" s="3">
        <v>1976</v>
      </c>
      <c r="Q45" s="3">
        <f t="shared" si="4"/>
        <v>1976</v>
      </c>
    </row>
    <row r="46" spans="1:17">
      <c r="A46" s="1" t="s">
        <v>18</v>
      </c>
      <c r="B46" s="1" t="s">
        <v>10</v>
      </c>
      <c r="C46" s="1">
        <v>2016186</v>
      </c>
      <c r="E46" s="1">
        <v>1604</v>
      </c>
      <c r="F46" s="4">
        <v>42488</v>
      </c>
      <c r="G46" s="4">
        <v>42518</v>
      </c>
      <c r="H46" s="4">
        <f t="shared" ca="1" si="2"/>
        <v>42747</v>
      </c>
      <c r="I46" s="2">
        <f t="shared" ca="1" si="3"/>
        <v>-229</v>
      </c>
      <c r="J46" s="3" t="str">
        <f t="shared" ca="1" si="0"/>
        <v/>
      </c>
      <c r="N46" s="3">
        <f t="shared" ca="1" si="1"/>
        <v>520</v>
      </c>
      <c r="O46" s="3">
        <v>520</v>
      </c>
      <c r="Q46" s="3">
        <f t="shared" si="4"/>
        <v>520</v>
      </c>
    </row>
    <row r="47" spans="1:17">
      <c r="A47" s="1" t="s">
        <v>18</v>
      </c>
      <c r="B47" s="1" t="s">
        <v>10</v>
      </c>
      <c r="C47" s="1">
        <v>2016569</v>
      </c>
      <c r="E47" s="1">
        <v>1610</v>
      </c>
      <c r="F47" s="4">
        <v>42667</v>
      </c>
      <c r="G47" s="4">
        <v>42677</v>
      </c>
      <c r="H47" s="4">
        <f t="shared" ca="1" si="2"/>
        <v>42747</v>
      </c>
      <c r="I47" s="2">
        <f t="shared" ca="1" si="3"/>
        <v>-70</v>
      </c>
      <c r="J47" s="3" t="str">
        <f t="shared" ca="1" si="0"/>
        <v/>
      </c>
      <c r="N47" s="3" t="str">
        <f t="shared" ca="1" si="1"/>
        <v/>
      </c>
      <c r="O47" s="3">
        <v>3010</v>
      </c>
      <c r="Q47" s="3">
        <f t="shared" si="4"/>
        <v>3010</v>
      </c>
    </row>
    <row r="48" spans="1:17">
      <c r="A48" s="1" t="s">
        <v>19</v>
      </c>
      <c r="B48" s="1" t="s">
        <v>10</v>
      </c>
      <c r="C48" s="1">
        <v>2016731</v>
      </c>
      <c r="E48" s="1">
        <v>1612</v>
      </c>
      <c r="F48" s="4">
        <v>42718</v>
      </c>
      <c r="G48" s="4">
        <v>42728</v>
      </c>
      <c r="H48" s="4">
        <f t="shared" ca="1" si="2"/>
        <v>42747</v>
      </c>
      <c r="I48" s="2">
        <f t="shared" ca="1" si="3"/>
        <v>-19</v>
      </c>
      <c r="J48" s="3" t="str">
        <f t="shared" ca="1" si="0"/>
        <v/>
      </c>
      <c r="N48" s="3" t="str">
        <f t="shared" ca="1" si="1"/>
        <v/>
      </c>
      <c r="O48" s="3">
        <v>4225</v>
      </c>
      <c r="Q48" s="3">
        <f t="shared" si="4"/>
        <v>4225</v>
      </c>
    </row>
    <row r="49" spans="1:17">
      <c r="A49" s="1" t="s">
        <v>19</v>
      </c>
      <c r="B49" s="1" t="s">
        <v>10</v>
      </c>
      <c r="C49" s="1">
        <v>2016732</v>
      </c>
      <c r="E49" s="1">
        <v>1612</v>
      </c>
      <c r="F49" s="4">
        <v>42718</v>
      </c>
      <c r="G49" s="4">
        <v>42728</v>
      </c>
      <c r="H49" s="4">
        <f t="shared" ca="1" si="2"/>
        <v>42747</v>
      </c>
      <c r="I49" s="2">
        <f t="shared" ca="1" si="3"/>
        <v>-19</v>
      </c>
      <c r="J49" s="3" t="str">
        <f t="shared" ca="1" si="0"/>
        <v/>
      </c>
      <c r="N49" s="3" t="str">
        <f t="shared" ca="1" si="1"/>
        <v/>
      </c>
      <c r="O49" s="3">
        <v>4485</v>
      </c>
      <c r="Q49" s="3">
        <f t="shared" si="4"/>
        <v>4485</v>
      </c>
    </row>
    <row r="50" spans="1:17">
      <c r="A50" s="1" t="s">
        <v>20</v>
      </c>
      <c r="B50" s="1" t="s">
        <v>10</v>
      </c>
      <c r="C50" s="1">
        <v>2016637</v>
      </c>
      <c r="E50" s="1">
        <v>1611</v>
      </c>
      <c r="F50" s="4">
        <v>42690</v>
      </c>
      <c r="G50" s="4">
        <v>42700</v>
      </c>
      <c r="H50" s="4">
        <f t="shared" ca="1" si="2"/>
        <v>42747</v>
      </c>
      <c r="I50" s="2">
        <f t="shared" ca="1" si="3"/>
        <v>-47</v>
      </c>
      <c r="J50" s="3" t="str">
        <f t="shared" ca="1" si="0"/>
        <v/>
      </c>
      <c r="N50" s="3" t="str">
        <f t="shared" ca="1" si="1"/>
        <v/>
      </c>
      <c r="O50" s="3">
        <v>102.85</v>
      </c>
      <c r="Q50" s="3">
        <f t="shared" si="4"/>
        <v>102.85</v>
      </c>
    </row>
    <row r="51" spans="1:17">
      <c r="A51" s="1" t="s">
        <v>21</v>
      </c>
      <c r="B51" s="1" t="s">
        <v>10</v>
      </c>
      <c r="C51" s="1">
        <v>2016391</v>
      </c>
      <c r="E51" s="1">
        <v>1608</v>
      </c>
      <c r="F51" s="4">
        <v>42600</v>
      </c>
      <c r="G51" s="4">
        <v>42630</v>
      </c>
      <c r="H51" s="4">
        <f t="shared" ca="1" si="2"/>
        <v>42747</v>
      </c>
      <c r="I51" s="2">
        <f t="shared" ca="1" si="3"/>
        <v>-117</v>
      </c>
      <c r="J51" s="3" t="str">
        <f t="shared" ca="1" si="0"/>
        <v/>
      </c>
      <c r="N51" s="3">
        <f t="shared" ca="1" si="1"/>
        <v>975</v>
      </c>
      <c r="O51" s="3">
        <v>975</v>
      </c>
      <c r="Q51" s="3">
        <f t="shared" si="4"/>
        <v>975</v>
      </c>
    </row>
    <row r="52" spans="1:17">
      <c r="A52" s="1" t="s">
        <v>21</v>
      </c>
      <c r="B52" s="1" t="s">
        <v>10</v>
      </c>
      <c r="C52" s="1">
        <v>2016400</v>
      </c>
      <c r="E52" s="1">
        <v>1608</v>
      </c>
      <c r="F52" s="4">
        <v>42611</v>
      </c>
      <c r="G52" s="4">
        <v>42641</v>
      </c>
      <c r="H52" s="4">
        <f t="shared" ca="1" si="2"/>
        <v>42747</v>
      </c>
      <c r="I52" s="2">
        <f t="shared" ca="1" si="3"/>
        <v>-106</v>
      </c>
      <c r="J52" s="3" t="str">
        <f t="shared" ca="1" si="0"/>
        <v/>
      </c>
      <c r="N52" s="3">
        <f t="shared" ca="1" si="1"/>
        <v>65</v>
      </c>
      <c r="O52" s="3">
        <v>65</v>
      </c>
      <c r="Q52" s="3">
        <f t="shared" si="4"/>
        <v>65</v>
      </c>
    </row>
    <row r="53" spans="1:17">
      <c r="A53" s="1" t="s">
        <v>21</v>
      </c>
      <c r="B53" s="1" t="s">
        <v>12</v>
      </c>
      <c r="C53" s="1">
        <v>176</v>
      </c>
      <c r="E53" s="1">
        <v>1611</v>
      </c>
      <c r="F53" s="4">
        <v>42676</v>
      </c>
      <c r="G53" s="4">
        <v>42676</v>
      </c>
      <c r="H53" s="4">
        <f t="shared" ca="1" si="2"/>
        <v>42747</v>
      </c>
      <c r="I53" s="2">
        <f t="shared" ca="1" si="3"/>
        <v>-71</v>
      </c>
      <c r="J53" s="3" t="str">
        <f t="shared" ca="1" si="0"/>
        <v/>
      </c>
      <c r="N53" s="3" t="str">
        <f t="shared" ca="1" si="1"/>
        <v/>
      </c>
      <c r="P53" s="3">
        <v>340</v>
      </c>
      <c r="Q53" s="3">
        <f t="shared" si="4"/>
        <v>-340</v>
      </c>
    </row>
    <row r="54" spans="1:17">
      <c r="A54" s="1" t="s">
        <v>22</v>
      </c>
      <c r="B54" s="1" t="s">
        <v>10</v>
      </c>
      <c r="C54" s="1">
        <v>2016159</v>
      </c>
      <c r="E54" s="1">
        <v>1604</v>
      </c>
      <c r="F54" s="4">
        <v>42472</v>
      </c>
      <c r="G54" s="4">
        <v>42482</v>
      </c>
      <c r="H54" s="4">
        <f t="shared" ca="1" si="2"/>
        <v>42747</v>
      </c>
      <c r="I54" s="2">
        <f t="shared" ca="1" si="3"/>
        <v>-265</v>
      </c>
      <c r="J54" s="3" t="str">
        <f t="shared" ca="1" si="0"/>
        <v/>
      </c>
      <c r="N54" s="3">
        <f t="shared" ca="1" si="1"/>
        <v>1690</v>
      </c>
      <c r="O54" s="3">
        <v>1690</v>
      </c>
      <c r="Q54" s="3">
        <f t="shared" si="4"/>
        <v>1690</v>
      </c>
    </row>
    <row r="55" spans="1:17">
      <c r="A55" s="1" t="s">
        <v>23</v>
      </c>
      <c r="B55" s="1" t="s">
        <v>10</v>
      </c>
      <c r="C55" s="1">
        <v>2016660</v>
      </c>
      <c r="E55" s="1">
        <v>1611</v>
      </c>
      <c r="F55" s="4">
        <v>42697</v>
      </c>
      <c r="G55" s="4">
        <v>42757</v>
      </c>
      <c r="H55" s="4">
        <f t="shared" ca="1" si="2"/>
        <v>42747</v>
      </c>
      <c r="I55" s="2">
        <f t="shared" ca="1" si="3"/>
        <v>10</v>
      </c>
      <c r="J55" s="3">
        <f t="shared" ca="1" si="0"/>
        <v>469</v>
      </c>
      <c r="N55" s="3" t="str">
        <f t="shared" ca="1" si="1"/>
        <v/>
      </c>
      <c r="O55" s="3">
        <v>469</v>
      </c>
      <c r="Q55" s="3">
        <f t="shared" si="4"/>
        <v>469</v>
      </c>
    </row>
    <row r="56" spans="1:17">
      <c r="A56" s="1" t="s">
        <v>24</v>
      </c>
      <c r="B56" s="1" t="s">
        <v>10</v>
      </c>
      <c r="C56" s="1">
        <v>2016656</v>
      </c>
      <c r="E56" s="1">
        <v>1611</v>
      </c>
      <c r="F56" s="4">
        <v>42697</v>
      </c>
      <c r="G56" s="4">
        <v>42727</v>
      </c>
      <c r="H56" s="4">
        <f t="shared" ca="1" si="2"/>
        <v>42747</v>
      </c>
      <c r="I56" s="2">
        <f t="shared" ca="1" si="3"/>
        <v>-20</v>
      </c>
      <c r="J56" s="3" t="str">
        <f t="shared" ca="1" si="0"/>
        <v/>
      </c>
      <c r="N56" s="3" t="str">
        <f t="shared" ca="1" si="1"/>
        <v/>
      </c>
      <c r="O56" s="3">
        <v>948.64</v>
      </c>
      <c r="Q56" s="3">
        <f t="shared" si="4"/>
        <v>948.64</v>
      </c>
    </row>
    <row r="57" spans="1:17">
      <c r="A57" s="1" t="s">
        <v>25</v>
      </c>
      <c r="B57" s="1" t="s">
        <v>10</v>
      </c>
      <c r="C57" s="1">
        <v>2016381</v>
      </c>
      <c r="E57" s="1">
        <v>1608</v>
      </c>
      <c r="F57" s="4">
        <v>42592</v>
      </c>
      <c r="G57" s="4">
        <v>42622</v>
      </c>
      <c r="H57" s="4">
        <f t="shared" ca="1" si="2"/>
        <v>42747</v>
      </c>
      <c r="I57" s="2">
        <f t="shared" ca="1" si="3"/>
        <v>-125</v>
      </c>
      <c r="J57" s="3" t="str">
        <f t="shared" ca="1" si="0"/>
        <v/>
      </c>
      <c r="N57" s="3">
        <f t="shared" ca="1" si="1"/>
        <v>3514.2</v>
      </c>
      <c r="O57" s="3">
        <v>3514.2</v>
      </c>
      <c r="Q57" s="3">
        <f t="shared" si="4"/>
        <v>3514.2</v>
      </c>
    </row>
    <row r="58" spans="1:17">
      <c r="A58" s="1" t="s">
        <v>25</v>
      </c>
      <c r="B58" s="1" t="s">
        <v>12</v>
      </c>
      <c r="C58" s="1">
        <v>216</v>
      </c>
      <c r="D58" s="1" t="s">
        <v>26</v>
      </c>
      <c r="E58" s="1">
        <v>1612</v>
      </c>
      <c r="F58" s="4">
        <v>42734</v>
      </c>
      <c r="G58" s="4">
        <v>42734</v>
      </c>
      <c r="H58" s="4">
        <f t="shared" ca="1" si="2"/>
        <v>42747</v>
      </c>
      <c r="I58" s="2">
        <f t="shared" ca="1" si="3"/>
        <v>-13</v>
      </c>
      <c r="J58" s="3" t="str">
        <f t="shared" ca="1" si="0"/>
        <v/>
      </c>
      <c r="N58" s="3" t="str">
        <f t="shared" ca="1" si="1"/>
        <v/>
      </c>
      <c r="P58" s="3">
        <v>2904.3</v>
      </c>
      <c r="Q58" s="3">
        <f t="shared" si="4"/>
        <v>-2904.3</v>
      </c>
    </row>
    <row r="59" spans="1:17">
      <c r="A59" s="1" t="s">
        <v>25</v>
      </c>
      <c r="B59" s="1" t="s">
        <v>10</v>
      </c>
      <c r="C59" s="1">
        <v>2016734</v>
      </c>
      <c r="E59" s="1">
        <v>1612</v>
      </c>
      <c r="F59" s="4">
        <v>42718</v>
      </c>
      <c r="G59" s="4">
        <v>42748</v>
      </c>
      <c r="H59" s="4">
        <f t="shared" ca="1" si="2"/>
        <v>42747</v>
      </c>
      <c r="I59" s="2">
        <f t="shared" ca="1" si="3"/>
        <v>1</v>
      </c>
      <c r="J59" s="3">
        <f t="shared" ca="1" si="0"/>
        <v>1993.54</v>
      </c>
      <c r="N59" s="3" t="str">
        <f t="shared" ca="1" si="1"/>
        <v/>
      </c>
      <c r="O59" s="3">
        <v>1993.54</v>
      </c>
      <c r="Q59" s="3">
        <f t="shared" si="4"/>
        <v>1993.54</v>
      </c>
    </row>
    <row r="60" spans="1:17">
      <c r="A60" s="1" t="s">
        <v>27</v>
      </c>
      <c r="B60" s="1" t="s">
        <v>10</v>
      </c>
      <c r="C60" s="1">
        <v>2016096</v>
      </c>
      <c r="E60" s="1">
        <v>1603</v>
      </c>
      <c r="F60" s="4">
        <v>42436</v>
      </c>
      <c r="G60" s="4">
        <v>42466</v>
      </c>
      <c r="H60" s="4">
        <f t="shared" ca="1" si="2"/>
        <v>42747</v>
      </c>
      <c r="I60" s="2">
        <f t="shared" ca="1" si="3"/>
        <v>-281</v>
      </c>
      <c r="J60" s="3" t="str">
        <f t="shared" ca="1" si="0"/>
        <v/>
      </c>
      <c r="N60" s="3">
        <f t="shared" ca="1" si="1"/>
        <v>715</v>
      </c>
      <c r="O60" s="3">
        <v>715</v>
      </c>
      <c r="Q60" s="3">
        <f t="shared" si="4"/>
        <v>715</v>
      </c>
    </row>
    <row r="61" spans="1:17">
      <c r="A61" s="1" t="s">
        <v>27</v>
      </c>
      <c r="B61" s="1" t="s">
        <v>10</v>
      </c>
      <c r="C61" s="1">
        <v>2016112</v>
      </c>
      <c r="E61" s="1">
        <v>1603</v>
      </c>
      <c r="F61" s="4">
        <v>42440</v>
      </c>
      <c r="G61" s="4">
        <v>42470</v>
      </c>
      <c r="H61" s="4">
        <f t="shared" ca="1" si="2"/>
        <v>42747</v>
      </c>
      <c r="I61" s="2">
        <f t="shared" ca="1" si="3"/>
        <v>-277</v>
      </c>
      <c r="J61" s="3" t="str">
        <f t="shared" ca="1" si="0"/>
        <v/>
      </c>
      <c r="N61" s="3">
        <f t="shared" ca="1" si="1"/>
        <v>715</v>
      </c>
      <c r="O61" s="3">
        <v>715</v>
      </c>
      <c r="Q61" s="3">
        <f t="shared" si="4"/>
        <v>715</v>
      </c>
    </row>
    <row r="62" spans="1:17">
      <c r="A62" s="1" t="s">
        <v>27</v>
      </c>
      <c r="B62" s="1" t="s">
        <v>10</v>
      </c>
      <c r="C62" s="1">
        <v>2016344</v>
      </c>
      <c r="E62" s="1">
        <v>1607</v>
      </c>
      <c r="F62" s="4">
        <v>42576</v>
      </c>
      <c r="G62" s="4">
        <v>42606</v>
      </c>
      <c r="H62" s="4">
        <f t="shared" ca="1" si="2"/>
        <v>42747</v>
      </c>
      <c r="I62" s="2">
        <f t="shared" ca="1" si="3"/>
        <v>-141</v>
      </c>
      <c r="J62" s="3" t="str">
        <f t="shared" ca="1" si="0"/>
        <v/>
      </c>
      <c r="N62" s="3">
        <f t="shared" ca="1" si="1"/>
        <v>1680</v>
      </c>
      <c r="O62" s="3">
        <v>1680</v>
      </c>
      <c r="Q62" s="3">
        <f t="shared" si="4"/>
        <v>1680</v>
      </c>
    </row>
    <row r="63" spans="1:17">
      <c r="A63" s="1" t="s">
        <v>28</v>
      </c>
      <c r="B63" s="1" t="s">
        <v>10</v>
      </c>
      <c r="C63" s="1">
        <v>2016528</v>
      </c>
      <c r="E63" s="1">
        <v>1610</v>
      </c>
      <c r="F63" s="4">
        <v>42654</v>
      </c>
      <c r="G63" s="4">
        <v>42654</v>
      </c>
      <c r="H63" s="4">
        <f t="shared" ca="1" si="2"/>
        <v>42747</v>
      </c>
      <c r="I63" s="2">
        <f t="shared" ca="1" si="3"/>
        <v>-93</v>
      </c>
      <c r="J63" s="3" t="str">
        <f t="shared" ca="1" si="0"/>
        <v/>
      </c>
      <c r="N63" s="3">
        <f t="shared" ca="1" si="1"/>
        <v>195</v>
      </c>
      <c r="O63" s="3">
        <v>195</v>
      </c>
      <c r="Q63" s="3">
        <f t="shared" si="4"/>
        <v>195</v>
      </c>
    </row>
    <row r="64" spans="1:17">
      <c r="A64" s="1" t="s">
        <v>28</v>
      </c>
      <c r="B64" s="1" t="s">
        <v>12</v>
      </c>
      <c r="C64" s="1">
        <v>164</v>
      </c>
      <c r="D64" s="1" t="s">
        <v>29</v>
      </c>
      <c r="E64" s="1">
        <v>1610</v>
      </c>
      <c r="F64" s="4">
        <v>42657</v>
      </c>
      <c r="G64" s="4">
        <v>42657</v>
      </c>
      <c r="H64" s="4">
        <f t="shared" ca="1" si="2"/>
        <v>42747</v>
      </c>
      <c r="I64" s="2">
        <f t="shared" ca="1" si="3"/>
        <v>-90</v>
      </c>
      <c r="J64" s="3" t="str">
        <f t="shared" ca="1" si="0"/>
        <v/>
      </c>
      <c r="N64" s="3">
        <f t="shared" ca="1" si="1"/>
        <v>-130</v>
      </c>
      <c r="P64" s="3">
        <v>130</v>
      </c>
      <c r="Q64" s="3">
        <f t="shared" si="4"/>
        <v>-130</v>
      </c>
    </row>
    <row r="65" spans="1:17">
      <c r="A65" s="1" t="s">
        <v>30</v>
      </c>
      <c r="B65" s="1" t="s">
        <v>10</v>
      </c>
      <c r="C65" s="1">
        <v>2016663</v>
      </c>
      <c r="E65" s="1">
        <v>1611</v>
      </c>
      <c r="F65" s="4">
        <v>42698</v>
      </c>
      <c r="G65" s="4">
        <v>42728</v>
      </c>
      <c r="H65" s="4">
        <f t="shared" ca="1" si="2"/>
        <v>42747</v>
      </c>
      <c r="I65" s="2">
        <f t="shared" ca="1" si="3"/>
        <v>-19</v>
      </c>
      <c r="J65" s="3" t="str">
        <f t="shared" ca="1" si="0"/>
        <v/>
      </c>
      <c r="N65" s="3" t="str">
        <f t="shared" ca="1" si="1"/>
        <v/>
      </c>
      <c r="O65" s="3">
        <v>362</v>
      </c>
      <c r="Q65" s="3">
        <f t="shared" si="4"/>
        <v>362</v>
      </c>
    </row>
    <row r="66" spans="1:17">
      <c r="A66" s="1" t="s">
        <v>31</v>
      </c>
      <c r="B66" s="1" t="s">
        <v>12</v>
      </c>
      <c r="C66" s="1">
        <v>196</v>
      </c>
      <c r="D66" s="1" t="s">
        <v>32</v>
      </c>
      <c r="E66" s="1">
        <v>1612</v>
      </c>
      <c r="F66" s="4">
        <v>42705</v>
      </c>
      <c r="G66" s="4">
        <v>42705</v>
      </c>
      <c r="H66" s="4">
        <f t="shared" ref="H66:H129" ca="1" si="5">TODAY()</f>
        <v>42747</v>
      </c>
      <c r="I66" s="2">
        <f t="shared" ref="I66:I129" ca="1" si="6">+G66-H66</f>
        <v>-42</v>
      </c>
      <c r="J66" s="3" t="str">
        <f t="shared" ref="J66:J129" ca="1" si="7">IF($H66-G66&lt;=0,Q66,"")</f>
        <v/>
      </c>
      <c r="N66" s="3" t="str">
        <f t="shared" ref="N66:N129" ca="1" si="8">IF($H66-G66&gt;=90,Q66,"")</f>
        <v/>
      </c>
      <c r="O66" s="3">
        <v>390</v>
      </c>
      <c r="Q66" s="3">
        <f t="shared" ref="Q66:Q129" si="9">+O66-P66</f>
        <v>390</v>
      </c>
    </row>
    <row r="67" spans="1:17">
      <c r="A67" s="1" t="s">
        <v>31</v>
      </c>
      <c r="B67" s="1" t="s">
        <v>12</v>
      </c>
      <c r="C67" s="1">
        <v>197</v>
      </c>
      <c r="E67" s="1">
        <v>1612</v>
      </c>
      <c r="F67" s="4">
        <v>42706</v>
      </c>
      <c r="G67" s="4">
        <v>42706</v>
      </c>
      <c r="H67" s="4">
        <f t="shared" ca="1" si="5"/>
        <v>42747</v>
      </c>
      <c r="I67" s="2">
        <f t="shared" ca="1" si="6"/>
        <v>-41</v>
      </c>
      <c r="J67" s="3" t="str">
        <f t="shared" ca="1" si="7"/>
        <v/>
      </c>
      <c r="N67" s="3" t="str">
        <f t="shared" ca="1" si="8"/>
        <v/>
      </c>
      <c r="O67" s="3">
        <v>112.5</v>
      </c>
      <c r="Q67" s="3">
        <f t="shared" si="9"/>
        <v>112.5</v>
      </c>
    </row>
    <row r="68" spans="1:17">
      <c r="A68" s="1" t="s">
        <v>31</v>
      </c>
      <c r="B68" s="1" t="s">
        <v>33</v>
      </c>
      <c r="C68" s="1">
        <v>201702</v>
      </c>
      <c r="D68" s="1" t="s">
        <v>34</v>
      </c>
      <c r="E68" s="1">
        <v>1701</v>
      </c>
      <c r="F68" s="4">
        <v>42739</v>
      </c>
      <c r="G68" s="4">
        <v>42739</v>
      </c>
      <c r="H68" s="4">
        <f t="shared" ca="1" si="5"/>
        <v>42747</v>
      </c>
      <c r="I68" s="2">
        <f t="shared" ca="1" si="6"/>
        <v>-8</v>
      </c>
      <c r="J68" s="3" t="str">
        <f t="shared" ca="1" si="7"/>
        <v/>
      </c>
      <c r="N68" s="3" t="str">
        <f t="shared" ca="1" si="8"/>
        <v/>
      </c>
      <c r="O68" s="3">
        <v>816</v>
      </c>
      <c r="Q68" s="3">
        <f t="shared" si="9"/>
        <v>816</v>
      </c>
    </row>
    <row r="69" spans="1:17">
      <c r="A69" s="1" t="s">
        <v>31</v>
      </c>
      <c r="B69" s="1" t="s">
        <v>33</v>
      </c>
      <c r="C69" s="1">
        <v>201702</v>
      </c>
      <c r="D69" s="1" t="s">
        <v>35</v>
      </c>
      <c r="E69" s="1">
        <v>1701</v>
      </c>
      <c r="F69" s="4">
        <v>42739</v>
      </c>
      <c r="G69" s="4">
        <v>42739</v>
      </c>
      <c r="H69" s="4">
        <f t="shared" ca="1" si="5"/>
        <v>42747</v>
      </c>
      <c r="I69" s="2">
        <f t="shared" ca="1" si="6"/>
        <v>-8</v>
      </c>
      <c r="J69" s="3" t="str">
        <f t="shared" ca="1" si="7"/>
        <v/>
      </c>
      <c r="N69" s="3" t="str">
        <f t="shared" ca="1" si="8"/>
        <v/>
      </c>
      <c r="O69" s="3">
        <v>323</v>
      </c>
      <c r="Q69" s="3">
        <f t="shared" si="9"/>
        <v>323</v>
      </c>
    </row>
    <row r="70" spans="1:17">
      <c r="A70" s="1" t="s">
        <v>31</v>
      </c>
      <c r="B70" s="1" t="s">
        <v>33</v>
      </c>
      <c r="C70" s="1">
        <v>201702</v>
      </c>
      <c r="D70" s="1" t="s">
        <v>36</v>
      </c>
      <c r="E70" s="1">
        <v>1701</v>
      </c>
      <c r="F70" s="4">
        <v>42739</v>
      </c>
      <c r="G70" s="4">
        <v>42739</v>
      </c>
      <c r="H70" s="4">
        <f t="shared" ca="1" si="5"/>
        <v>42747</v>
      </c>
      <c r="I70" s="2">
        <f t="shared" ca="1" si="6"/>
        <v>-8</v>
      </c>
      <c r="J70" s="3" t="str">
        <f t="shared" ca="1" si="7"/>
        <v/>
      </c>
      <c r="N70" s="3" t="str">
        <f t="shared" ca="1" si="8"/>
        <v/>
      </c>
      <c r="O70" s="3">
        <v>900</v>
      </c>
      <c r="Q70" s="3">
        <f t="shared" si="9"/>
        <v>900</v>
      </c>
    </row>
    <row r="71" spans="1:17">
      <c r="A71" s="1" t="s">
        <v>37</v>
      </c>
      <c r="B71" s="1" t="s">
        <v>10</v>
      </c>
      <c r="C71" s="1">
        <v>2016154</v>
      </c>
      <c r="E71" s="1">
        <v>1604</v>
      </c>
      <c r="F71" s="4">
        <v>42468</v>
      </c>
      <c r="G71" s="4">
        <v>42498</v>
      </c>
      <c r="H71" s="4">
        <f t="shared" ca="1" si="5"/>
        <v>42747</v>
      </c>
      <c r="I71" s="2">
        <f t="shared" ca="1" si="6"/>
        <v>-249</v>
      </c>
      <c r="J71" s="3" t="str">
        <f t="shared" ca="1" si="7"/>
        <v/>
      </c>
      <c r="N71" s="3">
        <f t="shared" ca="1" si="8"/>
        <v>6090</v>
      </c>
      <c r="O71" s="3">
        <v>6090</v>
      </c>
      <c r="Q71" s="3">
        <f t="shared" si="9"/>
        <v>6090</v>
      </c>
    </row>
    <row r="72" spans="1:17">
      <c r="A72" s="1" t="s">
        <v>38</v>
      </c>
      <c r="B72" s="1" t="s">
        <v>10</v>
      </c>
      <c r="C72" s="1">
        <v>2016332</v>
      </c>
      <c r="E72" s="1">
        <v>1607</v>
      </c>
      <c r="F72" s="4">
        <v>42571</v>
      </c>
      <c r="G72" s="4">
        <v>42601</v>
      </c>
      <c r="H72" s="4">
        <f t="shared" ca="1" si="5"/>
        <v>42747</v>
      </c>
      <c r="I72" s="2">
        <f t="shared" ca="1" si="6"/>
        <v>-146</v>
      </c>
      <c r="J72" s="3" t="str">
        <f t="shared" ca="1" si="7"/>
        <v/>
      </c>
      <c r="N72" s="3">
        <f t="shared" ca="1" si="8"/>
        <v>1185.8</v>
      </c>
      <c r="O72" s="3">
        <v>1185.8</v>
      </c>
      <c r="Q72" s="3">
        <f t="shared" si="9"/>
        <v>1185.8</v>
      </c>
    </row>
    <row r="73" spans="1:17">
      <c r="A73" s="1" t="s">
        <v>39</v>
      </c>
      <c r="B73" s="1" t="s">
        <v>10</v>
      </c>
      <c r="C73" s="1">
        <v>2016194</v>
      </c>
      <c r="E73" s="1">
        <v>1605</v>
      </c>
      <c r="F73" s="4">
        <v>42493</v>
      </c>
      <c r="G73" s="4">
        <v>42523</v>
      </c>
      <c r="H73" s="4">
        <f t="shared" ca="1" si="5"/>
        <v>42747</v>
      </c>
      <c r="I73" s="2">
        <f t="shared" ca="1" si="6"/>
        <v>-224</v>
      </c>
      <c r="J73" s="3" t="str">
        <f t="shared" ca="1" si="7"/>
        <v/>
      </c>
      <c r="N73" s="3">
        <f t="shared" ca="1" si="8"/>
        <v>2845</v>
      </c>
      <c r="O73" s="3">
        <v>2845</v>
      </c>
      <c r="Q73" s="3">
        <f t="shared" si="9"/>
        <v>2845</v>
      </c>
    </row>
    <row r="74" spans="1:17">
      <c r="A74" s="1" t="s">
        <v>40</v>
      </c>
      <c r="B74" s="1" t="s">
        <v>10</v>
      </c>
      <c r="C74" s="1">
        <v>2016674</v>
      </c>
      <c r="E74" s="1">
        <v>1611</v>
      </c>
      <c r="F74" s="4">
        <v>42699</v>
      </c>
      <c r="G74" s="4">
        <v>42709</v>
      </c>
      <c r="H74" s="4">
        <f t="shared" ca="1" si="5"/>
        <v>42747</v>
      </c>
      <c r="I74" s="2">
        <f t="shared" ca="1" si="6"/>
        <v>-38</v>
      </c>
      <c r="J74" s="3" t="str">
        <f t="shared" ca="1" si="7"/>
        <v/>
      </c>
      <c r="N74" s="3" t="str">
        <f t="shared" ca="1" si="8"/>
        <v/>
      </c>
      <c r="O74" s="3">
        <v>790</v>
      </c>
      <c r="Q74" s="3">
        <f t="shared" si="9"/>
        <v>790</v>
      </c>
    </row>
    <row r="75" spans="1:17">
      <c r="A75" s="1" t="s">
        <v>40</v>
      </c>
      <c r="B75" s="1" t="s">
        <v>10</v>
      </c>
      <c r="C75" s="1">
        <v>2016675</v>
      </c>
      <c r="E75" s="1">
        <v>1611</v>
      </c>
      <c r="F75" s="4">
        <v>42699</v>
      </c>
      <c r="G75" s="4">
        <v>42709</v>
      </c>
      <c r="H75" s="4">
        <f t="shared" ca="1" si="5"/>
        <v>42747</v>
      </c>
      <c r="I75" s="2">
        <f t="shared" ca="1" si="6"/>
        <v>-38</v>
      </c>
      <c r="J75" s="3" t="str">
        <f t="shared" ca="1" si="7"/>
        <v/>
      </c>
      <c r="N75" s="3" t="str">
        <f t="shared" ca="1" si="8"/>
        <v/>
      </c>
      <c r="O75" s="3">
        <v>65</v>
      </c>
      <c r="Q75" s="3">
        <f t="shared" si="9"/>
        <v>65</v>
      </c>
    </row>
    <row r="76" spans="1:17">
      <c r="A76" s="1" t="s">
        <v>41</v>
      </c>
      <c r="B76" s="1" t="s">
        <v>10</v>
      </c>
      <c r="C76" s="1">
        <v>2016049</v>
      </c>
      <c r="E76" s="1">
        <v>1602</v>
      </c>
      <c r="F76" s="4">
        <v>42419</v>
      </c>
      <c r="G76" s="4">
        <v>42429</v>
      </c>
      <c r="H76" s="4">
        <f t="shared" ca="1" si="5"/>
        <v>42747</v>
      </c>
      <c r="I76" s="2">
        <f t="shared" ca="1" si="6"/>
        <v>-318</v>
      </c>
      <c r="J76" s="3" t="str">
        <f t="shared" ca="1" si="7"/>
        <v/>
      </c>
      <c r="N76" s="3">
        <f t="shared" ca="1" si="8"/>
        <v>1170</v>
      </c>
      <c r="O76" s="3">
        <v>1170</v>
      </c>
      <c r="Q76" s="3">
        <f t="shared" si="9"/>
        <v>1170</v>
      </c>
    </row>
    <row r="77" spans="1:17">
      <c r="A77" s="1" t="s">
        <v>41</v>
      </c>
      <c r="B77" s="1" t="s">
        <v>10</v>
      </c>
      <c r="C77" s="1">
        <v>2016063</v>
      </c>
      <c r="E77" s="1">
        <v>1602</v>
      </c>
      <c r="F77" s="4">
        <v>42423</v>
      </c>
      <c r="G77" s="4">
        <v>42433</v>
      </c>
      <c r="H77" s="4">
        <f t="shared" ca="1" si="5"/>
        <v>42747</v>
      </c>
      <c r="I77" s="2">
        <f t="shared" ca="1" si="6"/>
        <v>-314</v>
      </c>
      <c r="J77" s="3" t="str">
        <f t="shared" ca="1" si="7"/>
        <v/>
      </c>
      <c r="N77" s="3">
        <f t="shared" ca="1" si="8"/>
        <v>705</v>
      </c>
      <c r="O77" s="3">
        <v>705</v>
      </c>
      <c r="Q77" s="3">
        <f t="shared" si="9"/>
        <v>705</v>
      </c>
    </row>
    <row r="78" spans="1:17">
      <c r="A78" s="1" t="s">
        <v>41</v>
      </c>
      <c r="B78" s="1" t="s">
        <v>12</v>
      </c>
      <c r="C78" s="1">
        <v>114</v>
      </c>
      <c r="E78" s="1">
        <v>1608</v>
      </c>
      <c r="F78" s="4">
        <v>42584</v>
      </c>
      <c r="G78" s="4">
        <v>42584</v>
      </c>
      <c r="H78" s="4">
        <f t="shared" ca="1" si="5"/>
        <v>42747</v>
      </c>
      <c r="I78" s="2">
        <f t="shared" ca="1" si="6"/>
        <v>-163</v>
      </c>
      <c r="J78" s="3" t="str">
        <f t="shared" ca="1" si="7"/>
        <v/>
      </c>
      <c r="N78" s="3">
        <f t="shared" ca="1" si="8"/>
        <v>-1300</v>
      </c>
      <c r="P78" s="3">
        <v>1300</v>
      </c>
      <c r="Q78" s="3">
        <f t="shared" si="9"/>
        <v>-1300</v>
      </c>
    </row>
    <row r="79" spans="1:17">
      <c r="A79" s="1" t="s">
        <v>41</v>
      </c>
      <c r="B79" s="1" t="s">
        <v>10</v>
      </c>
      <c r="C79" s="1">
        <v>2016382</v>
      </c>
      <c r="E79" s="1">
        <v>1608</v>
      </c>
      <c r="F79" s="4">
        <v>42594</v>
      </c>
      <c r="G79" s="4">
        <v>42624</v>
      </c>
      <c r="H79" s="4">
        <f t="shared" ca="1" si="5"/>
        <v>42747</v>
      </c>
      <c r="I79" s="2">
        <f t="shared" ca="1" si="6"/>
        <v>-123</v>
      </c>
      <c r="J79" s="3" t="str">
        <f t="shared" ca="1" si="7"/>
        <v/>
      </c>
      <c r="N79" s="3">
        <f t="shared" ca="1" si="8"/>
        <v>3365</v>
      </c>
      <c r="O79" s="3">
        <v>3365</v>
      </c>
      <c r="Q79" s="3">
        <f t="shared" si="9"/>
        <v>3365</v>
      </c>
    </row>
    <row r="80" spans="1:17">
      <c r="A80" s="1" t="s">
        <v>41</v>
      </c>
      <c r="B80" s="1" t="s">
        <v>10</v>
      </c>
      <c r="C80" s="1">
        <v>2016388</v>
      </c>
      <c r="E80" s="1">
        <v>1608</v>
      </c>
      <c r="F80" s="4">
        <v>42600</v>
      </c>
      <c r="G80" s="4">
        <v>42630</v>
      </c>
      <c r="H80" s="4">
        <f t="shared" ca="1" si="5"/>
        <v>42747</v>
      </c>
      <c r="I80" s="2">
        <f t="shared" ca="1" si="6"/>
        <v>-117</v>
      </c>
      <c r="J80" s="3" t="str">
        <f t="shared" ca="1" si="7"/>
        <v/>
      </c>
      <c r="N80" s="3">
        <f t="shared" ca="1" si="8"/>
        <v>260</v>
      </c>
      <c r="O80" s="3">
        <v>260</v>
      </c>
      <c r="Q80" s="3">
        <f t="shared" si="9"/>
        <v>260</v>
      </c>
    </row>
    <row r="81" spans="1:17">
      <c r="A81" s="1" t="s">
        <v>41</v>
      </c>
      <c r="B81" s="1" t="s">
        <v>10</v>
      </c>
      <c r="C81" s="1">
        <v>2016405</v>
      </c>
      <c r="E81" s="1">
        <v>1608</v>
      </c>
      <c r="F81" s="4">
        <v>42613</v>
      </c>
      <c r="G81" s="4">
        <v>42643</v>
      </c>
      <c r="H81" s="4">
        <f t="shared" ca="1" si="5"/>
        <v>42747</v>
      </c>
      <c r="I81" s="2">
        <f t="shared" ca="1" si="6"/>
        <v>-104</v>
      </c>
      <c r="J81" s="3" t="str">
        <f t="shared" ca="1" si="7"/>
        <v/>
      </c>
      <c r="N81" s="3">
        <f t="shared" ca="1" si="8"/>
        <v>390</v>
      </c>
      <c r="O81" s="3">
        <v>390</v>
      </c>
      <c r="Q81" s="3">
        <f t="shared" si="9"/>
        <v>390</v>
      </c>
    </row>
    <row r="82" spans="1:17">
      <c r="A82" s="1" t="s">
        <v>41</v>
      </c>
      <c r="B82" s="1" t="s">
        <v>10</v>
      </c>
      <c r="C82" s="1">
        <v>2016429</v>
      </c>
      <c r="E82" s="1">
        <v>1609</v>
      </c>
      <c r="F82" s="4">
        <v>42625</v>
      </c>
      <c r="G82" s="4">
        <v>42655</v>
      </c>
      <c r="H82" s="4">
        <f t="shared" ca="1" si="5"/>
        <v>42747</v>
      </c>
      <c r="I82" s="2">
        <f t="shared" ca="1" si="6"/>
        <v>-92</v>
      </c>
      <c r="J82" s="3" t="str">
        <f t="shared" ca="1" si="7"/>
        <v/>
      </c>
      <c r="N82" s="3">
        <f t="shared" ca="1" si="8"/>
        <v>1300</v>
      </c>
      <c r="O82" s="3">
        <v>1300</v>
      </c>
      <c r="Q82" s="3">
        <f t="shared" si="9"/>
        <v>1300</v>
      </c>
    </row>
    <row r="83" spans="1:17">
      <c r="A83" s="1" t="s">
        <v>41</v>
      </c>
      <c r="B83" s="1" t="s">
        <v>42</v>
      </c>
      <c r="C83" s="1">
        <v>2016619</v>
      </c>
      <c r="E83" s="1">
        <v>1611</v>
      </c>
      <c r="F83" s="4">
        <v>42688</v>
      </c>
      <c r="G83" s="4">
        <v>42718</v>
      </c>
      <c r="H83" s="4">
        <f t="shared" ca="1" si="5"/>
        <v>42747</v>
      </c>
      <c r="I83" s="2">
        <f t="shared" ca="1" si="6"/>
        <v>-29</v>
      </c>
      <c r="J83" s="3" t="str">
        <f t="shared" ca="1" si="7"/>
        <v/>
      </c>
      <c r="N83" s="3" t="str">
        <f t="shared" ca="1" si="8"/>
        <v/>
      </c>
      <c r="P83" s="3">
        <v>1430</v>
      </c>
      <c r="Q83" s="3">
        <f t="shared" si="9"/>
        <v>-1430</v>
      </c>
    </row>
    <row r="84" spans="1:17">
      <c r="A84" s="1" t="s">
        <v>41</v>
      </c>
      <c r="B84" s="1" t="s">
        <v>12</v>
      </c>
      <c r="C84" s="1">
        <v>199</v>
      </c>
      <c r="E84" s="1">
        <v>1612</v>
      </c>
      <c r="F84" s="4">
        <v>42710</v>
      </c>
      <c r="G84" s="4">
        <v>42710</v>
      </c>
      <c r="H84" s="4">
        <f t="shared" ca="1" si="5"/>
        <v>42747</v>
      </c>
      <c r="I84" s="2">
        <f t="shared" ca="1" si="6"/>
        <v>-37</v>
      </c>
      <c r="J84" s="3" t="str">
        <f t="shared" ca="1" si="7"/>
        <v/>
      </c>
      <c r="N84" s="3" t="str">
        <f t="shared" ca="1" si="8"/>
        <v/>
      </c>
      <c r="P84" s="3">
        <v>500</v>
      </c>
      <c r="Q84" s="3">
        <f t="shared" si="9"/>
        <v>-500</v>
      </c>
    </row>
    <row r="85" spans="1:17">
      <c r="A85" s="1" t="s">
        <v>41</v>
      </c>
      <c r="B85" s="1" t="s">
        <v>12</v>
      </c>
      <c r="C85" s="1">
        <v>5</v>
      </c>
      <c r="E85" s="1">
        <v>1701</v>
      </c>
      <c r="F85" s="4">
        <v>42741</v>
      </c>
      <c r="G85" s="4">
        <v>42741</v>
      </c>
      <c r="H85" s="4">
        <f t="shared" ca="1" si="5"/>
        <v>42747</v>
      </c>
      <c r="I85" s="2">
        <f t="shared" ca="1" si="6"/>
        <v>-6</v>
      </c>
      <c r="J85" s="3" t="str">
        <f t="shared" ca="1" si="7"/>
        <v/>
      </c>
      <c r="N85" s="3" t="str">
        <f t="shared" ca="1" si="8"/>
        <v/>
      </c>
      <c r="P85" s="3">
        <v>500</v>
      </c>
      <c r="Q85" s="3">
        <f t="shared" si="9"/>
        <v>-500</v>
      </c>
    </row>
    <row r="86" spans="1:17">
      <c r="A86" s="1" t="s">
        <v>43</v>
      </c>
      <c r="B86" s="1" t="s">
        <v>10</v>
      </c>
      <c r="C86" s="1">
        <v>2016300</v>
      </c>
      <c r="E86" s="1">
        <v>1607</v>
      </c>
      <c r="F86" s="4">
        <v>42559</v>
      </c>
      <c r="G86" s="4">
        <v>42569</v>
      </c>
      <c r="H86" s="4">
        <f t="shared" ca="1" si="5"/>
        <v>42747</v>
      </c>
      <c r="I86" s="2">
        <f t="shared" ca="1" si="6"/>
        <v>-178</v>
      </c>
      <c r="J86" s="3" t="str">
        <f t="shared" ca="1" si="7"/>
        <v/>
      </c>
      <c r="N86" s="3">
        <f t="shared" ca="1" si="8"/>
        <v>758</v>
      </c>
      <c r="O86" s="3">
        <v>758</v>
      </c>
      <c r="Q86" s="3">
        <f t="shared" si="9"/>
        <v>758</v>
      </c>
    </row>
    <row r="87" spans="1:17">
      <c r="A87" s="1" t="s">
        <v>43</v>
      </c>
      <c r="B87" s="1" t="s">
        <v>10</v>
      </c>
      <c r="C87" s="1">
        <v>2016309</v>
      </c>
      <c r="E87" s="1">
        <v>1607</v>
      </c>
      <c r="F87" s="4">
        <v>42562</v>
      </c>
      <c r="G87" s="4">
        <v>42572</v>
      </c>
      <c r="H87" s="4">
        <f t="shared" ca="1" si="5"/>
        <v>42747</v>
      </c>
      <c r="I87" s="2">
        <f t="shared" ca="1" si="6"/>
        <v>-175</v>
      </c>
      <c r="J87" s="3" t="str">
        <f t="shared" ca="1" si="7"/>
        <v/>
      </c>
      <c r="N87" s="3">
        <f t="shared" ca="1" si="8"/>
        <v>1170</v>
      </c>
      <c r="O87" s="3">
        <v>1170</v>
      </c>
      <c r="Q87" s="3">
        <f t="shared" si="9"/>
        <v>1170</v>
      </c>
    </row>
    <row r="88" spans="1:17">
      <c r="A88" s="1" t="s">
        <v>44</v>
      </c>
      <c r="B88" s="1" t="s">
        <v>10</v>
      </c>
      <c r="C88" s="1">
        <v>2016417</v>
      </c>
      <c r="E88" s="1">
        <v>1609</v>
      </c>
      <c r="F88" s="4">
        <v>42620</v>
      </c>
      <c r="G88" s="4">
        <v>42650</v>
      </c>
      <c r="H88" s="4">
        <f t="shared" ca="1" si="5"/>
        <v>42747</v>
      </c>
      <c r="I88" s="2">
        <f t="shared" ca="1" si="6"/>
        <v>-97</v>
      </c>
      <c r="J88" s="3" t="str">
        <f t="shared" ca="1" si="7"/>
        <v/>
      </c>
      <c r="N88" s="3">
        <f t="shared" ca="1" si="8"/>
        <v>1350</v>
      </c>
      <c r="O88" s="3">
        <v>1350</v>
      </c>
      <c r="Q88" s="3">
        <f t="shared" si="9"/>
        <v>1350</v>
      </c>
    </row>
    <row r="89" spans="1:17">
      <c r="A89" s="1" t="s">
        <v>44</v>
      </c>
      <c r="B89" s="1" t="s">
        <v>10</v>
      </c>
      <c r="C89" s="1">
        <v>2016421</v>
      </c>
      <c r="E89" s="1">
        <v>1609</v>
      </c>
      <c r="F89" s="4">
        <v>42625</v>
      </c>
      <c r="G89" s="4">
        <v>42655</v>
      </c>
      <c r="H89" s="4">
        <f t="shared" ca="1" si="5"/>
        <v>42747</v>
      </c>
      <c r="I89" s="2">
        <f t="shared" ca="1" si="6"/>
        <v>-92</v>
      </c>
      <c r="J89" s="3" t="str">
        <f t="shared" ca="1" si="7"/>
        <v/>
      </c>
      <c r="N89" s="3">
        <f t="shared" ca="1" si="8"/>
        <v>75</v>
      </c>
      <c r="O89" s="3">
        <v>75</v>
      </c>
      <c r="Q89" s="3">
        <f t="shared" si="9"/>
        <v>75</v>
      </c>
    </row>
    <row r="90" spans="1:17">
      <c r="A90" s="1" t="s">
        <v>45</v>
      </c>
      <c r="B90" s="1" t="s">
        <v>10</v>
      </c>
      <c r="C90" s="1">
        <v>2016733</v>
      </c>
      <c r="E90" s="1">
        <v>1612</v>
      </c>
      <c r="F90" s="4">
        <v>42718</v>
      </c>
      <c r="G90" s="4">
        <v>42728</v>
      </c>
      <c r="H90" s="4">
        <f t="shared" ca="1" si="5"/>
        <v>42747</v>
      </c>
      <c r="I90" s="2">
        <f t="shared" ca="1" si="6"/>
        <v>-19</v>
      </c>
      <c r="J90" s="3" t="str">
        <f t="shared" ca="1" si="7"/>
        <v/>
      </c>
      <c r="N90" s="3" t="str">
        <f t="shared" ca="1" si="8"/>
        <v/>
      </c>
      <c r="O90" s="3">
        <v>5348.2</v>
      </c>
      <c r="Q90" s="3">
        <f t="shared" si="9"/>
        <v>5348.2</v>
      </c>
    </row>
    <row r="91" spans="1:17">
      <c r="A91" s="1" t="s">
        <v>46</v>
      </c>
      <c r="B91" s="1" t="s">
        <v>10</v>
      </c>
      <c r="C91" s="1">
        <v>2016488</v>
      </c>
      <c r="E91" s="1">
        <v>1609</v>
      </c>
      <c r="F91" s="4">
        <v>42643</v>
      </c>
      <c r="G91" s="4">
        <v>42673</v>
      </c>
      <c r="H91" s="4">
        <f t="shared" ca="1" si="5"/>
        <v>42747</v>
      </c>
      <c r="I91" s="2">
        <f t="shared" ca="1" si="6"/>
        <v>-74</v>
      </c>
      <c r="J91" s="3" t="str">
        <f t="shared" ca="1" si="7"/>
        <v/>
      </c>
      <c r="N91" s="3" t="str">
        <f t="shared" ca="1" si="8"/>
        <v/>
      </c>
      <c r="O91" s="3">
        <v>462.22</v>
      </c>
      <c r="Q91" s="3">
        <f t="shared" si="9"/>
        <v>462.22</v>
      </c>
    </row>
    <row r="92" spans="1:17">
      <c r="A92" s="1" t="s">
        <v>46</v>
      </c>
      <c r="B92" s="1" t="s">
        <v>10</v>
      </c>
      <c r="C92" s="1">
        <v>2016604</v>
      </c>
      <c r="E92" s="1">
        <v>1611</v>
      </c>
      <c r="F92" s="4">
        <v>42681</v>
      </c>
      <c r="G92" s="4">
        <v>42711</v>
      </c>
      <c r="H92" s="4">
        <f t="shared" ca="1" si="5"/>
        <v>42747</v>
      </c>
      <c r="I92" s="2">
        <f t="shared" ca="1" si="6"/>
        <v>-36</v>
      </c>
      <c r="J92" s="3" t="str">
        <f t="shared" ca="1" si="7"/>
        <v/>
      </c>
      <c r="N92" s="3" t="str">
        <f t="shared" ca="1" si="8"/>
        <v/>
      </c>
      <c r="O92" s="3">
        <v>136</v>
      </c>
      <c r="Q92" s="3">
        <f t="shared" si="9"/>
        <v>136</v>
      </c>
    </row>
    <row r="93" spans="1:17">
      <c r="A93" s="1" t="s">
        <v>46</v>
      </c>
      <c r="B93" s="1" t="s">
        <v>10</v>
      </c>
      <c r="C93" s="1">
        <v>2016777</v>
      </c>
      <c r="E93" s="1">
        <v>1701</v>
      </c>
      <c r="F93" s="4">
        <v>42738</v>
      </c>
      <c r="G93" s="4">
        <v>42768</v>
      </c>
      <c r="H93" s="4">
        <f t="shared" ca="1" si="5"/>
        <v>42747</v>
      </c>
      <c r="I93" s="2">
        <f t="shared" ca="1" si="6"/>
        <v>21</v>
      </c>
      <c r="J93" s="3">
        <f t="shared" ca="1" si="7"/>
        <v>1253.56</v>
      </c>
      <c r="N93" s="3" t="str">
        <f t="shared" ca="1" si="8"/>
        <v/>
      </c>
      <c r="O93" s="3">
        <v>1253.56</v>
      </c>
      <c r="Q93" s="3">
        <f t="shared" si="9"/>
        <v>1253.56</v>
      </c>
    </row>
    <row r="94" spans="1:17">
      <c r="A94" s="1" t="s">
        <v>47</v>
      </c>
      <c r="B94" s="1" t="s">
        <v>10</v>
      </c>
      <c r="C94" s="1">
        <v>2016386</v>
      </c>
      <c r="E94" s="1">
        <v>1608</v>
      </c>
      <c r="F94" s="4">
        <v>42598</v>
      </c>
      <c r="G94" s="4">
        <v>42718</v>
      </c>
      <c r="H94" s="4">
        <f t="shared" ca="1" si="5"/>
        <v>42747</v>
      </c>
      <c r="I94" s="2">
        <f t="shared" ca="1" si="6"/>
        <v>-29</v>
      </c>
      <c r="J94" s="3" t="str">
        <f t="shared" ca="1" si="7"/>
        <v/>
      </c>
      <c r="N94" s="3" t="str">
        <f t="shared" ca="1" si="8"/>
        <v/>
      </c>
      <c r="O94" s="3">
        <v>11020.68</v>
      </c>
      <c r="Q94" s="3">
        <f t="shared" si="9"/>
        <v>11020.68</v>
      </c>
    </row>
    <row r="95" spans="1:17">
      <c r="A95" s="1" t="s">
        <v>47</v>
      </c>
      <c r="B95" s="1" t="s">
        <v>10</v>
      </c>
      <c r="C95" s="1">
        <v>2016586</v>
      </c>
      <c r="E95" s="1">
        <v>1610</v>
      </c>
      <c r="F95" s="4">
        <v>42671</v>
      </c>
      <c r="G95" s="4">
        <v>42791</v>
      </c>
      <c r="H95" s="4">
        <f t="shared" ca="1" si="5"/>
        <v>42747</v>
      </c>
      <c r="I95" s="2">
        <f t="shared" ca="1" si="6"/>
        <v>44</v>
      </c>
      <c r="J95" s="3">
        <f t="shared" ca="1" si="7"/>
        <v>105.27</v>
      </c>
      <c r="N95" s="3" t="str">
        <f t="shared" ca="1" si="8"/>
        <v/>
      </c>
      <c r="O95" s="3">
        <v>105.27</v>
      </c>
      <c r="Q95" s="3">
        <f t="shared" si="9"/>
        <v>105.27</v>
      </c>
    </row>
    <row r="96" spans="1:17">
      <c r="A96" s="1" t="s">
        <v>48</v>
      </c>
      <c r="B96" s="1" t="s">
        <v>10</v>
      </c>
      <c r="C96" s="1">
        <v>2016314</v>
      </c>
      <c r="E96" s="1">
        <v>1607</v>
      </c>
      <c r="F96" s="4">
        <v>42564</v>
      </c>
      <c r="G96" s="4">
        <v>42594</v>
      </c>
      <c r="H96" s="4">
        <f t="shared" ca="1" si="5"/>
        <v>42747</v>
      </c>
      <c r="I96" s="2">
        <f t="shared" ca="1" si="6"/>
        <v>-153</v>
      </c>
      <c r="J96" s="3" t="str">
        <f t="shared" ca="1" si="7"/>
        <v/>
      </c>
      <c r="N96" s="3">
        <f t="shared" ca="1" si="8"/>
        <v>2891.9</v>
      </c>
      <c r="O96" s="3">
        <v>2891.9</v>
      </c>
      <c r="Q96" s="3">
        <f t="shared" si="9"/>
        <v>2891.9</v>
      </c>
    </row>
    <row r="97" spans="1:17">
      <c r="A97" s="1" t="s">
        <v>49</v>
      </c>
      <c r="B97" s="1" t="s">
        <v>10</v>
      </c>
      <c r="C97" s="1">
        <v>2016705</v>
      </c>
      <c r="E97" s="1">
        <v>1612</v>
      </c>
      <c r="F97" s="4">
        <v>42709</v>
      </c>
      <c r="G97" s="4">
        <v>42739</v>
      </c>
      <c r="H97" s="4">
        <f t="shared" ca="1" si="5"/>
        <v>42747</v>
      </c>
      <c r="I97" s="2">
        <f t="shared" ca="1" si="6"/>
        <v>-8</v>
      </c>
      <c r="J97" s="3" t="str">
        <f t="shared" ca="1" si="7"/>
        <v/>
      </c>
      <c r="N97" s="3" t="str">
        <f t="shared" ca="1" si="8"/>
        <v/>
      </c>
      <c r="O97" s="3">
        <v>6825</v>
      </c>
      <c r="Q97" s="3">
        <f t="shared" si="9"/>
        <v>6825</v>
      </c>
    </row>
    <row r="98" spans="1:17">
      <c r="A98" s="1" t="s">
        <v>50</v>
      </c>
      <c r="B98" s="1" t="s">
        <v>10</v>
      </c>
      <c r="C98" s="1">
        <v>2016558</v>
      </c>
      <c r="E98" s="1">
        <v>1610</v>
      </c>
      <c r="F98" s="4">
        <v>42663</v>
      </c>
      <c r="G98" s="4">
        <v>42693</v>
      </c>
      <c r="H98" s="4">
        <f t="shared" ca="1" si="5"/>
        <v>42747</v>
      </c>
      <c r="I98" s="2">
        <f t="shared" ca="1" si="6"/>
        <v>-54</v>
      </c>
      <c r="J98" s="3" t="str">
        <f t="shared" ca="1" si="7"/>
        <v/>
      </c>
      <c r="N98" s="3" t="str">
        <f t="shared" ca="1" si="8"/>
        <v/>
      </c>
      <c r="O98" s="3">
        <v>1318.9</v>
      </c>
      <c r="Q98" s="3">
        <f t="shared" si="9"/>
        <v>1318.9</v>
      </c>
    </row>
    <row r="99" spans="1:17">
      <c r="A99" s="1" t="s">
        <v>51</v>
      </c>
      <c r="B99" s="1" t="s">
        <v>10</v>
      </c>
      <c r="C99" s="1">
        <v>2016591</v>
      </c>
      <c r="E99" s="1">
        <v>1611</v>
      </c>
      <c r="F99" s="4">
        <v>42677</v>
      </c>
      <c r="G99" s="4">
        <v>42737</v>
      </c>
      <c r="H99" s="4">
        <f t="shared" ca="1" si="5"/>
        <v>42747</v>
      </c>
      <c r="I99" s="2">
        <f t="shared" ca="1" si="6"/>
        <v>-10</v>
      </c>
      <c r="J99" s="3" t="str">
        <f t="shared" ca="1" si="7"/>
        <v/>
      </c>
      <c r="N99" s="3" t="str">
        <f t="shared" ca="1" si="8"/>
        <v/>
      </c>
      <c r="O99" s="3">
        <v>217.8</v>
      </c>
      <c r="Q99" s="3">
        <f t="shared" si="9"/>
        <v>217.8</v>
      </c>
    </row>
    <row r="100" spans="1:17">
      <c r="A100" s="1" t="s">
        <v>51</v>
      </c>
      <c r="B100" s="1" t="s">
        <v>10</v>
      </c>
      <c r="C100" s="1">
        <v>2016754</v>
      </c>
      <c r="E100" s="1">
        <v>1612</v>
      </c>
      <c r="F100" s="4">
        <v>42726</v>
      </c>
      <c r="G100" s="4">
        <v>42756</v>
      </c>
      <c r="H100" s="4">
        <f t="shared" ca="1" si="5"/>
        <v>42747</v>
      </c>
      <c r="I100" s="2">
        <f t="shared" ca="1" si="6"/>
        <v>9</v>
      </c>
      <c r="J100" s="3">
        <f t="shared" ca="1" si="7"/>
        <v>6158.9</v>
      </c>
      <c r="N100" s="3" t="str">
        <f t="shared" ca="1" si="8"/>
        <v/>
      </c>
      <c r="O100" s="3">
        <v>6158.9</v>
      </c>
      <c r="Q100" s="3">
        <f t="shared" si="9"/>
        <v>6158.9</v>
      </c>
    </row>
    <row r="101" spans="1:17">
      <c r="A101" s="1" t="s">
        <v>52</v>
      </c>
      <c r="B101" s="1" t="s">
        <v>10</v>
      </c>
      <c r="C101" s="1">
        <v>2016327</v>
      </c>
      <c r="E101" s="1">
        <v>1607</v>
      </c>
      <c r="F101" s="4">
        <v>42570</v>
      </c>
      <c r="G101" s="4">
        <v>42734</v>
      </c>
      <c r="H101" s="4">
        <f t="shared" ca="1" si="5"/>
        <v>42747</v>
      </c>
      <c r="I101" s="2">
        <f t="shared" ca="1" si="6"/>
        <v>-13</v>
      </c>
      <c r="J101" s="3" t="str">
        <f t="shared" ca="1" si="7"/>
        <v/>
      </c>
      <c r="N101" s="3" t="str">
        <f t="shared" ca="1" si="8"/>
        <v/>
      </c>
      <c r="O101" s="3">
        <v>1794</v>
      </c>
      <c r="Q101" s="3">
        <f t="shared" si="9"/>
        <v>1794</v>
      </c>
    </row>
    <row r="102" spans="1:17">
      <c r="A102" s="1" t="s">
        <v>52</v>
      </c>
      <c r="B102" s="1" t="s">
        <v>10</v>
      </c>
      <c r="C102" s="1">
        <v>2016352</v>
      </c>
      <c r="E102" s="1">
        <v>1607</v>
      </c>
      <c r="F102" s="4">
        <v>42577</v>
      </c>
      <c r="G102" s="4">
        <v>42667</v>
      </c>
      <c r="H102" s="4">
        <f t="shared" ca="1" si="5"/>
        <v>42747</v>
      </c>
      <c r="I102" s="2">
        <f t="shared" ca="1" si="6"/>
        <v>-80</v>
      </c>
      <c r="J102" s="3" t="str">
        <f t="shared" ca="1" si="7"/>
        <v/>
      </c>
      <c r="N102" s="3" t="str">
        <f t="shared" ca="1" si="8"/>
        <v/>
      </c>
      <c r="O102" s="3">
        <v>324</v>
      </c>
      <c r="Q102" s="3">
        <f t="shared" si="9"/>
        <v>324</v>
      </c>
    </row>
    <row r="103" spans="1:17">
      <c r="A103" s="1" t="s">
        <v>53</v>
      </c>
      <c r="B103" s="1" t="s">
        <v>10</v>
      </c>
      <c r="C103" s="1">
        <v>2016512</v>
      </c>
      <c r="E103" s="1">
        <v>1610</v>
      </c>
      <c r="F103" s="4">
        <v>42649</v>
      </c>
      <c r="G103" s="4">
        <v>42659</v>
      </c>
      <c r="H103" s="4">
        <f t="shared" ca="1" si="5"/>
        <v>42747</v>
      </c>
      <c r="I103" s="2">
        <f t="shared" ca="1" si="6"/>
        <v>-88</v>
      </c>
      <c r="J103" s="3" t="str">
        <f t="shared" ca="1" si="7"/>
        <v/>
      </c>
      <c r="N103" s="3" t="str">
        <f t="shared" ca="1" si="8"/>
        <v/>
      </c>
      <c r="O103" s="3">
        <v>780</v>
      </c>
      <c r="Q103" s="3">
        <f t="shared" si="9"/>
        <v>780</v>
      </c>
    </row>
    <row r="104" spans="1:17">
      <c r="A104" s="1" t="s">
        <v>53</v>
      </c>
      <c r="B104" s="1" t="s">
        <v>10</v>
      </c>
      <c r="C104" s="1">
        <v>2016718</v>
      </c>
      <c r="E104" s="1">
        <v>1612</v>
      </c>
      <c r="F104" s="4">
        <v>42713</v>
      </c>
      <c r="G104" s="4">
        <v>42723</v>
      </c>
      <c r="H104" s="4">
        <f t="shared" ca="1" si="5"/>
        <v>42747</v>
      </c>
      <c r="I104" s="2">
        <f t="shared" ca="1" si="6"/>
        <v>-24</v>
      </c>
      <c r="J104" s="3" t="str">
        <f t="shared" ca="1" si="7"/>
        <v/>
      </c>
      <c r="N104" s="3" t="str">
        <f t="shared" ca="1" si="8"/>
        <v/>
      </c>
      <c r="O104" s="3">
        <v>260</v>
      </c>
      <c r="Q104" s="3">
        <f t="shared" si="9"/>
        <v>260</v>
      </c>
    </row>
    <row r="105" spans="1:17">
      <c r="A105" s="1" t="s">
        <v>54</v>
      </c>
      <c r="B105" s="1" t="s">
        <v>10</v>
      </c>
      <c r="C105" s="1">
        <v>2016553</v>
      </c>
      <c r="E105" s="1">
        <v>1610</v>
      </c>
      <c r="F105" s="4">
        <v>42662</v>
      </c>
      <c r="G105" s="4">
        <v>42692</v>
      </c>
      <c r="H105" s="4">
        <f t="shared" ca="1" si="5"/>
        <v>42747</v>
      </c>
      <c r="I105" s="2">
        <f t="shared" ca="1" si="6"/>
        <v>-55</v>
      </c>
      <c r="J105" s="3" t="str">
        <f t="shared" ca="1" si="7"/>
        <v/>
      </c>
      <c r="N105" s="3" t="str">
        <f t="shared" ca="1" si="8"/>
        <v/>
      </c>
      <c r="O105" s="3">
        <v>465.85</v>
      </c>
      <c r="Q105" s="3">
        <f t="shared" si="9"/>
        <v>465.85</v>
      </c>
    </row>
    <row r="106" spans="1:17">
      <c r="A106" s="1" t="s">
        <v>54</v>
      </c>
      <c r="B106" s="1" t="s">
        <v>10</v>
      </c>
      <c r="C106" s="1">
        <v>2016727</v>
      </c>
      <c r="E106" s="1">
        <v>1612</v>
      </c>
      <c r="F106" s="4">
        <v>42717</v>
      </c>
      <c r="G106" s="4">
        <v>42747</v>
      </c>
      <c r="H106" s="4">
        <f t="shared" ca="1" si="5"/>
        <v>42747</v>
      </c>
      <c r="I106" s="2">
        <f t="shared" ca="1" si="6"/>
        <v>0</v>
      </c>
      <c r="J106" s="3">
        <f t="shared" ca="1" si="7"/>
        <v>1161.5999999999999</v>
      </c>
      <c r="N106" s="3" t="str">
        <f t="shared" ca="1" si="8"/>
        <v/>
      </c>
      <c r="O106" s="3">
        <v>1161.5999999999999</v>
      </c>
      <c r="Q106" s="3">
        <f t="shared" si="9"/>
        <v>1161.5999999999999</v>
      </c>
    </row>
    <row r="107" spans="1:17">
      <c r="A107" s="1" t="s">
        <v>54</v>
      </c>
      <c r="B107" s="1" t="s">
        <v>42</v>
      </c>
      <c r="C107" s="1">
        <v>2016755</v>
      </c>
      <c r="E107" s="1">
        <v>1612</v>
      </c>
      <c r="F107" s="4">
        <v>42726</v>
      </c>
      <c r="G107" s="4">
        <v>42747</v>
      </c>
      <c r="H107" s="4">
        <f t="shared" ca="1" si="5"/>
        <v>42747</v>
      </c>
      <c r="I107" s="2">
        <f t="shared" ca="1" si="6"/>
        <v>0</v>
      </c>
      <c r="J107" s="3">
        <f t="shared" ca="1" si="7"/>
        <v>-1258.4000000000001</v>
      </c>
      <c r="N107" s="3" t="str">
        <f t="shared" ca="1" si="8"/>
        <v/>
      </c>
      <c r="P107" s="3">
        <v>1258.4000000000001</v>
      </c>
      <c r="Q107" s="3">
        <f t="shared" si="9"/>
        <v>-1258.4000000000001</v>
      </c>
    </row>
    <row r="108" spans="1:17">
      <c r="A108" s="1" t="s">
        <v>55</v>
      </c>
      <c r="B108" s="1" t="s">
        <v>10</v>
      </c>
      <c r="C108" s="1">
        <v>2016486</v>
      </c>
      <c r="E108" s="1">
        <v>1609</v>
      </c>
      <c r="F108" s="4">
        <v>42642</v>
      </c>
      <c r="G108" s="4">
        <v>42732</v>
      </c>
      <c r="H108" s="4">
        <f t="shared" ca="1" si="5"/>
        <v>42747</v>
      </c>
      <c r="I108" s="2">
        <f t="shared" ca="1" si="6"/>
        <v>-15</v>
      </c>
      <c r="J108" s="3" t="str">
        <f t="shared" ca="1" si="7"/>
        <v/>
      </c>
      <c r="N108" s="3" t="str">
        <f t="shared" ca="1" si="8"/>
        <v/>
      </c>
      <c r="O108" s="3">
        <v>3637</v>
      </c>
      <c r="Q108" s="3">
        <f t="shared" si="9"/>
        <v>3637</v>
      </c>
    </row>
    <row r="109" spans="1:17">
      <c r="A109" s="1" t="s">
        <v>56</v>
      </c>
      <c r="B109" s="1" t="s">
        <v>10</v>
      </c>
      <c r="C109" s="1">
        <v>2016640</v>
      </c>
      <c r="E109" s="1">
        <v>1611</v>
      </c>
      <c r="F109" s="4">
        <v>42696</v>
      </c>
      <c r="G109" s="4">
        <v>42726</v>
      </c>
      <c r="H109" s="4">
        <f t="shared" ca="1" si="5"/>
        <v>42747</v>
      </c>
      <c r="I109" s="2">
        <f t="shared" ca="1" si="6"/>
        <v>-21</v>
      </c>
      <c r="J109" s="3" t="str">
        <f t="shared" ca="1" si="7"/>
        <v/>
      </c>
      <c r="N109" s="3" t="str">
        <f t="shared" ca="1" si="8"/>
        <v/>
      </c>
      <c r="O109" s="3">
        <v>97498.8</v>
      </c>
      <c r="Q109" s="3">
        <f t="shared" si="9"/>
        <v>97498.8</v>
      </c>
    </row>
    <row r="110" spans="1:17">
      <c r="A110" s="1" t="s">
        <v>57</v>
      </c>
      <c r="B110" s="1" t="s">
        <v>10</v>
      </c>
      <c r="C110" s="1">
        <v>2016765</v>
      </c>
      <c r="E110" s="1">
        <v>1612</v>
      </c>
      <c r="F110" s="4">
        <v>42727</v>
      </c>
      <c r="G110" s="4">
        <v>42757</v>
      </c>
      <c r="H110" s="4">
        <f t="shared" ca="1" si="5"/>
        <v>42747</v>
      </c>
      <c r="I110" s="2">
        <f t="shared" ca="1" si="6"/>
        <v>10</v>
      </c>
      <c r="J110" s="3">
        <f t="shared" ca="1" si="7"/>
        <v>84</v>
      </c>
      <c r="N110" s="3" t="str">
        <f t="shared" ca="1" si="8"/>
        <v/>
      </c>
      <c r="O110" s="3">
        <v>84</v>
      </c>
      <c r="Q110" s="3">
        <f t="shared" si="9"/>
        <v>84</v>
      </c>
    </row>
    <row r="111" spans="1:17">
      <c r="A111" s="1" t="s">
        <v>58</v>
      </c>
      <c r="B111" s="1" t="s">
        <v>10</v>
      </c>
      <c r="C111" s="1">
        <v>2016282</v>
      </c>
      <c r="E111" s="1">
        <v>1607</v>
      </c>
      <c r="F111" s="4">
        <v>42557</v>
      </c>
      <c r="G111" s="4">
        <v>42587</v>
      </c>
      <c r="H111" s="4">
        <f t="shared" ca="1" si="5"/>
        <v>42747</v>
      </c>
      <c r="I111" s="2">
        <f t="shared" ca="1" si="6"/>
        <v>-160</v>
      </c>
      <c r="J111" s="3" t="str">
        <f t="shared" ca="1" si="7"/>
        <v/>
      </c>
      <c r="N111" s="3">
        <f t="shared" ca="1" si="8"/>
        <v>2800</v>
      </c>
      <c r="O111" s="3">
        <v>2800</v>
      </c>
      <c r="Q111" s="3">
        <f t="shared" si="9"/>
        <v>2800</v>
      </c>
    </row>
    <row r="112" spans="1:17">
      <c r="A112" s="1" t="s">
        <v>59</v>
      </c>
      <c r="B112" s="1" t="s">
        <v>10</v>
      </c>
      <c r="C112" s="1">
        <v>2016782</v>
      </c>
      <c r="E112" s="1">
        <v>1701</v>
      </c>
      <c r="F112" s="4">
        <v>42738</v>
      </c>
      <c r="G112" s="4">
        <v>42828</v>
      </c>
      <c r="H112" s="4">
        <f t="shared" ca="1" si="5"/>
        <v>42747</v>
      </c>
      <c r="I112" s="2">
        <f t="shared" ca="1" si="6"/>
        <v>81</v>
      </c>
      <c r="J112" s="3">
        <f t="shared" ca="1" si="7"/>
        <v>90.75</v>
      </c>
      <c r="N112" s="3" t="str">
        <f t="shared" ca="1" si="8"/>
        <v/>
      </c>
      <c r="O112" s="3">
        <v>90.75</v>
      </c>
      <c r="Q112" s="3">
        <f t="shared" si="9"/>
        <v>90.75</v>
      </c>
    </row>
    <row r="113" spans="1:17">
      <c r="A113" s="1" t="s">
        <v>60</v>
      </c>
      <c r="B113" s="1" t="s">
        <v>10</v>
      </c>
      <c r="C113" s="1">
        <v>2016678</v>
      </c>
      <c r="E113" s="1">
        <v>1611</v>
      </c>
      <c r="F113" s="4">
        <v>42699</v>
      </c>
      <c r="G113" s="4">
        <v>42709</v>
      </c>
      <c r="H113" s="4">
        <f t="shared" ca="1" si="5"/>
        <v>42747</v>
      </c>
      <c r="I113" s="2">
        <f t="shared" ca="1" si="6"/>
        <v>-38</v>
      </c>
      <c r="J113" s="3" t="str">
        <f t="shared" ca="1" si="7"/>
        <v/>
      </c>
      <c r="N113" s="3" t="str">
        <f t="shared" ca="1" si="8"/>
        <v/>
      </c>
      <c r="O113" s="3">
        <v>845</v>
      </c>
      <c r="Q113" s="3">
        <f t="shared" si="9"/>
        <v>845</v>
      </c>
    </row>
    <row r="114" spans="1:17">
      <c r="A114" s="1" t="s">
        <v>61</v>
      </c>
      <c r="B114" s="1" t="s">
        <v>10</v>
      </c>
      <c r="C114" s="1">
        <v>2016657</v>
      </c>
      <c r="E114" s="1">
        <v>1611</v>
      </c>
      <c r="F114" s="4">
        <v>42697</v>
      </c>
      <c r="G114" s="4">
        <v>42727</v>
      </c>
      <c r="H114" s="4">
        <f t="shared" ca="1" si="5"/>
        <v>42747</v>
      </c>
      <c r="I114" s="2">
        <f t="shared" ca="1" si="6"/>
        <v>-20</v>
      </c>
      <c r="J114" s="3" t="str">
        <f t="shared" ca="1" si="7"/>
        <v/>
      </c>
      <c r="N114" s="3" t="str">
        <f t="shared" ca="1" si="8"/>
        <v/>
      </c>
      <c r="O114" s="3">
        <v>1356.41</v>
      </c>
      <c r="Q114" s="3">
        <f t="shared" si="9"/>
        <v>1356.41</v>
      </c>
    </row>
    <row r="115" spans="1:17">
      <c r="A115" s="1" t="s">
        <v>62</v>
      </c>
      <c r="B115" s="1" t="s">
        <v>10</v>
      </c>
      <c r="C115" s="1">
        <v>2016709</v>
      </c>
      <c r="E115" s="1">
        <v>1612</v>
      </c>
      <c r="F115" s="4">
        <v>42711</v>
      </c>
      <c r="G115" s="4">
        <v>42741</v>
      </c>
      <c r="H115" s="4">
        <f t="shared" ca="1" si="5"/>
        <v>42747</v>
      </c>
      <c r="I115" s="2">
        <f t="shared" ca="1" si="6"/>
        <v>-6</v>
      </c>
      <c r="J115" s="3" t="str">
        <f t="shared" ca="1" si="7"/>
        <v/>
      </c>
      <c r="N115" s="3" t="str">
        <f t="shared" ca="1" si="8"/>
        <v/>
      </c>
      <c r="O115" s="3">
        <v>1095</v>
      </c>
      <c r="Q115" s="3">
        <f t="shared" si="9"/>
        <v>1095</v>
      </c>
    </row>
    <row r="116" spans="1:17">
      <c r="A116" s="1" t="s">
        <v>63</v>
      </c>
      <c r="B116" s="1" t="s">
        <v>10</v>
      </c>
      <c r="C116" s="1">
        <v>2016651</v>
      </c>
      <c r="E116" s="1">
        <v>1611</v>
      </c>
      <c r="F116" s="4">
        <v>42696</v>
      </c>
      <c r="G116" s="4">
        <v>42726</v>
      </c>
      <c r="H116" s="4">
        <f t="shared" ca="1" si="5"/>
        <v>42747</v>
      </c>
      <c r="I116" s="2">
        <f t="shared" ca="1" si="6"/>
        <v>-21</v>
      </c>
      <c r="J116" s="3" t="str">
        <f t="shared" ca="1" si="7"/>
        <v/>
      </c>
      <c r="N116" s="3" t="str">
        <f t="shared" ca="1" si="8"/>
        <v/>
      </c>
      <c r="O116" s="3">
        <v>150</v>
      </c>
      <c r="Q116" s="3">
        <f t="shared" si="9"/>
        <v>150</v>
      </c>
    </row>
    <row r="117" spans="1:17">
      <c r="A117" s="1" t="s">
        <v>63</v>
      </c>
      <c r="B117" s="1" t="s">
        <v>10</v>
      </c>
      <c r="C117" s="1">
        <v>2016737</v>
      </c>
      <c r="E117" s="1">
        <v>1612</v>
      </c>
      <c r="F117" s="4">
        <v>42718</v>
      </c>
      <c r="G117" s="4">
        <v>42728</v>
      </c>
      <c r="H117" s="4">
        <f t="shared" ca="1" si="5"/>
        <v>42747</v>
      </c>
      <c r="I117" s="2">
        <f t="shared" ca="1" si="6"/>
        <v>-19</v>
      </c>
      <c r="J117" s="3" t="str">
        <f t="shared" ca="1" si="7"/>
        <v/>
      </c>
      <c r="N117" s="3" t="str">
        <f t="shared" ca="1" si="8"/>
        <v/>
      </c>
      <c r="O117" s="3">
        <v>540</v>
      </c>
      <c r="Q117" s="3">
        <f t="shared" si="9"/>
        <v>540</v>
      </c>
    </row>
    <row r="118" spans="1:17">
      <c r="A118" s="1" t="s">
        <v>64</v>
      </c>
      <c r="B118" s="1" t="s">
        <v>10</v>
      </c>
      <c r="C118" s="1">
        <v>2016691</v>
      </c>
      <c r="E118" s="1">
        <v>1611</v>
      </c>
      <c r="F118" s="4">
        <v>42704</v>
      </c>
      <c r="G118" s="4">
        <v>42734</v>
      </c>
      <c r="H118" s="4">
        <f t="shared" ca="1" si="5"/>
        <v>42747</v>
      </c>
      <c r="I118" s="2">
        <f t="shared" ca="1" si="6"/>
        <v>-13</v>
      </c>
      <c r="J118" s="3" t="str">
        <f t="shared" ca="1" si="7"/>
        <v/>
      </c>
      <c r="N118" s="3" t="str">
        <f t="shared" ca="1" si="8"/>
        <v/>
      </c>
      <c r="O118" s="3">
        <v>340</v>
      </c>
      <c r="Q118" s="3">
        <f t="shared" si="9"/>
        <v>340</v>
      </c>
    </row>
    <row r="119" spans="1:17">
      <c r="A119" s="1" t="s">
        <v>64</v>
      </c>
      <c r="B119" s="1" t="s">
        <v>10</v>
      </c>
      <c r="C119" s="1">
        <v>2016702</v>
      </c>
      <c r="E119" s="1">
        <v>1612</v>
      </c>
      <c r="F119" s="4">
        <v>42709</v>
      </c>
      <c r="G119" s="4">
        <v>42739</v>
      </c>
      <c r="H119" s="4">
        <f t="shared" ca="1" si="5"/>
        <v>42747</v>
      </c>
      <c r="I119" s="2">
        <f t="shared" ca="1" si="6"/>
        <v>-8</v>
      </c>
      <c r="J119" s="3" t="str">
        <f t="shared" ca="1" si="7"/>
        <v/>
      </c>
      <c r="N119" s="3" t="str">
        <f t="shared" ca="1" si="8"/>
        <v/>
      </c>
      <c r="O119" s="3">
        <v>85</v>
      </c>
      <c r="Q119" s="3">
        <f t="shared" si="9"/>
        <v>85</v>
      </c>
    </row>
    <row r="120" spans="1:17">
      <c r="A120" s="1" t="s">
        <v>64</v>
      </c>
      <c r="B120" s="1" t="s">
        <v>10</v>
      </c>
      <c r="C120" s="1">
        <v>2016735</v>
      </c>
      <c r="E120" s="1">
        <v>1612</v>
      </c>
      <c r="F120" s="4">
        <v>42718</v>
      </c>
      <c r="G120" s="4">
        <v>42748</v>
      </c>
      <c r="H120" s="4">
        <f t="shared" ca="1" si="5"/>
        <v>42747</v>
      </c>
      <c r="I120" s="2">
        <f t="shared" ca="1" si="6"/>
        <v>1</v>
      </c>
      <c r="J120" s="3">
        <f t="shared" ca="1" si="7"/>
        <v>405.65</v>
      </c>
      <c r="N120" s="3" t="str">
        <f t="shared" ca="1" si="8"/>
        <v/>
      </c>
      <c r="O120" s="3">
        <v>405.65</v>
      </c>
      <c r="Q120" s="3">
        <f t="shared" si="9"/>
        <v>405.65</v>
      </c>
    </row>
    <row r="121" spans="1:17">
      <c r="A121" s="1" t="s">
        <v>64</v>
      </c>
      <c r="B121" s="1" t="s">
        <v>10</v>
      </c>
      <c r="C121" s="1">
        <v>2016764</v>
      </c>
      <c r="E121" s="1">
        <v>1612</v>
      </c>
      <c r="F121" s="4">
        <v>42727</v>
      </c>
      <c r="G121" s="4">
        <v>42757</v>
      </c>
      <c r="H121" s="4">
        <f t="shared" ca="1" si="5"/>
        <v>42747</v>
      </c>
      <c r="I121" s="2">
        <f t="shared" ca="1" si="6"/>
        <v>10</v>
      </c>
      <c r="J121" s="3">
        <f t="shared" ca="1" si="7"/>
        <v>80</v>
      </c>
      <c r="N121" s="3" t="str">
        <f t="shared" ca="1" si="8"/>
        <v/>
      </c>
      <c r="O121" s="3">
        <v>80</v>
      </c>
      <c r="Q121" s="3">
        <f t="shared" si="9"/>
        <v>80</v>
      </c>
    </row>
    <row r="122" spans="1:17">
      <c r="A122" s="1" t="s">
        <v>64</v>
      </c>
      <c r="B122" s="1" t="s">
        <v>33</v>
      </c>
      <c r="C122" s="1">
        <v>201702</v>
      </c>
      <c r="D122" s="1" t="s">
        <v>65</v>
      </c>
      <c r="E122" s="1">
        <v>1701</v>
      </c>
      <c r="F122" s="4">
        <v>42739</v>
      </c>
      <c r="G122" s="4">
        <v>42739</v>
      </c>
      <c r="H122" s="4">
        <f t="shared" ca="1" si="5"/>
        <v>42747</v>
      </c>
      <c r="I122" s="2">
        <f t="shared" ca="1" si="6"/>
        <v>-8</v>
      </c>
      <c r="J122" s="3" t="str">
        <f t="shared" ca="1" si="7"/>
        <v/>
      </c>
      <c r="N122" s="3" t="str">
        <f t="shared" ca="1" si="8"/>
        <v/>
      </c>
      <c r="P122" s="3">
        <v>323</v>
      </c>
      <c r="Q122" s="3">
        <f t="shared" si="9"/>
        <v>-323</v>
      </c>
    </row>
    <row r="123" spans="1:17">
      <c r="A123" s="1" t="s">
        <v>66</v>
      </c>
      <c r="B123" s="1" t="s">
        <v>10</v>
      </c>
      <c r="C123" s="1">
        <v>2016563</v>
      </c>
      <c r="E123" s="1">
        <v>1610</v>
      </c>
      <c r="F123" s="4">
        <v>42663</v>
      </c>
      <c r="G123" s="4">
        <v>42673</v>
      </c>
      <c r="H123" s="4">
        <f t="shared" ca="1" si="5"/>
        <v>42747</v>
      </c>
      <c r="I123" s="2">
        <f t="shared" ca="1" si="6"/>
        <v>-74</v>
      </c>
      <c r="J123" s="3" t="str">
        <f t="shared" ca="1" si="7"/>
        <v/>
      </c>
      <c r="N123" s="3" t="str">
        <f t="shared" ca="1" si="8"/>
        <v/>
      </c>
      <c r="O123" s="3">
        <v>845</v>
      </c>
      <c r="Q123" s="3">
        <f t="shared" si="9"/>
        <v>845</v>
      </c>
    </row>
    <row r="124" spans="1:17">
      <c r="A124" s="1" t="s">
        <v>66</v>
      </c>
      <c r="B124" s="1" t="s">
        <v>10</v>
      </c>
      <c r="C124" s="1">
        <v>2016579</v>
      </c>
      <c r="E124" s="1">
        <v>1610</v>
      </c>
      <c r="F124" s="4">
        <v>42670</v>
      </c>
      <c r="G124" s="4">
        <v>42680</v>
      </c>
      <c r="H124" s="4">
        <f t="shared" ca="1" si="5"/>
        <v>42747</v>
      </c>
      <c r="I124" s="2">
        <f t="shared" ca="1" si="6"/>
        <v>-67</v>
      </c>
      <c r="J124" s="3" t="str">
        <f t="shared" ca="1" si="7"/>
        <v/>
      </c>
      <c r="N124" s="3" t="str">
        <f t="shared" ca="1" si="8"/>
        <v/>
      </c>
      <c r="O124" s="3">
        <v>260</v>
      </c>
      <c r="Q124" s="3">
        <f t="shared" si="9"/>
        <v>260</v>
      </c>
    </row>
    <row r="125" spans="1:17">
      <c r="A125" s="1" t="s">
        <v>66</v>
      </c>
      <c r="B125" s="1" t="s">
        <v>10</v>
      </c>
      <c r="C125" s="1">
        <v>2016589</v>
      </c>
      <c r="E125" s="1">
        <v>1611</v>
      </c>
      <c r="F125" s="4">
        <v>42676</v>
      </c>
      <c r="G125" s="4">
        <v>42686</v>
      </c>
      <c r="H125" s="4">
        <f t="shared" ca="1" si="5"/>
        <v>42747</v>
      </c>
      <c r="I125" s="2">
        <f t="shared" ca="1" si="6"/>
        <v>-61</v>
      </c>
      <c r="J125" s="3" t="str">
        <f t="shared" ca="1" si="7"/>
        <v/>
      </c>
      <c r="N125" s="3" t="str">
        <f t="shared" ca="1" si="8"/>
        <v/>
      </c>
      <c r="O125" s="3">
        <v>2000</v>
      </c>
      <c r="Q125" s="3">
        <f t="shared" si="9"/>
        <v>2000</v>
      </c>
    </row>
    <row r="126" spans="1:17">
      <c r="A126" s="1" t="s">
        <v>66</v>
      </c>
      <c r="B126" s="1" t="s">
        <v>10</v>
      </c>
      <c r="C126" s="1">
        <v>2016594</v>
      </c>
      <c r="E126" s="1">
        <v>1611</v>
      </c>
      <c r="F126" s="4">
        <v>42678</v>
      </c>
      <c r="G126" s="4">
        <v>42708</v>
      </c>
      <c r="H126" s="4">
        <f t="shared" ca="1" si="5"/>
        <v>42747</v>
      </c>
      <c r="I126" s="2">
        <f t="shared" ca="1" si="6"/>
        <v>-39</v>
      </c>
      <c r="J126" s="3" t="str">
        <f t="shared" ca="1" si="7"/>
        <v/>
      </c>
      <c r="N126" s="3" t="str">
        <f t="shared" ca="1" si="8"/>
        <v/>
      </c>
      <c r="O126" s="3">
        <v>1458</v>
      </c>
      <c r="Q126" s="3">
        <f t="shared" si="9"/>
        <v>1458</v>
      </c>
    </row>
    <row r="127" spans="1:17">
      <c r="A127" s="1" t="s">
        <v>66</v>
      </c>
      <c r="B127" s="1" t="s">
        <v>10</v>
      </c>
      <c r="C127" s="1">
        <v>2016677</v>
      </c>
      <c r="E127" s="1">
        <v>1611</v>
      </c>
      <c r="F127" s="4">
        <v>42699</v>
      </c>
      <c r="G127" s="4">
        <v>42709</v>
      </c>
      <c r="H127" s="4">
        <f t="shared" ca="1" si="5"/>
        <v>42747</v>
      </c>
      <c r="I127" s="2">
        <f t="shared" ca="1" si="6"/>
        <v>-38</v>
      </c>
      <c r="J127" s="3" t="str">
        <f t="shared" ca="1" si="7"/>
        <v/>
      </c>
      <c r="N127" s="3" t="str">
        <f t="shared" ca="1" si="8"/>
        <v/>
      </c>
      <c r="O127" s="3">
        <v>1223.72</v>
      </c>
      <c r="Q127" s="3">
        <f t="shared" si="9"/>
        <v>1223.72</v>
      </c>
    </row>
    <row r="128" spans="1:17">
      <c r="A128" s="1" t="s">
        <v>66</v>
      </c>
      <c r="B128" s="1" t="s">
        <v>10</v>
      </c>
      <c r="C128" s="1">
        <v>2016719</v>
      </c>
      <c r="E128" s="1">
        <v>1612</v>
      </c>
      <c r="F128" s="4">
        <v>42713</v>
      </c>
      <c r="G128" s="4">
        <v>42723</v>
      </c>
      <c r="H128" s="4">
        <f t="shared" ca="1" si="5"/>
        <v>42747</v>
      </c>
      <c r="I128" s="2">
        <f t="shared" ca="1" si="6"/>
        <v>-24</v>
      </c>
      <c r="J128" s="3" t="str">
        <f t="shared" ca="1" si="7"/>
        <v/>
      </c>
      <c r="N128" s="3" t="str">
        <f t="shared" ca="1" si="8"/>
        <v/>
      </c>
      <c r="O128" s="3">
        <v>455</v>
      </c>
      <c r="Q128" s="3">
        <f t="shared" si="9"/>
        <v>455</v>
      </c>
    </row>
    <row r="129" spans="1:17">
      <c r="A129" s="1" t="s">
        <v>66</v>
      </c>
      <c r="B129" s="1" t="s">
        <v>10</v>
      </c>
      <c r="C129" s="1">
        <v>2016771</v>
      </c>
      <c r="E129" s="1">
        <v>1612</v>
      </c>
      <c r="F129" s="4">
        <v>43092</v>
      </c>
      <c r="G129" s="4">
        <v>43102</v>
      </c>
      <c r="H129" s="4">
        <f t="shared" ca="1" si="5"/>
        <v>42747</v>
      </c>
      <c r="I129" s="2">
        <f t="shared" ca="1" si="6"/>
        <v>355</v>
      </c>
      <c r="J129" s="3">
        <f t="shared" ca="1" si="7"/>
        <v>585</v>
      </c>
      <c r="N129" s="3" t="str">
        <f t="shared" ca="1" si="8"/>
        <v/>
      </c>
      <c r="O129" s="3">
        <v>585</v>
      </c>
      <c r="Q129" s="3">
        <f t="shared" si="9"/>
        <v>585</v>
      </c>
    </row>
    <row r="130" spans="1:17">
      <c r="A130" s="1" t="s">
        <v>67</v>
      </c>
      <c r="B130" s="1" t="s">
        <v>10</v>
      </c>
      <c r="C130" s="1">
        <v>2016739</v>
      </c>
      <c r="E130" s="1">
        <v>1612</v>
      </c>
      <c r="F130" s="4">
        <v>42719</v>
      </c>
      <c r="G130" s="4">
        <v>42729</v>
      </c>
      <c r="H130" s="4">
        <f t="shared" ref="H130:H189" ca="1" si="10">TODAY()</f>
        <v>42747</v>
      </c>
      <c r="I130" s="2">
        <f t="shared" ref="I130:I189" ca="1" si="11">+G130-H130</f>
        <v>-18</v>
      </c>
      <c r="J130" s="3" t="str">
        <f t="shared" ref="J130:J193" ca="1" si="12">IF($H130-G130&lt;=0,Q130,"")</f>
        <v/>
      </c>
      <c r="N130" s="3" t="str">
        <f t="shared" ref="N130:N193" ca="1" si="13">IF($H130-G130&gt;=90,Q130,"")</f>
        <v/>
      </c>
      <c r="O130" s="3">
        <v>325</v>
      </c>
      <c r="Q130" s="3">
        <f t="shared" ref="Q130:Q189" si="14">+O130-P130</f>
        <v>325</v>
      </c>
    </row>
    <row r="131" spans="1:17">
      <c r="A131" s="1" t="s">
        <v>68</v>
      </c>
      <c r="B131" s="1" t="s">
        <v>10</v>
      </c>
      <c r="C131" s="1">
        <v>2016407</v>
      </c>
      <c r="E131" s="1">
        <v>1608</v>
      </c>
      <c r="F131" s="4">
        <v>42613</v>
      </c>
      <c r="G131" s="4">
        <v>42623</v>
      </c>
      <c r="H131" s="4">
        <f t="shared" ca="1" si="10"/>
        <v>42747</v>
      </c>
      <c r="I131" s="2">
        <f t="shared" ca="1" si="11"/>
        <v>-124</v>
      </c>
      <c r="J131" s="3" t="str">
        <f t="shared" ca="1" si="12"/>
        <v/>
      </c>
      <c r="N131" s="3">
        <f t="shared" ca="1" si="13"/>
        <v>926</v>
      </c>
      <c r="O131" s="3">
        <v>926</v>
      </c>
      <c r="Q131" s="3">
        <f t="shared" si="14"/>
        <v>926</v>
      </c>
    </row>
    <row r="132" spans="1:17">
      <c r="A132" s="1" t="s">
        <v>68</v>
      </c>
      <c r="B132" s="1" t="s">
        <v>10</v>
      </c>
      <c r="C132" s="1">
        <v>2016430</v>
      </c>
      <c r="E132" s="1">
        <v>1609</v>
      </c>
      <c r="F132" s="4">
        <v>42625</v>
      </c>
      <c r="G132" s="4">
        <v>42655</v>
      </c>
      <c r="H132" s="4">
        <f t="shared" ca="1" si="10"/>
        <v>42747</v>
      </c>
      <c r="I132" s="2">
        <f t="shared" ca="1" si="11"/>
        <v>-92</v>
      </c>
      <c r="J132" s="3" t="str">
        <f t="shared" ca="1" si="12"/>
        <v/>
      </c>
      <c r="N132" s="3">
        <f t="shared" ca="1" si="13"/>
        <v>520</v>
      </c>
      <c r="O132" s="3">
        <v>520</v>
      </c>
      <c r="Q132" s="3">
        <f t="shared" si="14"/>
        <v>520</v>
      </c>
    </row>
    <row r="133" spans="1:17">
      <c r="A133" s="1" t="s">
        <v>69</v>
      </c>
      <c r="B133" s="1" t="s">
        <v>10</v>
      </c>
      <c r="C133" s="1">
        <v>2016655</v>
      </c>
      <c r="E133" s="1">
        <v>1611</v>
      </c>
      <c r="F133" s="4">
        <v>42697</v>
      </c>
      <c r="G133" s="4">
        <v>42727</v>
      </c>
      <c r="H133" s="4">
        <f t="shared" ca="1" si="10"/>
        <v>42747</v>
      </c>
      <c r="I133" s="2">
        <f t="shared" ca="1" si="11"/>
        <v>-20</v>
      </c>
      <c r="J133" s="3" t="str">
        <f t="shared" ca="1" si="12"/>
        <v/>
      </c>
      <c r="N133" s="3" t="str">
        <f t="shared" ca="1" si="13"/>
        <v/>
      </c>
      <c r="O133" s="3">
        <v>631.62</v>
      </c>
      <c r="Q133" s="3">
        <f t="shared" si="14"/>
        <v>631.62</v>
      </c>
    </row>
    <row r="134" spans="1:17">
      <c r="A134" s="1" t="s">
        <v>70</v>
      </c>
      <c r="B134" s="1" t="s">
        <v>10</v>
      </c>
      <c r="C134" s="1">
        <v>2016024</v>
      </c>
      <c r="E134" s="1">
        <v>1602</v>
      </c>
      <c r="F134" s="4">
        <v>42409</v>
      </c>
      <c r="G134" s="4">
        <v>42439</v>
      </c>
      <c r="H134" s="4">
        <f t="shared" ca="1" si="10"/>
        <v>42747</v>
      </c>
      <c r="I134" s="2">
        <f t="shared" ca="1" si="11"/>
        <v>-308</v>
      </c>
      <c r="J134" s="3" t="str">
        <f t="shared" ca="1" si="12"/>
        <v/>
      </c>
      <c r="N134" s="3">
        <f t="shared" ca="1" si="13"/>
        <v>3966</v>
      </c>
      <c r="O134" s="3">
        <v>3966</v>
      </c>
      <c r="Q134" s="3">
        <f t="shared" si="14"/>
        <v>3966</v>
      </c>
    </row>
    <row r="135" spans="1:17">
      <c r="A135" s="1" t="s">
        <v>70</v>
      </c>
      <c r="B135" s="1" t="s">
        <v>10</v>
      </c>
      <c r="C135" s="1">
        <v>2016055</v>
      </c>
      <c r="E135" s="1">
        <v>1602</v>
      </c>
      <c r="F135" s="4">
        <v>42419</v>
      </c>
      <c r="G135" s="4">
        <v>42449</v>
      </c>
      <c r="H135" s="4">
        <f t="shared" ca="1" si="10"/>
        <v>42747</v>
      </c>
      <c r="I135" s="2">
        <f t="shared" ca="1" si="11"/>
        <v>-298</v>
      </c>
      <c r="J135" s="3" t="str">
        <f t="shared" ca="1" si="12"/>
        <v/>
      </c>
      <c r="N135" s="3">
        <f t="shared" ca="1" si="13"/>
        <v>325</v>
      </c>
      <c r="O135" s="3">
        <v>325</v>
      </c>
      <c r="Q135" s="3">
        <f t="shared" si="14"/>
        <v>325</v>
      </c>
    </row>
    <row r="136" spans="1:17">
      <c r="A136" s="1" t="s">
        <v>70</v>
      </c>
      <c r="B136" s="1" t="s">
        <v>10</v>
      </c>
      <c r="C136" s="1">
        <v>2016097</v>
      </c>
      <c r="E136" s="1">
        <v>1603</v>
      </c>
      <c r="F136" s="4">
        <v>42437</v>
      </c>
      <c r="G136" s="4">
        <v>42467</v>
      </c>
      <c r="H136" s="4">
        <f t="shared" ca="1" si="10"/>
        <v>42747</v>
      </c>
      <c r="I136" s="2">
        <f t="shared" ca="1" si="11"/>
        <v>-280</v>
      </c>
      <c r="J136" s="3" t="str">
        <f t="shared" ca="1" si="12"/>
        <v/>
      </c>
      <c r="N136" s="3">
        <f t="shared" ca="1" si="13"/>
        <v>65</v>
      </c>
      <c r="O136" s="3">
        <v>65</v>
      </c>
      <c r="Q136" s="3">
        <f t="shared" si="14"/>
        <v>65</v>
      </c>
    </row>
    <row r="137" spans="1:17">
      <c r="A137" s="1" t="s">
        <v>71</v>
      </c>
      <c r="B137" s="1" t="s">
        <v>10</v>
      </c>
      <c r="C137" s="1">
        <v>2016605</v>
      </c>
      <c r="E137" s="1">
        <v>1611</v>
      </c>
      <c r="F137" s="4">
        <v>42683</v>
      </c>
      <c r="G137" s="4">
        <v>42693</v>
      </c>
      <c r="H137" s="4">
        <f t="shared" ca="1" si="10"/>
        <v>42747</v>
      </c>
      <c r="I137" s="2">
        <f t="shared" ca="1" si="11"/>
        <v>-54</v>
      </c>
      <c r="J137" s="3" t="str">
        <f t="shared" ca="1" si="12"/>
        <v/>
      </c>
      <c r="N137" s="3" t="str">
        <f t="shared" ca="1" si="13"/>
        <v/>
      </c>
      <c r="O137" s="3">
        <v>913.55</v>
      </c>
      <c r="Q137" s="3">
        <f t="shared" si="14"/>
        <v>913.55</v>
      </c>
    </row>
    <row r="138" spans="1:17">
      <c r="A138" s="1" t="s">
        <v>72</v>
      </c>
      <c r="B138" s="1" t="s">
        <v>10</v>
      </c>
      <c r="C138" s="1">
        <v>2016729</v>
      </c>
      <c r="E138" s="1">
        <v>1612</v>
      </c>
      <c r="F138" s="4">
        <v>42717</v>
      </c>
      <c r="G138" s="4">
        <v>42747</v>
      </c>
      <c r="H138" s="4">
        <f t="shared" ca="1" si="10"/>
        <v>42747</v>
      </c>
      <c r="I138" s="2">
        <f t="shared" ca="1" si="11"/>
        <v>0</v>
      </c>
      <c r="J138" s="3">
        <f t="shared" ca="1" si="12"/>
        <v>271.04000000000002</v>
      </c>
      <c r="N138" s="3" t="str">
        <f t="shared" ca="1" si="13"/>
        <v/>
      </c>
      <c r="O138" s="3">
        <v>271.04000000000002</v>
      </c>
      <c r="Q138" s="3">
        <f t="shared" si="14"/>
        <v>271.04000000000002</v>
      </c>
    </row>
    <row r="139" spans="1:17">
      <c r="A139" s="1" t="s">
        <v>72</v>
      </c>
      <c r="B139" s="1" t="s">
        <v>10</v>
      </c>
      <c r="C139" s="1">
        <v>2016743</v>
      </c>
      <c r="E139" s="1">
        <v>1612</v>
      </c>
      <c r="F139" s="4">
        <v>42719</v>
      </c>
      <c r="G139" s="4">
        <v>42749</v>
      </c>
      <c r="H139" s="4">
        <f t="shared" ca="1" si="10"/>
        <v>42747</v>
      </c>
      <c r="I139" s="2">
        <f t="shared" ca="1" si="11"/>
        <v>2</v>
      </c>
      <c r="J139" s="3">
        <f t="shared" ca="1" si="12"/>
        <v>101.64</v>
      </c>
      <c r="N139" s="3" t="str">
        <f t="shared" ca="1" si="13"/>
        <v/>
      </c>
      <c r="O139" s="3">
        <v>101.64</v>
      </c>
      <c r="Q139" s="3">
        <f t="shared" si="14"/>
        <v>101.64</v>
      </c>
    </row>
    <row r="140" spans="1:17">
      <c r="A140" s="1" t="s">
        <v>73</v>
      </c>
      <c r="B140" s="1" t="s">
        <v>10</v>
      </c>
      <c r="C140" s="1">
        <v>2016770</v>
      </c>
      <c r="E140" s="1">
        <v>1612</v>
      </c>
      <c r="F140" s="4">
        <v>42727</v>
      </c>
      <c r="G140" s="4">
        <v>42737</v>
      </c>
      <c r="H140" s="4">
        <f t="shared" ca="1" si="10"/>
        <v>42747</v>
      </c>
      <c r="I140" s="2">
        <f t="shared" ca="1" si="11"/>
        <v>-10</v>
      </c>
      <c r="J140" s="3" t="str">
        <f t="shared" ca="1" si="12"/>
        <v/>
      </c>
      <c r="N140" s="3" t="str">
        <f t="shared" ca="1" si="13"/>
        <v/>
      </c>
      <c r="O140" s="3">
        <v>390</v>
      </c>
      <c r="Q140" s="3">
        <f t="shared" si="14"/>
        <v>390</v>
      </c>
    </row>
    <row r="141" spans="1:17">
      <c r="A141" s="1" t="s">
        <v>74</v>
      </c>
      <c r="B141" s="1" t="s">
        <v>10</v>
      </c>
      <c r="C141" s="1">
        <v>2016056</v>
      </c>
      <c r="E141" s="1">
        <v>1602</v>
      </c>
      <c r="F141" s="4">
        <v>42422</v>
      </c>
      <c r="G141" s="4">
        <v>42452</v>
      </c>
      <c r="H141" s="4">
        <f t="shared" ca="1" si="10"/>
        <v>42747</v>
      </c>
      <c r="I141" s="2">
        <f t="shared" ca="1" si="11"/>
        <v>-295</v>
      </c>
      <c r="J141" s="3" t="str">
        <f t="shared" ca="1" si="12"/>
        <v/>
      </c>
      <c r="N141" s="3">
        <f t="shared" ca="1" si="13"/>
        <v>715</v>
      </c>
      <c r="O141" s="3">
        <v>715</v>
      </c>
      <c r="Q141" s="3">
        <f t="shared" si="14"/>
        <v>715</v>
      </c>
    </row>
    <row r="142" spans="1:17">
      <c r="A142" s="1" t="s">
        <v>74</v>
      </c>
      <c r="B142" s="1" t="s">
        <v>10</v>
      </c>
      <c r="C142" s="1">
        <v>2016057</v>
      </c>
      <c r="E142" s="1">
        <v>1602</v>
      </c>
      <c r="F142" s="4">
        <v>42422</v>
      </c>
      <c r="G142" s="4">
        <v>42534</v>
      </c>
      <c r="H142" s="4">
        <f t="shared" ca="1" si="10"/>
        <v>42747</v>
      </c>
      <c r="I142" s="2">
        <f t="shared" ca="1" si="11"/>
        <v>-213</v>
      </c>
      <c r="J142" s="3" t="str">
        <f t="shared" ca="1" si="12"/>
        <v/>
      </c>
      <c r="N142" s="3">
        <f t="shared" ca="1" si="13"/>
        <v>1365</v>
      </c>
      <c r="O142" s="3">
        <v>1365</v>
      </c>
      <c r="Q142" s="3">
        <f t="shared" si="14"/>
        <v>1365</v>
      </c>
    </row>
    <row r="143" spans="1:17">
      <c r="A143" s="1" t="s">
        <v>74</v>
      </c>
      <c r="B143" s="1" t="s">
        <v>12</v>
      </c>
      <c r="C143" s="1">
        <v>54</v>
      </c>
      <c r="E143" s="1">
        <v>1604</v>
      </c>
      <c r="F143" s="4">
        <v>42486</v>
      </c>
      <c r="G143" s="4">
        <v>42486</v>
      </c>
      <c r="H143" s="4">
        <f t="shared" ca="1" si="10"/>
        <v>42747</v>
      </c>
      <c r="I143" s="2">
        <f t="shared" ca="1" si="11"/>
        <v>-261</v>
      </c>
      <c r="J143" s="3" t="str">
        <f t="shared" ca="1" si="12"/>
        <v/>
      </c>
      <c r="N143" s="3">
        <f t="shared" ca="1" si="13"/>
        <v>-1105</v>
      </c>
      <c r="P143" s="3">
        <v>1105</v>
      </c>
      <c r="Q143" s="3">
        <f t="shared" si="14"/>
        <v>-1105</v>
      </c>
    </row>
    <row r="144" spans="1:17">
      <c r="A144" s="1" t="s">
        <v>74</v>
      </c>
      <c r="B144" s="1" t="s">
        <v>42</v>
      </c>
      <c r="C144" s="1">
        <v>2016686</v>
      </c>
      <c r="E144" s="1">
        <v>1611</v>
      </c>
      <c r="F144" s="4">
        <v>42702</v>
      </c>
      <c r="G144" s="4">
        <v>42712</v>
      </c>
      <c r="H144" s="4">
        <f t="shared" ca="1" si="10"/>
        <v>42747</v>
      </c>
      <c r="I144" s="2">
        <f t="shared" ca="1" si="11"/>
        <v>-35</v>
      </c>
      <c r="J144" s="3" t="str">
        <f t="shared" ca="1" si="12"/>
        <v/>
      </c>
      <c r="N144" s="3" t="str">
        <f t="shared" ca="1" si="13"/>
        <v/>
      </c>
      <c r="P144" s="3">
        <v>2080</v>
      </c>
      <c r="Q144" s="3">
        <f t="shared" si="14"/>
        <v>-2080</v>
      </c>
    </row>
    <row r="145" spans="1:17">
      <c r="A145" s="1" t="s">
        <v>75</v>
      </c>
      <c r="B145" s="1" t="s">
        <v>10</v>
      </c>
      <c r="C145" s="1">
        <v>2016643</v>
      </c>
      <c r="E145" s="1">
        <v>1611</v>
      </c>
      <c r="F145" s="4">
        <v>42691</v>
      </c>
      <c r="G145" s="4">
        <v>42701</v>
      </c>
      <c r="H145" s="4">
        <f t="shared" ca="1" si="10"/>
        <v>42747</v>
      </c>
      <c r="I145" s="2">
        <f t="shared" ca="1" si="11"/>
        <v>-46</v>
      </c>
      <c r="J145" s="3" t="str">
        <f t="shared" ca="1" si="12"/>
        <v/>
      </c>
      <c r="N145" s="3" t="str">
        <f t="shared" ca="1" si="13"/>
        <v/>
      </c>
      <c r="O145" s="3">
        <v>1372</v>
      </c>
      <c r="Q145" s="3">
        <f t="shared" si="14"/>
        <v>1372</v>
      </c>
    </row>
    <row r="146" spans="1:17">
      <c r="A146" s="1" t="s">
        <v>76</v>
      </c>
      <c r="B146" s="1" t="s">
        <v>10</v>
      </c>
      <c r="C146" s="1">
        <v>2016431</v>
      </c>
      <c r="E146" s="1">
        <v>1609</v>
      </c>
      <c r="F146" s="4">
        <v>42625</v>
      </c>
      <c r="G146" s="4">
        <v>42655</v>
      </c>
      <c r="H146" s="4">
        <f t="shared" ca="1" si="10"/>
        <v>42747</v>
      </c>
      <c r="I146" s="2">
        <f t="shared" ca="1" si="11"/>
        <v>-92</v>
      </c>
      <c r="J146" s="3" t="str">
        <f t="shared" ca="1" si="12"/>
        <v/>
      </c>
      <c r="N146" s="3">
        <f t="shared" ca="1" si="13"/>
        <v>2405</v>
      </c>
      <c r="O146" s="3">
        <v>2405</v>
      </c>
      <c r="Q146" s="3">
        <f t="shared" si="14"/>
        <v>2405</v>
      </c>
    </row>
    <row r="147" spans="1:17">
      <c r="A147" s="1" t="s">
        <v>77</v>
      </c>
      <c r="B147" s="1" t="s">
        <v>10</v>
      </c>
      <c r="C147" s="1">
        <v>2016610</v>
      </c>
      <c r="E147" s="1">
        <v>1611</v>
      </c>
      <c r="F147" s="4">
        <v>42688</v>
      </c>
      <c r="G147" s="4">
        <v>42698</v>
      </c>
      <c r="H147" s="4">
        <f t="shared" ca="1" si="10"/>
        <v>42747</v>
      </c>
      <c r="I147" s="2">
        <f t="shared" ca="1" si="11"/>
        <v>-49</v>
      </c>
      <c r="J147" s="3" t="str">
        <f t="shared" ca="1" si="12"/>
        <v/>
      </c>
      <c r="N147" s="3" t="str">
        <f t="shared" ca="1" si="13"/>
        <v/>
      </c>
      <c r="O147" s="3">
        <v>178</v>
      </c>
      <c r="Q147" s="3">
        <f t="shared" si="14"/>
        <v>178</v>
      </c>
    </row>
    <row r="148" spans="1:17">
      <c r="A148" s="1" t="s">
        <v>77</v>
      </c>
      <c r="B148" s="1" t="s">
        <v>10</v>
      </c>
      <c r="C148" s="1">
        <v>2016768</v>
      </c>
      <c r="E148" s="1">
        <v>1612</v>
      </c>
      <c r="F148" s="4">
        <v>42727</v>
      </c>
      <c r="G148" s="4">
        <v>42757</v>
      </c>
      <c r="H148" s="4">
        <f t="shared" ca="1" si="10"/>
        <v>42747</v>
      </c>
      <c r="I148" s="2">
        <f t="shared" ca="1" si="11"/>
        <v>10</v>
      </c>
      <c r="J148" s="3">
        <f t="shared" ca="1" si="12"/>
        <v>80</v>
      </c>
      <c r="N148" s="3" t="str">
        <f t="shared" ca="1" si="13"/>
        <v/>
      </c>
      <c r="O148" s="3">
        <v>80</v>
      </c>
      <c r="Q148" s="3">
        <f t="shared" si="14"/>
        <v>80</v>
      </c>
    </row>
    <row r="149" spans="1:17">
      <c r="A149" s="1" t="s">
        <v>77</v>
      </c>
      <c r="B149" s="1" t="s">
        <v>10</v>
      </c>
      <c r="C149" s="1">
        <v>2016772</v>
      </c>
      <c r="E149" s="1">
        <v>1612</v>
      </c>
      <c r="F149" s="4">
        <v>42727</v>
      </c>
      <c r="G149" s="4">
        <v>42737</v>
      </c>
      <c r="H149" s="4">
        <f t="shared" ca="1" si="10"/>
        <v>42747</v>
      </c>
      <c r="I149" s="2">
        <f t="shared" ca="1" si="11"/>
        <v>-10</v>
      </c>
      <c r="J149" s="3" t="str">
        <f t="shared" ca="1" si="12"/>
        <v/>
      </c>
      <c r="N149" s="3" t="str">
        <f t="shared" ca="1" si="13"/>
        <v/>
      </c>
      <c r="O149" s="3">
        <v>3185</v>
      </c>
      <c r="Q149" s="3">
        <f t="shared" si="14"/>
        <v>3185</v>
      </c>
    </row>
    <row r="150" spans="1:17">
      <c r="A150" s="1" t="s">
        <v>78</v>
      </c>
      <c r="B150" s="1" t="s">
        <v>12</v>
      </c>
      <c r="C150" s="1">
        <v>66</v>
      </c>
      <c r="D150" s="1" t="s">
        <v>79</v>
      </c>
      <c r="E150" s="1">
        <v>1605</v>
      </c>
      <c r="F150" s="4">
        <v>42508</v>
      </c>
      <c r="G150" s="4">
        <v>42508</v>
      </c>
      <c r="H150" s="4">
        <f t="shared" ca="1" si="10"/>
        <v>42747</v>
      </c>
      <c r="I150" s="2">
        <f t="shared" ca="1" si="11"/>
        <v>-239</v>
      </c>
      <c r="J150" s="3" t="str">
        <f t="shared" ca="1" si="12"/>
        <v/>
      </c>
      <c r="N150" s="3">
        <f t="shared" ca="1" si="13"/>
        <v>-260</v>
      </c>
      <c r="P150" s="3">
        <v>260</v>
      </c>
      <c r="Q150" s="3">
        <f t="shared" si="14"/>
        <v>-260</v>
      </c>
    </row>
    <row r="151" spans="1:17">
      <c r="A151" s="1" t="s">
        <v>80</v>
      </c>
      <c r="B151" s="1" t="s">
        <v>10</v>
      </c>
      <c r="C151" s="1">
        <v>2016693</v>
      </c>
      <c r="E151" s="1">
        <v>1611</v>
      </c>
      <c r="F151" s="4">
        <v>42704</v>
      </c>
      <c r="G151" s="4">
        <v>42734</v>
      </c>
      <c r="H151" s="4">
        <f t="shared" ca="1" si="10"/>
        <v>42747</v>
      </c>
      <c r="I151" s="2">
        <f t="shared" ca="1" si="11"/>
        <v>-13</v>
      </c>
      <c r="J151" s="3" t="str">
        <f t="shared" ca="1" si="12"/>
        <v/>
      </c>
      <c r="N151" s="3" t="str">
        <f t="shared" ca="1" si="13"/>
        <v/>
      </c>
      <c r="O151" s="3">
        <v>411.4</v>
      </c>
      <c r="Q151" s="3">
        <f t="shared" si="14"/>
        <v>411.4</v>
      </c>
    </row>
    <row r="152" spans="1:17">
      <c r="A152" s="1" t="s">
        <v>81</v>
      </c>
      <c r="B152" s="1" t="s">
        <v>10</v>
      </c>
      <c r="C152" s="1">
        <v>2016323</v>
      </c>
      <c r="E152" s="1">
        <v>1607</v>
      </c>
      <c r="F152" s="4">
        <v>42570</v>
      </c>
      <c r="G152" s="4">
        <v>42580</v>
      </c>
      <c r="H152" s="4">
        <f t="shared" ca="1" si="10"/>
        <v>42747</v>
      </c>
      <c r="I152" s="2">
        <f t="shared" ca="1" si="11"/>
        <v>-167</v>
      </c>
      <c r="J152" s="3" t="str">
        <f t="shared" ca="1" si="12"/>
        <v/>
      </c>
      <c r="N152" s="3">
        <f t="shared" ca="1" si="13"/>
        <v>715.11</v>
      </c>
      <c r="O152" s="3">
        <v>715.11</v>
      </c>
      <c r="Q152" s="3">
        <f t="shared" si="14"/>
        <v>715.11</v>
      </c>
    </row>
    <row r="153" spans="1:17">
      <c r="A153" s="1" t="s">
        <v>81</v>
      </c>
      <c r="B153" s="1" t="s">
        <v>10</v>
      </c>
      <c r="C153" s="1">
        <v>2016676</v>
      </c>
      <c r="E153" s="1">
        <v>1611</v>
      </c>
      <c r="F153" s="4">
        <v>42699</v>
      </c>
      <c r="G153" s="4">
        <v>42709</v>
      </c>
      <c r="H153" s="4">
        <f t="shared" ca="1" si="10"/>
        <v>42747</v>
      </c>
      <c r="I153" s="2">
        <f t="shared" ca="1" si="11"/>
        <v>-38</v>
      </c>
      <c r="J153" s="3" t="str">
        <f t="shared" ca="1" si="12"/>
        <v/>
      </c>
      <c r="N153" s="3" t="str">
        <f t="shared" ca="1" si="13"/>
        <v/>
      </c>
      <c r="O153" s="3">
        <v>2119.3200000000002</v>
      </c>
      <c r="Q153" s="3">
        <f t="shared" si="14"/>
        <v>2119.3200000000002</v>
      </c>
    </row>
    <row r="154" spans="1:17">
      <c r="A154" s="1" t="s">
        <v>82</v>
      </c>
      <c r="B154" s="1" t="s">
        <v>10</v>
      </c>
      <c r="C154" s="1">
        <v>2016701</v>
      </c>
      <c r="E154" s="1">
        <v>1612</v>
      </c>
      <c r="F154" s="4">
        <v>42709</v>
      </c>
      <c r="G154" s="4">
        <v>42739</v>
      </c>
      <c r="H154" s="4">
        <f t="shared" ca="1" si="10"/>
        <v>42747</v>
      </c>
      <c r="I154" s="2">
        <f t="shared" ca="1" si="11"/>
        <v>-8</v>
      </c>
      <c r="J154" s="3" t="str">
        <f t="shared" ca="1" si="12"/>
        <v/>
      </c>
      <c r="N154" s="3" t="str">
        <f t="shared" ca="1" si="13"/>
        <v/>
      </c>
      <c r="O154" s="3">
        <v>195</v>
      </c>
      <c r="Q154" s="3">
        <f t="shared" si="14"/>
        <v>195</v>
      </c>
    </row>
    <row r="155" spans="1:17">
      <c r="A155" s="1" t="s">
        <v>83</v>
      </c>
      <c r="B155" s="1" t="s">
        <v>10</v>
      </c>
      <c r="C155" s="1">
        <v>2016778</v>
      </c>
      <c r="E155" s="1">
        <v>1701</v>
      </c>
      <c r="F155" s="4">
        <v>42738</v>
      </c>
      <c r="G155" s="4">
        <v>42768</v>
      </c>
      <c r="H155" s="4">
        <f t="shared" ca="1" si="10"/>
        <v>42747</v>
      </c>
      <c r="I155" s="2">
        <f t="shared" ca="1" si="11"/>
        <v>21</v>
      </c>
      <c r="J155" s="3">
        <f t="shared" ca="1" si="12"/>
        <v>467.06</v>
      </c>
      <c r="N155" s="3" t="str">
        <f t="shared" ca="1" si="13"/>
        <v/>
      </c>
      <c r="O155" s="3">
        <v>467.06</v>
      </c>
      <c r="Q155" s="3">
        <f t="shared" si="14"/>
        <v>467.06</v>
      </c>
    </row>
    <row r="156" spans="1:17">
      <c r="A156" s="1" t="s">
        <v>84</v>
      </c>
      <c r="B156" s="1" t="s">
        <v>10</v>
      </c>
      <c r="C156" s="1">
        <v>2016039</v>
      </c>
      <c r="E156" s="1">
        <v>1602</v>
      </c>
      <c r="F156" s="4">
        <v>42415</v>
      </c>
      <c r="G156" s="4">
        <v>42425</v>
      </c>
      <c r="H156" s="4">
        <f t="shared" ca="1" si="10"/>
        <v>42747</v>
      </c>
      <c r="I156" s="2">
        <f t="shared" ca="1" si="11"/>
        <v>-322</v>
      </c>
      <c r="J156" s="3" t="str">
        <f t="shared" ca="1" si="12"/>
        <v/>
      </c>
      <c r="N156" s="3">
        <f t="shared" ca="1" si="13"/>
        <v>1105</v>
      </c>
      <c r="O156" s="3">
        <v>1105</v>
      </c>
      <c r="Q156" s="3">
        <f t="shared" si="14"/>
        <v>1105</v>
      </c>
    </row>
    <row r="157" spans="1:17">
      <c r="A157" s="1" t="s">
        <v>84</v>
      </c>
      <c r="B157" s="1" t="s">
        <v>10</v>
      </c>
      <c r="C157" s="1">
        <v>2016054</v>
      </c>
      <c r="E157" s="1">
        <v>1602</v>
      </c>
      <c r="F157" s="4">
        <v>42419</v>
      </c>
      <c r="G157" s="4">
        <v>42429</v>
      </c>
      <c r="H157" s="4">
        <f t="shared" ca="1" si="10"/>
        <v>42747</v>
      </c>
      <c r="I157" s="2">
        <f t="shared" ca="1" si="11"/>
        <v>-318</v>
      </c>
      <c r="J157" s="3" t="str">
        <f t="shared" ca="1" si="12"/>
        <v/>
      </c>
      <c r="N157" s="3">
        <f t="shared" ca="1" si="13"/>
        <v>195</v>
      </c>
      <c r="O157" s="3">
        <v>195</v>
      </c>
      <c r="Q157" s="3">
        <f t="shared" si="14"/>
        <v>195</v>
      </c>
    </row>
    <row r="158" spans="1:17">
      <c r="A158" s="1" t="s">
        <v>85</v>
      </c>
      <c r="B158" s="1" t="s">
        <v>10</v>
      </c>
      <c r="C158" s="1">
        <v>2016625</v>
      </c>
      <c r="E158" s="1">
        <v>1611</v>
      </c>
      <c r="F158" s="4">
        <v>42690</v>
      </c>
      <c r="G158" s="4">
        <v>42720</v>
      </c>
      <c r="H158" s="4">
        <f t="shared" ca="1" si="10"/>
        <v>42747</v>
      </c>
      <c r="I158" s="2">
        <f t="shared" ca="1" si="11"/>
        <v>-27</v>
      </c>
      <c r="J158" s="3" t="str">
        <f t="shared" ca="1" si="12"/>
        <v/>
      </c>
      <c r="N158" s="3" t="str">
        <f t="shared" ca="1" si="13"/>
        <v/>
      </c>
      <c r="O158" s="3">
        <v>975</v>
      </c>
      <c r="Q158" s="3">
        <f t="shared" si="14"/>
        <v>975</v>
      </c>
    </row>
    <row r="159" spans="1:17">
      <c r="A159" s="1" t="s">
        <v>85</v>
      </c>
      <c r="B159" s="1" t="s">
        <v>12</v>
      </c>
      <c r="C159" s="1">
        <v>186</v>
      </c>
      <c r="E159" s="1">
        <v>1611</v>
      </c>
      <c r="F159" s="4">
        <v>42691</v>
      </c>
      <c r="G159" s="4">
        <v>42691</v>
      </c>
      <c r="H159" s="4">
        <f t="shared" ca="1" si="10"/>
        <v>42747</v>
      </c>
      <c r="I159" s="2">
        <f t="shared" ca="1" si="11"/>
        <v>-56</v>
      </c>
      <c r="J159" s="3" t="str">
        <f t="shared" ca="1" si="12"/>
        <v/>
      </c>
      <c r="N159" s="3" t="str">
        <f t="shared" ca="1" si="13"/>
        <v/>
      </c>
      <c r="P159" s="3">
        <v>1059</v>
      </c>
      <c r="Q159" s="3">
        <f t="shared" si="14"/>
        <v>-1059</v>
      </c>
    </row>
    <row r="160" spans="1:17">
      <c r="A160" s="1" t="s">
        <v>85</v>
      </c>
      <c r="B160" s="1" t="s">
        <v>10</v>
      </c>
      <c r="C160" s="1">
        <v>2016626</v>
      </c>
      <c r="E160" s="1">
        <v>1611</v>
      </c>
      <c r="F160" s="4">
        <v>42690</v>
      </c>
      <c r="G160" s="4">
        <v>42720</v>
      </c>
      <c r="H160" s="4">
        <f t="shared" ca="1" si="10"/>
        <v>42747</v>
      </c>
      <c r="I160" s="2">
        <f t="shared" ca="1" si="11"/>
        <v>-27</v>
      </c>
      <c r="J160" s="3" t="str">
        <f t="shared" ca="1" si="12"/>
        <v/>
      </c>
      <c r="N160" s="3" t="str">
        <f t="shared" ca="1" si="13"/>
        <v/>
      </c>
      <c r="O160" s="3">
        <v>56</v>
      </c>
      <c r="Q160" s="3">
        <f t="shared" si="14"/>
        <v>56</v>
      </c>
    </row>
    <row r="161" spans="1:17">
      <c r="A161" s="1" t="s">
        <v>85</v>
      </c>
      <c r="B161" s="1" t="s">
        <v>10</v>
      </c>
      <c r="C161" s="1">
        <v>2016710</v>
      </c>
      <c r="E161" s="1">
        <v>1612</v>
      </c>
      <c r="F161" s="4">
        <v>42711</v>
      </c>
      <c r="G161" s="4">
        <v>42741</v>
      </c>
      <c r="H161" s="4">
        <f t="shared" ca="1" si="10"/>
        <v>42747</v>
      </c>
      <c r="I161" s="2">
        <f t="shared" ca="1" si="11"/>
        <v>-6</v>
      </c>
      <c r="J161" s="3" t="str">
        <f t="shared" ca="1" si="12"/>
        <v/>
      </c>
      <c r="N161" s="3" t="str">
        <f t="shared" ca="1" si="13"/>
        <v/>
      </c>
      <c r="O161" s="3">
        <v>140</v>
      </c>
      <c r="Q161" s="3">
        <f t="shared" si="14"/>
        <v>140</v>
      </c>
    </row>
    <row r="162" spans="1:17">
      <c r="A162" s="1" t="s">
        <v>85</v>
      </c>
      <c r="B162" s="1" t="s">
        <v>10</v>
      </c>
      <c r="C162" s="1">
        <v>2016725</v>
      </c>
      <c r="E162" s="1">
        <v>1612</v>
      </c>
      <c r="F162" s="4">
        <v>42716</v>
      </c>
      <c r="G162" s="4">
        <v>42746</v>
      </c>
      <c r="H162" s="4">
        <f t="shared" ca="1" si="10"/>
        <v>42747</v>
      </c>
      <c r="I162" s="2">
        <f t="shared" ca="1" si="11"/>
        <v>-1</v>
      </c>
      <c r="J162" s="3" t="str">
        <f t="shared" ca="1" si="12"/>
        <v/>
      </c>
      <c r="N162" s="3" t="str">
        <f t="shared" ca="1" si="13"/>
        <v/>
      </c>
      <c r="O162" s="3">
        <v>65</v>
      </c>
      <c r="Q162" s="3">
        <f t="shared" si="14"/>
        <v>65</v>
      </c>
    </row>
    <row r="163" spans="1:17">
      <c r="A163" s="1" t="s">
        <v>86</v>
      </c>
      <c r="B163" s="1" t="s">
        <v>10</v>
      </c>
      <c r="C163" s="1">
        <v>2016659</v>
      </c>
      <c r="E163" s="1">
        <v>1611</v>
      </c>
      <c r="F163" s="4">
        <v>42697</v>
      </c>
      <c r="G163" s="4">
        <v>42727</v>
      </c>
      <c r="H163" s="4">
        <f t="shared" ca="1" si="10"/>
        <v>42747</v>
      </c>
      <c r="I163" s="2">
        <f t="shared" ca="1" si="11"/>
        <v>-20</v>
      </c>
      <c r="J163" s="3" t="str">
        <f t="shared" ca="1" si="12"/>
        <v/>
      </c>
      <c r="N163" s="3" t="str">
        <f t="shared" ca="1" si="13"/>
        <v/>
      </c>
      <c r="O163" s="3">
        <v>609.84</v>
      </c>
      <c r="Q163" s="3">
        <f t="shared" si="14"/>
        <v>609.84</v>
      </c>
    </row>
    <row r="164" spans="1:17">
      <c r="A164" s="1" t="s">
        <v>87</v>
      </c>
      <c r="B164" s="1" t="s">
        <v>10</v>
      </c>
      <c r="C164" s="1">
        <v>2016045</v>
      </c>
      <c r="E164" s="1">
        <v>1602</v>
      </c>
      <c r="F164" s="4">
        <v>42418</v>
      </c>
      <c r="G164" s="4">
        <v>42448</v>
      </c>
      <c r="H164" s="4">
        <f t="shared" ca="1" si="10"/>
        <v>42747</v>
      </c>
      <c r="I164" s="2">
        <f t="shared" ca="1" si="11"/>
        <v>-299</v>
      </c>
      <c r="J164" s="3" t="str">
        <f t="shared" ca="1" si="12"/>
        <v/>
      </c>
      <c r="N164" s="3">
        <f t="shared" ca="1" si="13"/>
        <v>2608</v>
      </c>
      <c r="O164" s="3">
        <v>2608</v>
      </c>
      <c r="Q164" s="3">
        <f t="shared" si="14"/>
        <v>2608</v>
      </c>
    </row>
    <row r="165" spans="1:17">
      <c r="A165" s="1" t="s">
        <v>87</v>
      </c>
      <c r="B165" s="1" t="s">
        <v>10</v>
      </c>
      <c r="C165" s="1">
        <v>2016077</v>
      </c>
      <c r="E165" s="1">
        <v>1602</v>
      </c>
      <c r="F165" s="4">
        <v>42425</v>
      </c>
      <c r="G165" s="4">
        <v>42455</v>
      </c>
      <c r="H165" s="4">
        <f t="shared" ca="1" si="10"/>
        <v>42747</v>
      </c>
      <c r="I165" s="2">
        <f t="shared" ca="1" si="11"/>
        <v>-292</v>
      </c>
      <c r="J165" s="3" t="str">
        <f t="shared" ca="1" si="12"/>
        <v/>
      </c>
      <c r="N165" s="3">
        <f t="shared" ca="1" si="13"/>
        <v>385</v>
      </c>
      <c r="O165" s="3">
        <v>385</v>
      </c>
      <c r="Q165" s="3">
        <f t="shared" si="14"/>
        <v>385</v>
      </c>
    </row>
    <row r="166" spans="1:17">
      <c r="A166" s="1" t="s">
        <v>87</v>
      </c>
      <c r="B166" s="1" t="s">
        <v>10</v>
      </c>
      <c r="C166" s="1">
        <v>2016355</v>
      </c>
      <c r="E166" s="1">
        <v>1608</v>
      </c>
      <c r="F166" s="4">
        <v>42583</v>
      </c>
      <c r="G166" s="4">
        <v>42613</v>
      </c>
      <c r="H166" s="4">
        <f t="shared" ca="1" si="10"/>
        <v>42747</v>
      </c>
      <c r="I166" s="2">
        <f t="shared" ca="1" si="11"/>
        <v>-134</v>
      </c>
      <c r="J166" s="3" t="str">
        <f t="shared" ca="1" si="12"/>
        <v/>
      </c>
      <c r="N166" s="3">
        <f t="shared" ca="1" si="13"/>
        <v>330</v>
      </c>
      <c r="O166" s="3">
        <v>330</v>
      </c>
      <c r="Q166" s="3">
        <f t="shared" si="14"/>
        <v>330</v>
      </c>
    </row>
    <row r="167" spans="1:17">
      <c r="A167" s="1" t="s">
        <v>87</v>
      </c>
      <c r="B167" s="1" t="s">
        <v>10</v>
      </c>
      <c r="C167" s="1">
        <v>2016377</v>
      </c>
      <c r="E167" s="1">
        <v>1608</v>
      </c>
      <c r="F167" s="4">
        <v>42592</v>
      </c>
      <c r="G167" s="4">
        <v>42607</v>
      </c>
      <c r="H167" s="4">
        <f t="shared" ca="1" si="10"/>
        <v>42747</v>
      </c>
      <c r="I167" s="2">
        <f t="shared" ca="1" si="11"/>
        <v>-140</v>
      </c>
      <c r="J167" s="3" t="str">
        <f t="shared" ca="1" si="12"/>
        <v/>
      </c>
      <c r="N167" s="3">
        <f t="shared" ca="1" si="13"/>
        <v>752</v>
      </c>
      <c r="O167" s="3">
        <v>752</v>
      </c>
      <c r="Q167" s="3">
        <f t="shared" si="14"/>
        <v>752</v>
      </c>
    </row>
    <row r="168" spans="1:17">
      <c r="A168" s="1" t="s">
        <v>87</v>
      </c>
      <c r="B168" s="1" t="s">
        <v>12</v>
      </c>
      <c r="C168" s="1">
        <v>158</v>
      </c>
      <c r="E168" s="1">
        <v>1610</v>
      </c>
      <c r="F168" s="4">
        <v>42649</v>
      </c>
      <c r="G168" s="4">
        <v>42649</v>
      </c>
      <c r="H168" s="4">
        <f t="shared" ca="1" si="10"/>
        <v>42747</v>
      </c>
      <c r="I168" s="2">
        <f t="shared" ca="1" si="11"/>
        <v>-98</v>
      </c>
      <c r="J168" s="3" t="str">
        <f t="shared" ca="1" si="12"/>
        <v/>
      </c>
      <c r="N168" s="3">
        <f t="shared" ca="1" si="13"/>
        <v>-856.9</v>
      </c>
      <c r="P168" s="3">
        <v>856.9</v>
      </c>
      <c r="Q168" s="3">
        <f t="shared" si="14"/>
        <v>-856.9</v>
      </c>
    </row>
    <row r="169" spans="1:17">
      <c r="A169" s="1" t="s">
        <v>88</v>
      </c>
      <c r="B169" s="1" t="s">
        <v>10</v>
      </c>
      <c r="C169" s="1">
        <v>2016484</v>
      </c>
      <c r="E169" s="1">
        <v>1609</v>
      </c>
      <c r="F169" s="4">
        <v>42642</v>
      </c>
      <c r="G169" s="4">
        <v>42672</v>
      </c>
      <c r="H169" s="4">
        <f t="shared" ca="1" si="10"/>
        <v>42747</v>
      </c>
      <c r="I169" s="2">
        <f t="shared" ca="1" si="11"/>
        <v>-75</v>
      </c>
      <c r="J169" s="3" t="str">
        <f t="shared" ca="1" si="12"/>
        <v/>
      </c>
      <c r="N169" s="3" t="str">
        <f t="shared" ca="1" si="13"/>
        <v/>
      </c>
      <c r="O169" s="3">
        <v>1280</v>
      </c>
      <c r="Q169" s="3">
        <f t="shared" si="14"/>
        <v>1280</v>
      </c>
    </row>
    <row r="170" spans="1:17">
      <c r="A170" s="1" t="s">
        <v>88</v>
      </c>
      <c r="B170" s="1" t="s">
        <v>10</v>
      </c>
      <c r="C170" s="1">
        <v>2016501</v>
      </c>
      <c r="E170" s="1">
        <v>1609</v>
      </c>
      <c r="F170" s="4">
        <v>42643</v>
      </c>
      <c r="G170" s="4">
        <v>42673</v>
      </c>
      <c r="H170" s="4">
        <f t="shared" ca="1" si="10"/>
        <v>42747</v>
      </c>
      <c r="I170" s="2">
        <f t="shared" ca="1" si="11"/>
        <v>-74</v>
      </c>
      <c r="J170" s="3" t="str">
        <f t="shared" ca="1" si="12"/>
        <v/>
      </c>
      <c r="N170" s="3" t="str">
        <f t="shared" ca="1" si="13"/>
        <v/>
      </c>
      <c r="O170" s="3">
        <v>160</v>
      </c>
      <c r="Q170" s="3">
        <f t="shared" si="14"/>
        <v>160</v>
      </c>
    </row>
    <row r="171" spans="1:17">
      <c r="A171" s="1" t="s">
        <v>89</v>
      </c>
      <c r="B171" s="1" t="s">
        <v>10</v>
      </c>
      <c r="C171" s="1">
        <v>2016547</v>
      </c>
      <c r="E171" s="1">
        <v>1610</v>
      </c>
      <c r="F171" s="4">
        <v>42661</v>
      </c>
      <c r="G171" s="4">
        <v>42671</v>
      </c>
      <c r="H171" s="4">
        <f t="shared" ca="1" si="10"/>
        <v>42747</v>
      </c>
      <c r="I171" s="2">
        <f t="shared" ca="1" si="11"/>
        <v>-76</v>
      </c>
      <c r="J171" s="3" t="str">
        <f t="shared" ca="1" si="12"/>
        <v/>
      </c>
      <c r="N171" s="3" t="str">
        <f t="shared" ca="1" si="13"/>
        <v/>
      </c>
      <c r="O171" s="3">
        <v>715</v>
      </c>
      <c r="Q171" s="3">
        <f t="shared" si="14"/>
        <v>715</v>
      </c>
    </row>
    <row r="172" spans="1:17">
      <c r="A172" s="1" t="s">
        <v>90</v>
      </c>
      <c r="B172" s="1" t="s">
        <v>10</v>
      </c>
      <c r="C172" s="1">
        <v>2016277</v>
      </c>
      <c r="E172" s="1">
        <v>1607</v>
      </c>
      <c r="F172" s="4">
        <v>42557</v>
      </c>
      <c r="G172" s="4">
        <v>42587</v>
      </c>
      <c r="H172" s="4">
        <f t="shared" ca="1" si="10"/>
        <v>42747</v>
      </c>
      <c r="I172" s="2">
        <f t="shared" ca="1" si="11"/>
        <v>-160</v>
      </c>
      <c r="J172" s="3" t="str">
        <f t="shared" ca="1" si="12"/>
        <v/>
      </c>
      <c r="N172" s="3">
        <f t="shared" ca="1" si="13"/>
        <v>765</v>
      </c>
      <c r="O172" s="3">
        <v>765</v>
      </c>
      <c r="Q172" s="3">
        <f t="shared" si="14"/>
        <v>765</v>
      </c>
    </row>
    <row r="173" spans="1:17">
      <c r="A173" s="1" t="s">
        <v>90</v>
      </c>
      <c r="B173" s="1" t="s">
        <v>10</v>
      </c>
      <c r="C173" s="1">
        <v>2016278</v>
      </c>
      <c r="E173" s="1">
        <v>1607</v>
      </c>
      <c r="F173" s="4">
        <v>42557</v>
      </c>
      <c r="G173" s="4">
        <v>42587</v>
      </c>
      <c r="H173" s="4">
        <f t="shared" ca="1" si="10"/>
        <v>42747</v>
      </c>
      <c r="I173" s="2">
        <f t="shared" ca="1" si="11"/>
        <v>-160</v>
      </c>
      <c r="J173" s="3" t="str">
        <f t="shared" ca="1" si="12"/>
        <v/>
      </c>
      <c r="N173" s="3">
        <f t="shared" ca="1" si="13"/>
        <v>255</v>
      </c>
      <c r="O173" s="3">
        <v>255</v>
      </c>
      <c r="Q173" s="3">
        <f t="shared" si="14"/>
        <v>255</v>
      </c>
    </row>
    <row r="174" spans="1:17">
      <c r="A174" s="1" t="s">
        <v>91</v>
      </c>
      <c r="B174" s="1" t="s">
        <v>10</v>
      </c>
      <c r="C174" s="1">
        <v>2016139</v>
      </c>
      <c r="E174" s="1">
        <v>1603</v>
      </c>
      <c r="F174" s="4">
        <v>42458</v>
      </c>
      <c r="G174" s="4">
        <v>42468</v>
      </c>
      <c r="H174" s="4">
        <f t="shared" ca="1" si="10"/>
        <v>42747</v>
      </c>
      <c r="I174" s="2">
        <f t="shared" ca="1" si="11"/>
        <v>-279</v>
      </c>
      <c r="J174" s="3" t="str">
        <f t="shared" ca="1" si="12"/>
        <v/>
      </c>
      <c r="N174" s="3">
        <f t="shared" ca="1" si="13"/>
        <v>2340</v>
      </c>
      <c r="O174" s="3">
        <v>2340</v>
      </c>
      <c r="Q174" s="3">
        <f t="shared" si="14"/>
        <v>2340</v>
      </c>
    </row>
    <row r="175" spans="1:17">
      <c r="A175" s="1" t="s">
        <v>91</v>
      </c>
      <c r="B175" s="1" t="s">
        <v>42</v>
      </c>
      <c r="C175" s="1">
        <v>2016221</v>
      </c>
      <c r="E175" s="1">
        <v>1605</v>
      </c>
      <c r="F175" s="4">
        <v>42509</v>
      </c>
      <c r="G175" s="4">
        <v>42519</v>
      </c>
      <c r="H175" s="4">
        <f t="shared" ca="1" si="10"/>
        <v>42747</v>
      </c>
      <c r="I175" s="2">
        <f t="shared" ca="1" si="11"/>
        <v>-228</v>
      </c>
      <c r="J175" s="3" t="str">
        <f t="shared" ca="1" si="12"/>
        <v/>
      </c>
      <c r="N175" s="3">
        <f t="shared" ca="1" si="13"/>
        <v>-1560</v>
      </c>
      <c r="P175" s="3">
        <v>1560</v>
      </c>
      <c r="Q175" s="3">
        <f t="shared" si="14"/>
        <v>-1560</v>
      </c>
    </row>
    <row r="176" spans="1:17">
      <c r="A176" s="1" t="s">
        <v>92</v>
      </c>
      <c r="B176" s="1" t="s">
        <v>10</v>
      </c>
      <c r="C176" s="1">
        <v>2016584</v>
      </c>
      <c r="E176" s="1">
        <v>1610</v>
      </c>
      <c r="F176" s="4">
        <v>42670</v>
      </c>
      <c r="G176" s="4">
        <v>42680</v>
      </c>
      <c r="H176" s="4">
        <f t="shared" ca="1" si="10"/>
        <v>42747</v>
      </c>
      <c r="I176" s="2">
        <f t="shared" ca="1" si="11"/>
        <v>-67</v>
      </c>
      <c r="J176" s="3" t="str">
        <f t="shared" ca="1" si="12"/>
        <v/>
      </c>
      <c r="N176" s="3" t="str">
        <f t="shared" ca="1" si="13"/>
        <v/>
      </c>
      <c r="O176" s="3">
        <v>1170</v>
      </c>
      <c r="Q176" s="3">
        <f t="shared" si="14"/>
        <v>1170</v>
      </c>
    </row>
    <row r="177" spans="1:17">
      <c r="A177" s="1" t="s">
        <v>92</v>
      </c>
      <c r="B177" s="1" t="s">
        <v>10</v>
      </c>
      <c r="C177" s="1">
        <v>2016650</v>
      </c>
      <c r="E177" s="1">
        <v>1611</v>
      </c>
      <c r="F177" s="4">
        <v>42696</v>
      </c>
      <c r="G177" s="4">
        <v>42726</v>
      </c>
      <c r="H177" s="4">
        <f t="shared" ca="1" si="10"/>
        <v>42747</v>
      </c>
      <c r="I177" s="2">
        <f t="shared" ca="1" si="11"/>
        <v>-21</v>
      </c>
      <c r="J177" s="3" t="str">
        <f t="shared" ca="1" si="12"/>
        <v/>
      </c>
      <c r="N177" s="3" t="str">
        <f t="shared" ca="1" si="13"/>
        <v/>
      </c>
      <c r="O177" s="3">
        <v>65</v>
      </c>
      <c r="Q177" s="3">
        <f t="shared" si="14"/>
        <v>65</v>
      </c>
    </row>
    <row r="178" spans="1:17">
      <c r="A178" s="1" t="s">
        <v>92</v>
      </c>
      <c r="B178" s="1" t="s">
        <v>12</v>
      </c>
      <c r="C178" s="1">
        <v>190</v>
      </c>
      <c r="D178" s="1" t="s">
        <v>93</v>
      </c>
      <c r="E178" s="1">
        <v>1611</v>
      </c>
      <c r="F178" s="4">
        <v>42697</v>
      </c>
      <c r="G178" s="4">
        <v>42697</v>
      </c>
      <c r="H178" s="4">
        <f t="shared" ca="1" si="10"/>
        <v>42747</v>
      </c>
      <c r="I178" s="2">
        <f t="shared" ca="1" si="11"/>
        <v>-50</v>
      </c>
      <c r="J178" s="3" t="str">
        <f t="shared" ca="1" si="12"/>
        <v/>
      </c>
      <c r="N178" s="3" t="str">
        <f t="shared" ca="1" si="13"/>
        <v/>
      </c>
      <c r="P178" s="3">
        <v>1500</v>
      </c>
      <c r="Q178" s="3">
        <f t="shared" si="14"/>
        <v>-1500</v>
      </c>
    </row>
    <row r="179" spans="1:17">
      <c r="A179" s="1" t="s">
        <v>94</v>
      </c>
      <c r="B179" s="1" t="s">
        <v>10</v>
      </c>
      <c r="C179" s="1">
        <v>2016567</v>
      </c>
      <c r="E179" s="1">
        <v>1610</v>
      </c>
      <c r="F179" s="4">
        <v>42664</v>
      </c>
      <c r="G179" s="4">
        <v>42674</v>
      </c>
      <c r="H179" s="4">
        <f t="shared" ca="1" si="10"/>
        <v>42747</v>
      </c>
      <c r="I179" s="2">
        <f t="shared" ca="1" si="11"/>
        <v>-73</v>
      </c>
      <c r="J179" s="3" t="str">
        <f t="shared" ca="1" si="12"/>
        <v/>
      </c>
      <c r="N179" s="3" t="str">
        <f t="shared" ca="1" si="13"/>
        <v/>
      </c>
      <c r="O179" s="3">
        <v>4446.75</v>
      </c>
      <c r="Q179" s="3">
        <f t="shared" si="14"/>
        <v>4446.75</v>
      </c>
    </row>
    <row r="180" spans="1:17">
      <c r="A180" s="1" t="s">
        <v>95</v>
      </c>
      <c r="B180" s="1" t="s">
        <v>10</v>
      </c>
      <c r="C180" s="1">
        <v>2016418</v>
      </c>
      <c r="E180" s="1">
        <v>1609</v>
      </c>
      <c r="F180" s="4">
        <v>42620</v>
      </c>
      <c r="G180" s="4">
        <v>42680</v>
      </c>
      <c r="H180" s="4">
        <f t="shared" ca="1" si="10"/>
        <v>42747</v>
      </c>
      <c r="I180" s="2">
        <f t="shared" ca="1" si="11"/>
        <v>-67</v>
      </c>
      <c r="J180" s="3" t="str">
        <f t="shared" ca="1" si="12"/>
        <v/>
      </c>
      <c r="N180" s="3" t="str">
        <f t="shared" ca="1" si="13"/>
        <v/>
      </c>
      <c r="O180" s="3">
        <v>1117</v>
      </c>
      <c r="Q180" s="3">
        <f t="shared" si="14"/>
        <v>1117</v>
      </c>
    </row>
    <row r="181" spans="1:17">
      <c r="A181" s="1" t="s">
        <v>95</v>
      </c>
      <c r="B181" s="1" t="s">
        <v>10</v>
      </c>
      <c r="C181" s="1">
        <v>2016424</v>
      </c>
      <c r="E181" s="1">
        <v>1609</v>
      </c>
      <c r="F181" s="4">
        <v>42625</v>
      </c>
      <c r="G181" s="4">
        <v>42685</v>
      </c>
      <c r="H181" s="4">
        <f t="shared" ca="1" si="10"/>
        <v>42747</v>
      </c>
      <c r="I181" s="2">
        <f t="shared" ca="1" si="11"/>
        <v>-62</v>
      </c>
      <c r="J181" s="3" t="str">
        <f t="shared" ca="1" si="12"/>
        <v/>
      </c>
      <c r="N181" s="3" t="str">
        <f t="shared" ca="1" si="13"/>
        <v/>
      </c>
      <c r="O181" s="3">
        <v>975</v>
      </c>
      <c r="Q181" s="3">
        <f t="shared" si="14"/>
        <v>975</v>
      </c>
    </row>
    <row r="182" spans="1:17">
      <c r="A182" s="1" t="s">
        <v>96</v>
      </c>
      <c r="B182" s="1" t="s">
        <v>10</v>
      </c>
      <c r="C182" s="1">
        <v>2016299</v>
      </c>
      <c r="E182" s="1">
        <v>1607</v>
      </c>
      <c r="F182" s="4">
        <v>42559</v>
      </c>
      <c r="G182" s="4">
        <v>42589</v>
      </c>
      <c r="H182" s="4">
        <f t="shared" ca="1" si="10"/>
        <v>42747</v>
      </c>
      <c r="I182" s="2">
        <f t="shared" ca="1" si="11"/>
        <v>-158</v>
      </c>
      <c r="J182" s="3" t="str">
        <f t="shared" ca="1" si="12"/>
        <v/>
      </c>
      <c r="N182" s="3">
        <f t="shared" ca="1" si="13"/>
        <v>2400</v>
      </c>
      <c r="O182" s="3">
        <v>2400</v>
      </c>
      <c r="Q182" s="3">
        <f t="shared" si="14"/>
        <v>2400</v>
      </c>
    </row>
    <row r="183" spans="1:17">
      <c r="A183" s="1" t="s">
        <v>96</v>
      </c>
      <c r="B183" s="1" t="s">
        <v>10</v>
      </c>
      <c r="C183" s="1">
        <v>2016348</v>
      </c>
      <c r="E183" s="1">
        <v>1607</v>
      </c>
      <c r="F183" s="4">
        <v>42577</v>
      </c>
      <c r="G183" s="4">
        <v>42607</v>
      </c>
      <c r="H183" s="4">
        <f t="shared" ca="1" si="10"/>
        <v>42747</v>
      </c>
      <c r="I183" s="2">
        <f t="shared" ca="1" si="11"/>
        <v>-140</v>
      </c>
      <c r="J183" s="3" t="str">
        <f t="shared" ca="1" si="12"/>
        <v/>
      </c>
      <c r="N183" s="3">
        <f t="shared" ca="1" si="13"/>
        <v>520</v>
      </c>
      <c r="O183" s="3">
        <v>520</v>
      </c>
      <c r="Q183" s="3">
        <f t="shared" si="14"/>
        <v>520</v>
      </c>
    </row>
    <row r="184" spans="1:17">
      <c r="A184" s="1" t="s">
        <v>96</v>
      </c>
      <c r="B184" s="1" t="s">
        <v>10</v>
      </c>
      <c r="C184" s="1">
        <v>2016349</v>
      </c>
      <c r="E184" s="1">
        <v>1607</v>
      </c>
      <c r="F184" s="4">
        <v>42577</v>
      </c>
      <c r="G184" s="4">
        <v>42607</v>
      </c>
      <c r="H184" s="4">
        <f t="shared" ca="1" si="10"/>
        <v>42747</v>
      </c>
      <c r="I184" s="2">
        <f t="shared" ca="1" si="11"/>
        <v>-140</v>
      </c>
      <c r="J184" s="3" t="str">
        <f t="shared" ca="1" si="12"/>
        <v/>
      </c>
      <c r="N184" s="3">
        <f t="shared" ca="1" si="13"/>
        <v>196</v>
      </c>
      <c r="O184" s="3">
        <v>196</v>
      </c>
      <c r="Q184" s="3">
        <f t="shared" si="14"/>
        <v>196</v>
      </c>
    </row>
    <row r="185" spans="1:17">
      <c r="A185" s="1" t="s">
        <v>96</v>
      </c>
      <c r="B185" s="1" t="s">
        <v>12</v>
      </c>
      <c r="C185" s="1">
        <v>106</v>
      </c>
      <c r="D185" s="1" t="s">
        <v>97</v>
      </c>
      <c r="E185" s="1">
        <v>1607</v>
      </c>
      <c r="F185" s="4">
        <v>42570</v>
      </c>
      <c r="G185" s="4">
        <v>42570</v>
      </c>
      <c r="H185" s="4">
        <f t="shared" ca="1" si="10"/>
        <v>42747</v>
      </c>
      <c r="I185" s="2">
        <f t="shared" ca="1" si="11"/>
        <v>-177</v>
      </c>
      <c r="J185" s="3" t="str">
        <f t="shared" ca="1" si="12"/>
        <v/>
      </c>
      <c r="N185" s="3">
        <f t="shared" ca="1" si="13"/>
        <v>-2304</v>
      </c>
      <c r="P185" s="3">
        <v>2304</v>
      </c>
      <c r="Q185" s="3">
        <f t="shared" si="14"/>
        <v>-2304</v>
      </c>
    </row>
    <row r="186" spans="1:17">
      <c r="A186" s="1" t="s">
        <v>96</v>
      </c>
      <c r="B186" s="1" t="s">
        <v>12</v>
      </c>
      <c r="C186" s="1">
        <v>116</v>
      </c>
      <c r="E186" s="1">
        <v>1608</v>
      </c>
      <c r="F186" s="4">
        <v>42586</v>
      </c>
      <c r="G186" s="4">
        <v>42586</v>
      </c>
      <c r="H186" s="4">
        <f t="shared" ca="1" si="10"/>
        <v>42747</v>
      </c>
      <c r="I186" s="2">
        <f t="shared" ca="1" si="11"/>
        <v>-161</v>
      </c>
      <c r="J186" s="3" t="str">
        <f t="shared" ca="1" si="12"/>
        <v/>
      </c>
      <c r="N186" s="3">
        <f t="shared" ca="1" si="13"/>
        <v>-688</v>
      </c>
      <c r="P186" s="3">
        <v>688</v>
      </c>
      <c r="Q186" s="3">
        <f t="shared" si="14"/>
        <v>-688</v>
      </c>
    </row>
    <row r="187" spans="1:17">
      <c r="A187" s="1" t="s">
        <v>98</v>
      </c>
      <c r="B187" s="1" t="s">
        <v>10</v>
      </c>
      <c r="C187" s="1">
        <v>2016060</v>
      </c>
      <c r="E187" s="1">
        <v>1602</v>
      </c>
      <c r="F187" s="4">
        <v>42422</v>
      </c>
      <c r="G187" s="4">
        <v>42643</v>
      </c>
      <c r="H187" s="4">
        <f t="shared" ca="1" si="10"/>
        <v>42747</v>
      </c>
      <c r="I187" s="2">
        <f t="shared" ca="1" si="11"/>
        <v>-104</v>
      </c>
      <c r="J187" s="3" t="str">
        <f t="shared" ca="1" si="12"/>
        <v/>
      </c>
      <c r="N187" s="3">
        <f t="shared" ca="1" si="13"/>
        <v>1365</v>
      </c>
      <c r="O187" s="3">
        <v>1365</v>
      </c>
      <c r="Q187" s="3">
        <f t="shared" si="14"/>
        <v>1365</v>
      </c>
    </row>
    <row r="188" spans="1:17">
      <c r="A188" s="1" t="s">
        <v>98</v>
      </c>
      <c r="B188" s="1" t="s">
        <v>10</v>
      </c>
      <c r="C188" s="1">
        <v>2016061</v>
      </c>
      <c r="E188" s="1">
        <v>1602</v>
      </c>
      <c r="F188" s="4">
        <v>42422</v>
      </c>
      <c r="G188" s="4">
        <v>42643</v>
      </c>
      <c r="H188" s="4">
        <f t="shared" ca="1" si="10"/>
        <v>42747</v>
      </c>
      <c r="I188" s="2">
        <f t="shared" ca="1" si="11"/>
        <v>-104</v>
      </c>
      <c r="J188" s="3" t="str">
        <f t="shared" ca="1" si="12"/>
        <v/>
      </c>
      <c r="N188" s="3">
        <f t="shared" ca="1" si="13"/>
        <v>650</v>
      </c>
      <c r="O188" s="3">
        <v>650</v>
      </c>
      <c r="Q188" s="3">
        <f t="shared" si="14"/>
        <v>650</v>
      </c>
    </row>
    <row r="189" spans="1:17">
      <c r="A189" s="1" t="s">
        <v>99</v>
      </c>
      <c r="B189" s="1" t="s">
        <v>10</v>
      </c>
      <c r="C189" s="1">
        <v>2016521</v>
      </c>
      <c r="E189" s="1">
        <v>1610</v>
      </c>
      <c r="F189" s="4">
        <v>42653</v>
      </c>
      <c r="G189" s="4">
        <v>42663</v>
      </c>
      <c r="H189" s="4">
        <f t="shared" ca="1" si="10"/>
        <v>42747</v>
      </c>
      <c r="I189" s="2">
        <f t="shared" ca="1" si="11"/>
        <v>-84</v>
      </c>
      <c r="J189" s="3" t="str">
        <f t="shared" ca="1" si="12"/>
        <v/>
      </c>
      <c r="N189" s="3" t="str">
        <f t="shared" ca="1" si="13"/>
        <v/>
      </c>
      <c r="O189" s="3">
        <v>728</v>
      </c>
      <c r="Q189" s="3">
        <f t="shared" si="14"/>
        <v>728</v>
      </c>
    </row>
    <row r="190" spans="1:17">
      <c r="A190" s="1" t="s">
        <v>99</v>
      </c>
      <c r="B190" s="1" t="s">
        <v>33</v>
      </c>
      <c r="C190" s="1">
        <v>201646</v>
      </c>
      <c r="D190" s="1" t="s">
        <v>100</v>
      </c>
      <c r="E190" s="1">
        <v>1610</v>
      </c>
      <c r="F190" s="4">
        <v>42674</v>
      </c>
      <c r="G190" s="4">
        <v>42674</v>
      </c>
      <c r="H190" s="4">
        <f t="shared" ref="H190:H253" ca="1" si="15">TODAY()</f>
        <v>42747</v>
      </c>
      <c r="I190" s="2">
        <f t="shared" ref="I190:I253" ca="1" si="16">+G190-H190</f>
        <v>-73</v>
      </c>
      <c r="J190" s="3" t="str">
        <f t="shared" ca="1" si="12"/>
        <v/>
      </c>
      <c r="N190" s="3" t="str">
        <f t="shared" ca="1" si="13"/>
        <v/>
      </c>
      <c r="P190" s="3">
        <v>1378</v>
      </c>
      <c r="Q190" s="3">
        <f t="shared" ref="Q190:Q253" si="17">+O190-P190</f>
        <v>-1378</v>
      </c>
    </row>
    <row r="191" spans="1:17">
      <c r="A191" s="1" t="s">
        <v>101</v>
      </c>
      <c r="B191" s="1" t="s">
        <v>10</v>
      </c>
      <c r="C191" s="1">
        <v>2016472</v>
      </c>
      <c r="E191" s="1">
        <v>1609</v>
      </c>
      <c r="F191" s="4">
        <v>42636</v>
      </c>
      <c r="G191" s="4">
        <v>42666</v>
      </c>
      <c r="H191" s="4">
        <f t="shared" ca="1" si="15"/>
        <v>42747</v>
      </c>
      <c r="I191" s="2">
        <f t="shared" ca="1" si="16"/>
        <v>-81</v>
      </c>
      <c r="J191" s="3" t="str">
        <f t="shared" ca="1" si="12"/>
        <v/>
      </c>
      <c r="N191" s="3" t="str">
        <f t="shared" ca="1" si="13"/>
        <v/>
      </c>
      <c r="O191" s="3">
        <v>1499.19</v>
      </c>
      <c r="Q191" s="3">
        <f t="shared" si="17"/>
        <v>1499.19</v>
      </c>
    </row>
    <row r="192" spans="1:17">
      <c r="A192" s="1" t="s">
        <v>102</v>
      </c>
      <c r="B192" s="1" t="s">
        <v>10</v>
      </c>
      <c r="C192" s="1">
        <v>2016730</v>
      </c>
      <c r="E192" s="1">
        <v>1612</v>
      </c>
      <c r="F192" s="4">
        <v>42717</v>
      </c>
      <c r="G192" s="4">
        <v>42747</v>
      </c>
      <c r="H192" s="4">
        <f t="shared" ca="1" si="15"/>
        <v>42747</v>
      </c>
      <c r="I192" s="2">
        <f t="shared" ca="1" si="16"/>
        <v>0</v>
      </c>
      <c r="J192" s="3">
        <f t="shared" ca="1" si="12"/>
        <v>292</v>
      </c>
      <c r="N192" s="3" t="str">
        <f t="shared" ca="1" si="13"/>
        <v/>
      </c>
      <c r="O192" s="3">
        <v>292</v>
      </c>
      <c r="Q192" s="3">
        <f t="shared" si="17"/>
        <v>292</v>
      </c>
    </row>
    <row r="193" spans="1:17">
      <c r="A193" s="1" t="s">
        <v>103</v>
      </c>
      <c r="B193" s="1" t="s">
        <v>10</v>
      </c>
      <c r="C193" s="1">
        <v>2016476</v>
      </c>
      <c r="E193" s="1">
        <v>1609</v>
      </c>
      <c r="F193" s="4">
        <v>42640</v>
      </c>
      <c r="G193" s="4">
        <v>42664</v>
      </c>
      <c r="H193" s="4">
        <f t="shared" ca="1" si="15"/>
        <v>42747</v>
      </c>
      <c r="I193" s="2">
        <f t="shared" ca="1" si="16"/>
        <v>-83</v>
      </c>
      <c r="J193" s="3" t="str">
        <f t="shared" ca="1" si="12"/>
        <v/>
      </c>
      <c r="N193" s="3" t="str">
        <f t="shared" ca="1" si="13"/>
        <v/>
      </c>
      <c r="O193" s="3">
        <v>337</v>
      </c>
      <c r="Q193" s="3">
        <f t="shared" si="17"/>
        <v>337</v>
      </c>
    </row>
    <row r="194" spans="1:17">
      <c r="A194" s="1" t="s">
        <v>104</v>
      </c>
      <c r="B194" s="1" t="s">
        <v>42</v>
      </c>
      <c r="C194" s="1">
        <v>2016525</v>
      </c>
      <c r="E194" s="1">
        <v>1610</v>
      </c>
      <c r="F194" s="4">
        <v>42654</v>
      </c>
      <c r="G194" s="4">
        <v>42664</v>
      </c>
      <c r="H194" s="4">
        <f t="shared" ca="1" si="15"/>
        <v>42747</v>
      </c>
      <c r="I194" s="2">
        <f t="shared" ca="1" si="16"/>
        <v>-83</v>
      </c>
      <c r="J194" s="3" t="str">
        <f t="shared" ref="J194:J257" ca="1" si="18">IF($H194-G194&lt;=0,Q194,"")</f>
        <v/>
      </c>
      <c r="N194" s="3" t="str">
        <f t="shared" ref="N194:N257" ca="1" si="19">IF($H194-G194&gt;=90,Q194,"")</f>
        <v/>
      </c>
      <c r="P194" s="3">
        <v>150</v>
      </c>
      <c r="Q194" s="3">
        <f t="shared" si="17"/>
        <v>-150</v>
      </c>
    </row>
    <row r="195" spans="1:17">
      <c r="A195" s="1" t="s">
        <v>105</v>
      </c>
      <c r="B195" s="1" t="s">
        <v>10</v>
      </c>
      <c r="C195" s="1">
        <v>2016200</v>
      </c>
      <c r="E195" s="1">
        <v>1605</v>
      </c>
      <c r="F195" s="4">
        <v>42494</v>
      </c>
      <c r="G195" s="4">
        <v>42504</v>
      </c>
      <c r="H195" s="4">
        <f t="shared" ca="1" si="15"/>
        <v>42747</v>
      </c>
      <c r="I195" s="2">
        <f t="shared" ca="1" si="16"/>
        <v>-243</v>
      </c>
      <c r="J195" s="3" t="str">
        <f t="shared" ca="1" si="18"/>
        <v/>
      </c>
      <c r="N195" s="3">
        <f t="shared" ca="1" si="19"/>
        <v>1235</v>
      </c>
      <c r="O195" s="3">
        <v>1235</v>
      </c>
      <c r="Q195" s="3">
        <f t="shared" si="17"/>
        <v>1235</v>
      </c>
    </row>
    <row r="196" spans="1:17">
      <c r="A196" s="1" t="s">
        <v>106</v>
      </c>
      <c r="B196" s="1" t="s">
        <v>10</v>
      </c>
      <c r="C196" s="1">
        <v>2016340</v>
      </c>
      <c r="E196" s="1">
        <v>1607</v>
      </c>
      <c r="F196" s="4">
        <v>42571</v>
      </c>
      <c r="G196" s="4">
        <v>42581</v>
      </c>
      <c r="H196" s="4">
        <f t="shared" ca="1" si="15"/>
        <v>42747</v>
      </c>
      <c r="I196" s="2">
        <f t="shared" ca="1" si="16"/>
        <v>-166</v>
      </c>
      <c r="J196" s="3" t="str">
        <f t="shared" ca="1" si="18"/>
        <v/>
      </c>
      <c r="N196" s="3">
        <f t="shared" ca="1" si="19"/>
        <v>300</v>
      </c>
      <c r="O196" s="3">
        <v>300</v>
      </c>
      <c r="Q196" s="3">
        <f t="shared" si="17"/>
        <v>300</v>
      </c>
    </row>
    <row r="197" spans="1:17">
      <c r="A197" s="1" t="s">
        <v>106</v>
      </c>
      <c r="B197" s="1" t="s">
        <v>10</v>
      </c>
      <c r="C197" s="1">
        <v>2016360</v>
      </c>
      <c r="E197" s="1">
        <v>1608</v>
      </c>
      <c r="F197" s="4">
        <v>42585</v>
      </c>
      <c r="G197" s="4">
        <v>42615</v>
      </c>
      <c r="H197" s="4">
        <f t="shared" ca="1" si="15"/>
        <v>42747</v>
      </c>
      <c r="I197" s="2">
        <f t="shared" ca="1" si="16"/>
        <v>-132</v>
      </c>
      <c r="J197" s="3" t="str">
        <f t="shared" ca="1" si="18"/>
        <v/>
      </c>
      <c r="N197" s="3">
        <f t="shared" ca="1" si="19"/>
        <v>348</v>
      </c>
      <c r="O197" s="3">
        <v>348</v>
      </c>
      <c r="Q197" s="3">
        <f t="shared" si="17"/>
        <v>348</v>
      </c>
    </row>
    <row r="198" spans="1:17">
      <c r="A198" s="1" t="s">
        <v>107</v>
      </c>
      <c r="B198" s="1" t="s">
        <v>10</v>
      </c>
      <c r="C198" s="1">
        <v>2016086</v>
      </c>
      <c r="E198" s="1">
        <v>1602</v>
      </c>
      <c r="F198" s="4">
        <v>42429</v>
      </c>
      <c r="G198" s="4">
        <v>42489</v>
      </c>
      <c r="H198" s="4">
        <f t="shared" ca="1" si="15"/>
        <v>42747</v>
      </c>
      <c r="I198" s="2">
        <f t="shared" ca="1" si="16"/>
        <v>-258</v>
      </c>
      <c r="J198" s="3" t="str">
        <f t="shared" ca="1" si="18"/>
        <v/>
      </c>
      <c r="N198" s="3">
        <f t="shared" ca="1" si="19"/>
        <v>6677.99</v>
      </c>
      <c r="O198" s="3">
        <v>6677.99</v>
      </c>
      <c r="Q198" s="3">
        <f t="shared" si="17"/>
        <v>6677.99</v>
      </c>
    </row>
    <row r="199" spans="1:17">
      <c r="A199" s="1" t="s">
        <v>107</v>
      </c>
      <c r="B199" s="1" t="s">
        <v>10</v>
      </c>
      <c r="C199" s="1">
        <v>2016337</v>
      </c>
      <c r="E199" s="1">
        <v>1607</v>
      </c>
      <c r="F199" s="4">
        <v>42571</v>
      </c>
      <c r="G199" s="4">
        <v>42631</v>
      </c>
      <c r="H199" s="4">
        <f t="shared" ca="1" si="15"/>
        <v>42747</v>
      </c>
      <c r="I199" s="2">
        <f t="shared" ca="1" si="16"/>
        <v>-116</v>
      </c>
      <c r="J199" s="3" t="str">
        <f t="shared" ca="1" si="18"/>
        <v/>
      </c>
      <c r="N199" s="3">
        <f t="shared" ca="1" si="19"/>
        <v>2326.83</v>
      </c>
      <c r="O199" s="3">
        <v>2326.83</v>
      </c>
      <c r="Q199" s="3">
        <f t="shared" si="17"/>
        <v>2326.83</v>
      </c>
    </row>
    <row r="200" spans="1:17">
      <c r="A200" s="1" t="s">
        <v>107</v>
      </c>
      <c r="B200" s="1" t="s">
        <v>42</v>
      </c>
      <c r="C200" s="1">
        <v>2016483</v>
      </c>
      <c r="E200" s="1">
        <v>1609</v>
      </c>
      <c r="F200" s="4">
        <v>42642</v>
      </c>
      <c r="G200" s="4">
        <v>42652</v>
      </c>
      <c r="H200" s="4">
        <f t="shared" ca="1" si="15"/>
        <v>42747</v>
      </c>
      <c r="I200" s="2">
        <f t="shared" ca="1" si="16"/>
        <v>-95</v>
      </c>
      <c r="J200" s="3" t="str">
        <f t="shared" ca="1" si="18"/>
        <v/>
      </c>
      <c r="N200" s="3">
        <f t="shared" ca="1" si="19"/>
        <v>-1165.23</v>
      </c>
      <c r="P200" s="3">
        <v>1165.23</v>
      </c>
      <c r="Q200" s="3">
        <f t="shared" si="17"/>
        <v>-1165.23</v>
      </c>
    </row>
    <row r="201" spans="1:17">
      <c r="A201" s="1" t="s">
        <v>107</v>
      </c>
      <c r="B201" s="1" t="s">
        <v>42</v>
      </c>
      <c r="C201" s="1">
        <v>2016758</v>
      </c>
      <c r="E201" s="1">
        <v>1612</v>
      </c>
      <c r="F201" s="4">
        <v>42726</v>
      </c>
      <c r="G201" s="4">
        <v>42736</v>
      </c>
      <c r="H201" s="4">
        <f t="shared" ca="1" si="15"/>
        <v>42747</v>
      </c>
      <c r="I201" s="2">
        <f t="shared" ca="1" si="16"/>
        <v>-11</v>
      </c>
      <c r="J201" s="3" t="str">
        <f t="shared" ca="1" si="18"/>
        <v/>
      </c>
      <c r="N201" s="3" t="str">
        <f t="shared" ca="1" si="19"/>
        <v/>
      </c>
      <c r="P201" s="3">
        <v>6692.51</v>
      </c>
      <c r="Q201" s="3">
        <f t="shared" si="17"/>
        <v>-6692.51</v>
      </c>
    </row>
    <row r="202" spans="1:17">
      <c r="A202" s="1" t="s">
        <v>108</v>
      </c>
      <c r="B202" s="1" t="s">
        <v>10</v>
      </c>
      <c r="C202" s="1">
        <v>2016672</v>
      </c>
      <c r="E202" s="1">
        <v>1611</v>
      </c>
      <c r="F202" s="4">
        <v>42699</v>
      </c>
      <c r="G202" s="4">
        <v>42709</v>
      </c>
      <c r="H202" s="4">
        <f t="shared" ca="1" si="15"/>
        <v>42747</v>
      </c>
      <c r="I202" s="2">
        <f t="shared" ca="1" si="16"/>
        <v>-38</v>
      </c>
      <c r="J202" s="3" t="str">
        <f t="shared" ca="1" si="18"/>
        <v/>
      </c>
      <c r="N202" s="3" t="str">
        <f t="shared" ca="1" si="19"/>
        <v/>
      </c>
      <c r="O202" s="3">
        <v>2448.7199999999998</v>
      </c>
      <c r="Q202" s="3">
        <f t="shared" si="17"/>
        <v>2448.7199999999998</v>
      </c>
    </row>
    <row r="203" spans="1:17">
      <c r="A203" s="1" t="s">
        <v>108</v>
      </c>
      <c r="B203" s="1" t="s">
        <v>10</v>
      </c>
      <c r="C203" s="1">
        <v>2016673</v>
      </c>
      <c r="E203" s="1">
        <v>1611</v>
      </c>
      <c r="F203" s="4">
        <v>42699</v>
      </c>
      <c r="G203" s="4">
        <v>42709</v>
      </c>
      <c r="H203" s="4">
        <f t="shared" ca="1" si="15"/>
        <v>42747</v>
      </c>
      <c r="I203" s="2">
        <f t="shared" ca="1" si="16"/>
        <v>-38</v>
      </c>
      <c r="J203" s="3" t="str">
        <f t="shared" ca="1" si="18"/>
        <v/>
      </c>
      <c r="N203" s="3" t="str">
        <f t="shared" ca="1" si="19"/>
        <v/>
      </c>
      <c r="O203" s="3">
        <v>1095</v>
      </c>
      <c r="Q203" s="3">
        <f t="shared" si="17"/>
        <v>1095</v>
      </c>
    </row>
    <row r="204" spans="1:17">
      <c r="A204" s="1" t="s">
        <v>109</v>
      </c>
      <c r="B204" s="1" t="s">
        <v>10</v>
      </c>
      <c r="C204" s="1">
        <v>2016041</v>
      </c>
      <c r="E204" s="1">
        <v>1602</v>
      </c>
      <c r="F204" s="4">
        <v>42415</v>
      </c>
      <c r="G204" s="4">
        <v>42445</v>
      </c>
      <c r="H204" s="4">
        <f t="shared" ca="1" si="15"/>
        <v>42747</v>
      </c>
      <c r="I204" s="2">
        <f t="shared" ca="1" si="16"/>
        <v>-302</v>
      </c>
      <c r="J204" s="3" t="str">
        <f t="shared" ca="1" si="18"/>
        <v/>
      </c>
      <c r="N204" s="3">
        <f t="shared" ca="1" si="19"/>
        <v>1368</v>
      </c>
      <c r="O204" s="3">
        <v>1368</v>
      </c>
      <c r="Q204" s="3">
        <f t="shared" si="17"/>
        <v>1368</v>
      </c>
    </row>
    <row r="205" spans="1:17">
      <c r="A205" s="1" t="s">
        <v>109</v>
      </c>
      <c r="B205" s="1" t="s">
        <v>10</v>
      </c>
      <c r="C205" s="1">
        <v>2016062</v>
      </c>
      <c r="E205" s="1">
        <v>1602</v>
      </c>
      <c r="F205" s="4">
        <v>42423</v>
      </c>
      <c r="G205" s="4">
        <v>42453</v>
      </c>
      <c r="H205" s="4">
        <f t="shared" ca="1" si="15"/>
        <v>42747</v>
      </c>
      <c r="I205" s="2">
        <f t="shared" ca="1" si="16"/>
        <v>-294</v>
      </c>
      <c r="J205" s="3" t="str">
        <f t="shared" ca="1" si="18"/>
        <v/>
      </c>
      <c r="N205" s="3">
        <f t="shared" ca="1" si="19"/>
        <v>665</v>
      </c>
      <c r="O205" s="3">
        <v>665</v>
      </c>
      <c r="Q205" s="3">
        <f t="shared" si="17"/>
        <v>665</v>
      </c>
    </row>
    <row r="206" spans="1:17">
      <c r="A206" s="1" t="s">
        <v>109</v>
      </c>
      <c r="B206" s="1" t="s">
        <v>12</v>
      </c>
      <c r="C206" s="1">
        <v>160</v>
      </c>
      <c r="E206" s="1">
        <v>1610</v>
      </c>
      <c r="F206" s="4">
        <v>42653</v>
      </c>
      <c r="G206" s="4">
        <v>42653</v>
      </c>
      <c r="H206" s="4">
        <f t="shared" ca="1" si="15"/>
        <v>42747</v>
      </c>
      <c r="I206" s="2">
        <f t="shared" ca="1" si="16"/>
        <v>-94</v>
      </c>
      <c r="J206" s="3" t="str">
        <f t="shared" ca="1" si="18"/>
        <v/>
      </c>
      <c r="N206" s="3">
        <f t="shared" ca="1" si="19"/>
        <v>-280</v>
      </c>
      <c r="P206" s="3">
        <v>280</v>
      </c>
      <c r="Q206" s="3">
        <f t="shared" si="17"/>
        <v>-280</v>
      </c>
    </row>
    <row r="207" spans="1:17">
      <c r="A207" s="1" t="s">
        <v>109</v>
      </c>
      <c r="B207" s="1" t="s">
        <v>12</v>
      </c>
      <c r="C207" s="1">
        <v>185</v>
      </c>
      <c r="E207" s="1">
        <v>1611</v>
      </c>
      <c r="F207" s="4">
        <v>42690</v>
      </c>
      <c r="G207" s="4">
        <v>42690</v>
      </c>
      <c r="H207" s="4">
        <f t="shared" ca="1" si="15"/>
        <v>42747</v>
      </c>
      <c r="I207" s="2">
        <f t="shared" ca="1" si="16"/>
        <v>-57</v>
      </c>
      <c r="J207" s="3" t="str">
        <f t="shared" ca="1" si="18"/>
        <v/>
      </c>
      <c r="N207" s="3" t="str">
        <f t="shared" ca="1" si="19"/>
        <v/>
      </c>
      <c r="P207" s="3">
        <v>800</v>
      </c>
      <c r="Q207" s="3">
        <f t="shared" si="17"/>
        <v>-800</v>
      </c>
    </row>
    <row r="208" spans="1:17">
      <c r="A208" s="1" t="s">
        <v>109</v>
      </c>
      <c r="B208" s="1" t="s">
        <v>12</v>
      </c>
      <c r="C208" s="1">
        <v>189</v>
      </c>
      <c r="E208" s="1">
        <v>1611</v>
      </c>
      <c r="F208" s="4">
        <v>42696</v>
      </c>
      <c r="G208" s="4">
        <v>42696</v>
      </c>
      <c r="H208" s="4">
        <f t="shared" ca="1" si="15"/>
        <v>42747</v>
      </c>
      <c r="I208" s="2">
        <f t="shared" ca="1" si="16"/>
        <v>-51</v>
      </c>
      <c r="J208" s="3" t="str">
        <f t="shared" ca="1" si="18"/>
        <v/>
      </c>
      <c r="N208" s="3" t="str">
        <f t="shared" ca="1" si="19"/>
        <v/>
      </c>
      <c r="P208" s="3">
        <v>568</v>
      </c>
      <c r="Q208" s="3">
        <f t="shared" si="17"/>
        <v>-568</v>
      </c>
    </row>
    <row r="209" spans="1:17">
      <c r="A209" s="1" t="s">
        <v>110</v>
      </c>
      <c r="B209" s="1" t="s">
        <v>10</v>
      </c>
      <c r="C209" s="1">
        <v>2016761</v>
      </c>
      <c r="E209" s="1">
        <v>1612</v>
      </c>
      <c r="F209" s="4">
        <v>42726</v>
      </c>
      <c r="G209" s="4">
        <v>42736</v>
      </c>
      <c r="H209" s="4">
        <f t="shared" ca="1" si="15"/>
        <v>42747</v>
      </c>
      <c r="I209" s="2">
        <f t="shared" ca="1" si="16"/>
        <v>-11</v>
      </c>
      <c r="J209" s="3" t="str">
        <f t="shared" ca="1" si="18"/>
        <v/>
      </c>
      <c r="N209" s="3" t="str">
        <f t="shared" ca="1" si="19"/>
        <v/>
      </c>
      <c r="O209" s="3">
        <v>130</v>
      </c>
      <c r="Q209" s="3">
        <f t="shared" si="17"/>
        <v>130</v>
      </c>
    </row>
    <row r="210" spans="1:17">
      <c r="A210" s="1" t="s">
        <v>111</v>
      </c>
      <c r="B210" s="1" t="s">
        <v>10</v>
      </c>
      <c r="C210" s="1">
        <v>2016776</v>
      </c>
      <c r="E210" s="1">
        <v>1612</v>
      </c>
      <c r="F210" s="4">
        <v>42734</v>
      </c>
      <c r="G210" s="4">
        <v>42744</v>
      </c>
      <c r="H210" s="4">
        <f t="shared" ca="1" si="15"/>
        <v>42747</v>
      </c>
      <c r="I210" s="2">
        <f t="shared" ca="1" si="16"/>
        <v>-3</v>
      </c>
      <c r="J210" s="3" t="str">
        <f t="shared" ca="1" si="18"/>
        <v/>
      </c>
      <c r="N210" s="3" t="str">
        <f t="shared" ca="1" si="19"/>
        <v/>
      </c>
      <c r="O210" s="3">
        <v>390</v>
      </c>
      <c r="Q210" s="3">
        <f t="shared" si="17"/>
        <v>390</v>
      </c>
    </row>
    <row r="211" spans="1:17">
      <c r="A211" s="1" t="s">
        <v>112</v>
      </c>
      <c r="B211" s="1" t="s">
        <v>10</v>
      </c>
      <c r="C211" s="1">
        <v>2016773</v>
      </c>
      <c r="D211" s="1" t="s">
        <v>113</v>
      </c>
      <c r="E211" s="1">
        <v>1612</v>
      </c>
      <c r="F211" s="4">
        <v>42727</v>
      </c>
      <c r="G211" s="4">
        <v>42737</v>
      </c>
      <c r="H211" s="4">
        <f t="shared" ca="1" si="15"/>
        <v>42747</v>
      </c>
      <c r="I211" s="2">
        <f t="shared" ca="1" si="16"/>
        <v>-10</v>
      </c>
      <c r="J211" s="3" t="str">
        <f t="shared" ca="1" si="18"/>
        <v/>
      </c>
      <c r="N211" s="3" t="str">
        <f t="shared" ca="1" si="19"/>
        <v/>
      </c>
      <c r="O211" s="3">
        <v>86.15</v>
      </c>
      <c r="Q211" s="3">
        <f t="shared" si="17"/>
        <v>86.15</v>
      </c>
    </row>
    <row r="212" spans="1:17">
      <c r="A212" s="1" t="s">
        <v>112</v>
      </c>
      <c r="B212" s="1" t="s">
        <v>10</v>
      </c>
      <c r="C212" s="1">
        <v>2016774</v>
      </c>
      <c r="E212" s="1">
        <v>1612</v>
      </c>
      <c r="F212" s="4">
        <v>42727</v>
      </c>
      <c r="G212" s="4">
        <v>42737</v>
      </c>
      <c r="H212" s="4">
        <f t="shared" ca="1" si="15"/>
        <v>42747</v>
      </c>
      <c r="I212" s="2">
        <f t="shared" ca="1" si="16"/>
        <v>-10</v>
      </c>
      <c r="J212" s="3" t="str">
        <f t="shared" ca="1" si="18"/>
        <v/>
      </c>
      <c r="N212" s="3" t="str">
        <f t="shared" ca="1" si="19"/>
        <v/>
      </c>
      <c r="O212" s="3">
        <v>50.34</v>
      </c>
      <c r="Q212" s="3">
        <f t="shared" si="17"/>
        <v>50.34</v>
      </c>
    </row>
    <row r="213" spans="1:17">
      <c r="A213" s="1" t="s">
        <v>112</v>
      </c>
      <c r="B213" s="1" t="s">
        <v>10</v>
      </c>
      <c r="C213" s="1">
        <v>2016775</v>
      </c>
      <c r="D213" s="1" t="s">
        <v>114</v>
      </c>
      <c r="E213" s="1">
        <v>1612</v>
      </c>
      <c r="F213" s="4">
        <v>42727</v>
      </c>
      <c r="G213" s="4">
        <v>42737</v>
      </c>
      <c r="H213" s="4">
        <f t="shared" ca="1" si="15"/>
        <v>42747</v>
      </c>
      <c r="I213" s="2">
        <f t="shared" ca="1" si="16"/>
        <v>-10</v>
      </c>
      <c r="J213" s="3" t="str">
        <f t="shared" ca="1" si="18"/>
        <v/>
      </c>
      <c r="N213" s="3" t="str">
        <f t="shared" ca="1" si="19"/>
        <v/>
      </c>
      <c r="O213" s="3">
        <v>72.599999999999994</v>
      </c>
      <c r="Q213" s="3">
        <f t="shared" si="17"/>
        <v>72.599999999999994</v>
      </c>
    </row>
    <row r="214" spans="1:17">
      <c r="A214" s="1" t="s">
        <v>112</v>
      </c>
      <c r="B214" s="1" t="s">
        <v>10</v>
      </c>
      <c r="C214" s="1">
        <v>2016780</v>
      </c>
      <c r="D214" s="1" t="s">
        <v>115</v>
      </c>
      <c r="E214" s="1">
        <v>1701</v>
      </c>
      <c r="F214" s="4">
        <v>42738</v>
      </c>
      <c r="G214" s="4">
        <v>42748</v>
      </c>
      <c r="H214" s="4">
        <f t="shared" ca="1" si="15"/>
        <v>42747</v>
      </c>
      <c r="I214" s="2">
        <f t="shared" ca="1" si="16"/>
        <v>1</v>
      </c>
      <c r="J214" s="3">
        <f t="shared" ca="1" si="18"/>
        <v>38.72</v>
      </c>
      <c r="N214" s="3" t="str">
        <f t="shared" ca="1" si="19"/>
        <v/>
      </c>
      <c r="O214" s="3">
        <v>38.72</v>
      </c>
      <c r="Q214" s="3">
        <f t="shared" si="17"/>
        <v>38.72</v>
      </c>
    </row>
    <row r="215" spans="1:17">
      <c r="A215" s="1" t="s">
        <v>116</v>
      </c>
      <c r="B215" s="1" t="s">
        <v>10</v>
      </c>
      <c r="C215" s="1">
        <v>2016713</v>
      </c>
      <c r="E215" s="1">
        <v>1612</v>
      </c>
      <c r="F215" s="4">
        <v>42712</v>
      </c>
      <c r="G215" s="4">
        <v>42772</v>
      </c>
      <c r="H215" s="4">
        <f t="shared" ca="1" si="15"/>
        <v>42747</v>
      </c>
      <c r="I215" s="2">
        <f t="shared" ca="1" si="16"/>
        <v>25</v>
      </c>
      <c r="J215" s="3">
        <f t="shared" ca="1" si="18"/>
        <v>1200</v>
      </c>
      <c r="N215" s="3" t="str">
        <f t="shared" ca="1" si="19"/>
        <v/>
      </c>
      <c r="O215" s="3">
        <v>1200</v>
      </c>
      <c r="Q215" s="3">
        <f t="shared" si="17"/>
        <v>1200</v>
      </c>
    </row>
    <row r="216" spans="1:17">
      <c r="A216" s="1" t="s">
        <v>117</v>
      </c>
      <c r="B216" s="1" t="s">
        <v>10</v>
      </c>
      <c r="C216" s="1">
        <v>2016509</v>
      </c>
      <c r="E216" s="1">
        <v>1610</v>
      </c>
      <c r="F216" s="4">
        <v>42646</v>
      </c>
      <c r="G216" s="4">
        <v>42676</v>
      </c>
      <c r="H216" s="4">
        <f t="shared" ca="1" si="15"/>
        <v>42747</v>
      </c>
      <c r="I216" s="2">
        <f t="shared" ca="1" si="16"/>
        <v>-71</v>
      </c>
      <c r="J216" s="3" t="str">
        <f t="shared" ca="1" si="18"/>
        <v/>
      </c>
      <c r="N216" s="3" t="str">
        <f t="shared" ca="1" si="19"/>
        <v/>
      </c>
      <c r="O216" s="3">
        <v>728</v>
      </c>
      <c r="Q216" s="3">
        <f t="shared" si="17"/>
        <v>728</v>
      </c>
    </row>
    <row r="217" spans="1:17">
      <c r="A217" s="1" t="s">
        <v>117</v>
      </c>
      <c r="B217" s="1" t="s">
        <v>33</v>
      </c>
      <c r="C217" s="1">
        <v>201646</v>
      </c>
      <c r="D217" s="1" t="s">
        <v>118</v>
      </c>
      <c r="E217" s="1">
        <v>1610</v>
      </c>
      <c r="F217" s="4">
        <v>42674</v>
      </c>
      <c r="G217" s="4">
        <v>42674</v>
      </c>
      <c r="H217" s="4">
        <f t="shared" ca="1" si="15"/>
        <v>42747</v>
      </c>
      <c r="I217" s="2">
        <f t="shared" ca="1" si="16"/>
        <v>-73</v>
      </c>
      <c r="J217" s="3" t="str">
        <f t="shared" ca="1" si="18"/>
        <v/>
      </c>
      <c r="N217" s="3" t="str">
        <f t="shared" ca="1" si="19"/>
        <v/>
      </c>
      <c r="P217" s="3">
        <v>1300</v>
      </c>
      <c r="Q217" s="3">
        <f t="shared" si="17"/>
        <v>-1300</v>
      </c>
    </row>
    <row r="218" spans="1:17">
      <c r="A218" s="1" t="s">
        <v>117</v>
      </c>
      <c r="B218" s="1" t="s">
        <v>10</v>
      </c>
      <c r="C218" s="1">
        <v>2016519</v>
      </c>
      <c r="E218" s="1">
        <v>1610</v>
      </c>
      <c r="F218" s="4">
        <v>42653</v>
      </c>
      <c r="G218" s="4">
        <v>42663</v>
      </c>
      <c r="H218" s="4">
        <f t="shared" ca="1" si="15"/>
        <v>42747</v>
      </c>
      <c r="I218" s="2">
        <f t="shared" ca="1" si="16"/>
        <v>-84</v>
      </c>
      <c r="J218" s="3" t="str">
        <f t="shared" ca="1" si="18"/>
        <v/>
      </c>
      <c r="N218" s="3" t="str">
        <f t="shared" ca="1" si="19"/>
        <v/>
      </c>
      <c r="O218" s="3">
        <v>975</v>
      </c>
      <c r="Q218" s="3">
        <f t="shared" si="17"/>
        <v>975</v>
      </c>
    </row>
    <row r="219" spans="1:17">
      <c r="A219" s="1" t="s">
        <v>119</v>
      </c>
      <c r="B219" s="1" t="s">
        <v>10</v>
      </c>
      <c r="C219" s="1">
        <v>2016267</v>
      </c>
      <c r="E219" s="1">
        <v>1606</v>
      </c>
      <c r="F219" s="4">
        <v>42550</v>
      </c>
      <c r="G219" s="4">
        <v>42640</v>
      </c>
      <c r="H219" s="4">
        <f t="shared" ca="1" si="15"/>
        <v>42747</v>
      </c>
      <c r="I219" s="2">
        <f t="shared" ca="1" si="16"/>
        <v>-107</v>
      </c>
      <c r="J219" s="3" t="str">
        <f t="shared" ca="1" si="18"/>
        <v/>
      </c>
      <c r="N219" s="3">
        <f t="shared" ca="1" si="19"/>
        <v>8624</v>
      </c>
      <c r="O219" s="3">
        <v>8624</v>
      </c>
      <c r="Q219" s="3">
        <f t="shared" si="17"/>
        <v>8624</v>
      </c>
    </row>
    <row r="220" spans="1:17">
      <c r="A220" s="1" t="s">
        <v>119</v>
      </c>
      <c r="B220" s="1" t="s">
        <v>10</v>
      </c>
      <c r="C220" s="1">
        <v>2016268</v>
      </c>
      <c r="E220" s="1">
        <v>1606</v>
      </c>
      <c r="F220" s="4">
        <v>42551</v>
      </c>
      <c r="G220" s="4">
        <v>42641</v>
      </c>
      <c r="H220" s="4">
        <f t="shared" ca="1" si="15"/>
        <v>42747</v>
      </c>
      <c r="I220" s="2">
        <f t="shared" ca="1" si="16"/>
        <v>-106</v>
      </c>
      <c r="J220" s="3" t="str">
        <f t="shared" ca="1" si="18"/>
        <v/>
      </c>
      <c r="N220" s="3">
        <f t="shared" ca="1" si="19"/>
        <v>64</v>
      </c>
      <c r="O220" s="3">
        <v>64</v>
      </c>
      <c r="Q220" s="3">
        <f t="shared" si="17"/>
        <v>64</v>
      </c>
    </row>
    <row r="221" spans="1:17">
      <c r="A221" s="1" t="s">
        <v>119</v>
      </c>
      <c r="B221" s="1" t="s">
        <v>10</v>
      </c>
      <c r="C221" s="1">
        <v>2016295</v>
      </c>
      <c r="E221" s="1">
        <v>1607</v>
      </c>
      <c r="F221" s="4">
        <v>42558</v>
      </c>
      <c r="G221" s="4">
        <v>42648</v>
      </c>
      <c r="H221" s="4">
        <f t="shared" ca="1" si="15"/>
        <v>42747</v>
      </c>
      <c r="I221" s="2">
        <f t="shared" ca="1" si="16"/>
        <v>-99</v>
      </c>
      <c r="J221" s="3" t="str">
        <f t="shared" ca="1" si="18"/>
        <v/>
      </c>
      <c r="N221" s="3">
        <f t="shared" ca="1" si="19"/>
        <v>2080</v>
      </c>
      <c r="O221" s="3">
        <v>2080</v>
      </c>
      <c r="Q221" s="3">
        <f t="shared" si="17"/>
        <v>2080</v>
      </c>
    </row>
    <row r="222" spans="1:17">
      <c r="A222" s="1" t="s">
        <v>120</v>
      </c>
      <c r="B222" s="1" t="s">
        <v>10</v>
      </c>
      <c r="C222" s="1">
        <v>2016700</v>
      </c>
      <c r="E222" s="1">
        <v>1612</v>
      </c>
      <c r="F222" s="4">
        <v>42706</v>
      </c>
      <c r="G222" s="4">
        <v>42736</v>
      </c>
      <c r="H222" s="4">
        <f t="shared" ca="1" si="15"/>
        <v>42747</v>
      </c>
      <c r="I222" s="2">
        <f t="shared" ca="1" si="16"/>
        <v>-11</v>
      </c>
      <c r="J222" s="3" t="str">
        <f t="shared" ca="1" si="18"/>
        <v/>
      </c>
      <c r="N222" s="3" t="str">
        <f t="shared" ca="1" si="19"/>
        <v/>
      </c>
      <c r="O222" s="3">
        <v>102</v>
      </c>
      <c r="Q222" s="3">
        <f t="shared" si="17"/>
        <v>102</v>
      </c>
    </row>
    <row r="223" spans="1:17">
      <c r="A223" s="1" t="s">
        <v>121</v>
      </c>
      <c r="B223" s="1" t="s">
        <v>10</v>
      </c>
      <c r="C223" s="1">
        <v>558</v>
      </c>
      <c r="E223" s="1">
        <v>1601</v>
      </c>
      <c r="F223" s="4">
        <v>42360</v>
      </c>
      <c r="G223" s="4">
        <v>42390</v>
      </c>
      <c r="H223" s="4">
        <f t="shared" ca="1" si="15"/>
        <v>42747</v>
      </c>
      <c r="I223" s="2">
        <f t="shared" ca="1" si="16"/>
        <v>-357</v>
      </c>
      <c r="J223" s="3" t="str">
        <f t="shared" ca="1" si="18"/>
        <v/>
      </c>
      <c r="N223" s="3">
        <f t="shared" ca="1" si="19"/>
        <v>2235</v>
      </c>
      <c r="O223" s="3">
        <v>2235</v>
      </c>
      <c r="Q223" s="3">
        <f t="shared" si="17"/>
        <v>2235</v>
      </c>
    </row>
    <row r="224" spans="1:17">
      <c r="A224" s="1" t="s">
        <v>122</v>
      </c>
      <c r="B224" s="1" t="s">
        <v>10</v>
      </c>
      <c r="C224" s="1">
        <v>2016661</v>
      </c>
      <c r="E224" s="1">
        <v>1611</v>
      </c>
      <c r="F224" s="4">
        <v>42698</v>
      </c>
      <c r="G224" s="4">
        <v>42728</v>
      </c>
      <c r="H224" s="4">
        <f t="shared" ca="1" si="15"/>
        <v>42747</v>
      </c>
      <c r="I224" s="2">
        <f t="shared" ca="1" si="16"/>
        <v>-19</v>
      </c>
      <c r="J224" s="3" t="str">
        <f t="shared" ca="1" si="18"/>
        <v/>
      </c>
      <c r="N224" s="3" t="str">
        <f t="shared" ca="1" si="19"/>
        <v/>
      </c>
      <c r="O224" s="3">
        <v>4582</v>
      </c>
      <c r="Q224" s="3">
        <f t="shared" si="17"/>
        <v>4582</v>
      </c>
    </row>
    <row r="225" spans="1:17">
      <c r="A225" s="1" t="s">
        <v>122</v>
      </c>
      <c r="B225" s="1" t="s">
        <v>10</v>
      </c>
      <c r="C225" s="1">
        <v>2016683</v>
      </c>
      <c r="E225" s="1">
        <v>1611</v>
      </c>
      <c r="F225" s="4">
        <v>42702</v>
      </c>
      <c r="G225" s="4">
        <v>42732</v>
      </c>
      <c r="H225" s="4">
        <f t="shared" ca="1" si="15"/>
        <v>42747</v>
      </c>
      <c r="I225" s="2">
        <f t="shared" ca="1" si="16"/>
        <v>-15</v>
      </c>
      <c r="J225" s="3" t="str">
        <f t="shared" ca="1" si="18"/>
        <v/>
      </c>
      <c r="N225" s="3" t="str">
        <f t="shared" ca="1" si="19"/>
        <v/>
      </c>
      <c r="O225" s="3">
        <v>8160</v>
      </c>
      <c r="Q225" s="3">
        <f t="shared" si="17"/>
        <v>8160</v>
      </c>
    </row>
    <row r="226" spans="1:17">
      <c r="A226" s="1" t="s">
        <v>122</v>
      </c>
      <c r="B226" s="1" t="s">
        <v>12</v>
      </c>
      <c r="C226" s="1">
        <v>5</v>
      </c>
      <c r="E226" s="1">
        <v>1701</v>
      </c>
      <c r="F226" s="4">
        <v>42741</v>
      </c>
      <c r="G226" s="4">
        <v>42741</v>
      </c>
      <c r="H226" s="4">
        <f t="shared" ca="1" si="15"/>
        <v>42747</v>
      </c>
      <c r="I226" s="2">
        <f t="shared" ca="1" si="16"/>
        <v>-6</v>
      </c>
      <c r="J226" s="3" t="str">
        <f t="shared" ca="1" si="18"/>
        <v/>
      </c>
      <c r="N226" s="3" t="str">
        <f t="shared" ca="1" si="19"/>
        <v/>
      </c>
      <c r="P226" s="3">
        <v>1440</v>
      </c>
      <c r="Q226" s="3">
        <f t="shared" si="17"/>
        <v>-1440</v>
      </c>
    </row>
    <row r="227" spans="1:17">
      <c r="A227" s="1" t="s">
        <v>123</v>
      </c>
      <c r="B227" s="1" t="s">
        <v>10</v>
      </c>
      <c r="C227" s="1">
        <v>2016361</v>
      </c>
      <c r="E227" s="1">
        <v>1608</v>
      </c>
      <c r="F227" s="4">
        <v>42585</v>
      </c>
      <c r="G227" s="4">
        <v>42675</v>
      </c>
      <c r="H227" s="4">
        <f t="shared" ca="1" si="15"/>
        <v>42747</v>
      </c>
      <c r="I227" s="2">
        <f t="shared" ca="1" si="16"/>
        <v>-72</v>
      </c>
      <c r="J227" s="3" t="str">
        <f t="shared" ca="1" si="18"/>
        <v/>
      </c>
      <c r="N227" s="3" t="str">
        <f t="shared" ca="1" si="19"/>
        <v/>
      </c>
      <c r="O227" s="3">
        <v>3300</v>
      </c>
      <c r="Q227" s="3">
        <f t="shared" si="17"/>
        <v>3300</v>
      </c>
    </row>
    <row r="228" spans="1:17">
      <c r="A228" s="1" t="s">
        <v>123</v>
      </c>
      <c r="B228" s="1" t="s">
        <v>10</v>
      </c>
      <c r="C228" s="1">
        <v>2016365</v>
      </c>
      <c r="E228" s="1">
        <v>1608</v>
      </c>
      <c r="F228" s="4">
        <v>42590</v>
      </c>
      <c r="G228" s="4">
        <v>42680</v>
      </c>
      <c r="H228" s="4">
        <f t="shared" ca="1" si="15"/>
        <v>42747</v>
      </c>
      <c r="I228" s="2">
        <f t="shared" ca="1" si="16"/>
        <v>-67</v>
      </c>
      <c r="J228" s="3" t="str">
        <f t="shared" ca="1" si="18"/>
        <v/>
      </c>
      <c r="N228" s="3" t="str">
        <f t="shared" ca="1" si="19"/>
        <v/>
      </c>
      <c r="O228" s="3">
        <v>2045</v>
      </c>
      <c r="Q228" s="3">
        <f t="shared" si="17"/>
        <v>2045</v>
      </c>
    </row>
    <row r="229" spans="1:17">
      <c r="A229" s="1" t="s">
        <v>124</v>
      </c>
      <c r="B229" s="1" t="s">
        <v>10</v>
      </c>
      <c r="C229" s="1">
        <v>2016612</v>
      </c>
      <c r="E229" s="1">
        <v>1611</v>
      </c>
      <c r="F229" s="4">
        <v>42688</v>
      </c>
      <c r="G229" s="4">
        <v>42748</v>
      </c>
      <c r="H229" s="4">
        <f t="shared" ca="1" si="15"/>
        <v>42747</v>
      </c>
      <c r="I229" s="2">
        <f t="shared" ca="1" si="16"/>
        <v>1</v>
      </c>
      <c r="J229" s="3">
        <f t="shared" ca="1" si="18"/>
        <v>1117</v>
      </c>
      <c r="N229" s="3" t="str">
        <f t="shared" ca="1" si="19"/>
        <v/>
      </c>
      <c r="O229" s="3">
        <v>1117</v>
      </c>
      <c r="Q229" s="3">
        <f t="shared" si="17"/>
        <v>1117</v>
      </c>
    </row>
    <row r="230" spans="1:17">
      <c r="A230" s="1" t="s">
        <v>124</v>
      </c>
      <c r="B230" s="1" t="s">
        <v>10</v>
      </c>
      <c r="C230" s="1">
        <v>2016622</v>
      </c>
      <c r="E230" s="1">
        <v>1611</v>
      </c>
      <c r="F230" s="4">
        <v>42690</v>
      </c>
      <c r="G230" s="4">
        <v>42750</v>
      </c>
      <c r="H230" s="4">
        <f t="shared" ca="1" si="15"/>
        <v>42747</v>
      </c>
      <c r="I230" s="2">
        <f t="shared" ca="1" si="16"/>
        <v>3</v>
      </c>
      <c r="J230" s="3">
        <f t="shared" ca="1" si="18"/>
        <v>940</v>
      </c>
      <c r="N230" s="3" t="str">
        <f t="shared" ca="1" si="19"/>
        <v/>
      </c>
      <c r="O230" s="3">
        <v>940</v>
      </c>
      <c r="Q230" s="3">
        <f t="shared" si="17"/>
        <v>940</v>
      </c>
    </row>
    <row r="231" spans="1:17">
      <c r="A231" s="1" t="s">
        <v>125</v>
      </c>
      <c r="B231" s="1" t="s">
        <v>10</v>
      </c>
      <c r="C231" s="1">
        <v>2016202</v>
      </c>
      <c r="E231" s="1">
        <v>1605</v>
      </c>
      <c r="F231" s="4">
        <v>42520</v>
      </c>
      <c r="G231" s="4">
        <v>42550</v>
      </c>
      <c r="H231" s="4">
        <f t="shared" ca="1" si="15"/>
        <v>42747</v>
      </c>
      <c r="I231" s="2">
        <f t="shared" ca="1" si="16"/>
        <v>-197</v>
      </c>
      <c r="J231" s="3" t="str">
        <f t="shared" ca="1" si="18"/>
        <v/>
      </c>
      <c r="N231" s="3">
        <f t="shared" ca="1" si="19"/>
        <v>450</v>
      </c>
      <c r="O231" s="3">
        <v>450</v>
      </c>
      <c r="Q231" s="3">
        <f t="shared" si="17"/>
        <v>450</v>
      </c>
    </row>
    <row r="232" spans="1:17">
      <c r="A232" s="1" t="s">
        <v>125</v>
      </c>
      <c r="B232" s="1" t="s">
        <v>10</v>
      </c>
      <c r="C232" s="1">
        <v>2016205</v>
      </c>
      <c r="E232" s="1">
        <v>1605</v>
      </c>
      <c r="F232" s="4">
        <v>42500</v>
      </c>
      <c r="G232" s="4">
        <v>42530</v>
      </c>
      <c r="H232" s="4">
        <f t="shared" ca="1" si="15"/>
        <v>42747</v>
      </c>
      <c r="I232" s="2">
        <f t="shared" ca="1" si="16"/>
        <v>-217</v>
      </c>
      <c r="J232" s="3" t="str">
        <f t="shared" ca="1" si="18"/>
        <v/>
      </c>
      <c r="N232" s="3">
        <f t="shared" ca="1" si="19"/>
        <v>178</v>
      </c>
      <c r="O232" s="3">
        <v>178</v>
      </c>
      <c r="Q232" s="3">
        <f t="shared" si="17"/>
        <v>178</v>
      </c>
    </row>
    <row r="233" spans="1:17">
      <c r="A233" s="1" t="s">
        <v>125</v>
      </c>
      <c r="B233" s="1" t="s">
        <v>10</v>
      </c>
      <c r="C233" s="1">
        <v>2016216</v>
      </c>
      <c r="E233" s="1">
        <v>1605</v>
      </c>
      <c r="F233" s="4">
        <v>42507</v>
      </c>
      <c r="G233" s="4">
        <v>42517</v>
      </c>
      <c r="H233" s="4">
        <f t="shared" ca="1" si="15"/>
        <v>42747</v>
      </c>
      <c r="I233" s="2">
        <f t="shared" ca="1" si="16"/>
        <v>-230</v>
      </c>
      <c r="J233" s="3" t="str">
        <f t="shared" ca="1" si="18"/>
        <v/>
      </c>
      <c r="N233" s="3">
        <f t="shared" ca="1" si="19"/>
        <v>780</v>
      </c>
      <c r="O233" s="3">
        <v>780</v>
      </c>
      <c r="Q233" s="3">
        <f t="shared" si="17"/>
        <v>780</v>
      </c>
    </row>
    <row r="234" spans="1:17">
      <c r="A234" s="1" t="s">
        <v>125</v>
      </c>
      <c r="B234" s="1" t="s">
        <v>10</v>
      </c>
      <c r="C234" s="1">
        <v>2016217</v>
      </c>
      <c r="E234" s="1">
        <v>1605</v>
      </c>
      <c r="F234" s="4">
        <v>42507</v>
      </c>
      <c r="G234" s="4">
        <v>42517</v>
      </c>
      <c r="H234" s="4">
        <f t="shared" ca="1" si="15"/>
        <v>42747</v>
      </c>
      <c r="I234" s="2">
        <f t="shared" ca="1" si="16"/>
        <v>-230</v>
      </c>
      <c r="J234" s="3" t="str">
        <f t="shared" ca="1" si="18"/>
        <v/>
      </c>
      <c r="N234" s="3">
        <f t="shared" ca="1" si="19"/>
        <v>640</v>
      </c>
      <c r="O234" s="3">
        <v>640</v>
      </c>
      <c r="Q234" s="3">
        <f t="shared" si="17"/>
        <v>640</v>
      </c>
    </row>
    <row r="235" spans="1:17">
      <c r="A235" s="1" t="s">
        <v>125</v>
      </c>
      <c r="B235" s="1" t="s">
        <v>10</v>
      </c>
      <c r="C235" s="1">
        <v>2016222</v>
      </c>
      <c r="E235" s="1">
        <v>1605</v>
      </c>
      <c r="F235" s="4">
        <v>42510</v>
      </c>
      <c r="G235" s="4">
        <v>42540</v>
      </c>
      <c r="H235" s="4">
        <f t="shared" ca="1" si="15"/>
        <v>42747</v>
      </c>
      <c r="I235" s="2">
        <f t="shared" ca="1" si="16"/>
        <v>-207</v>
      </c>
      <c r="J235" s="3" t="str">
        <f t="shared" ca="1" si="18"/>
        <v/>
      </c>
      <c r="N235" s="3">
        <f t="shared" ca="1" si="19"/>
        <v>325</v>
      </c>
      <c r="O235" s="3">
        <v>325</v>
      </c>
      <c r="Q235" s="3">
        <f t="shared" si="17"/>
        <v>325</v>
      </c>
    </row>
    <row r="236" spans="1:17">
      <c r="A236" s="1" t="s">
        <v>125</v>
      </c>
      <c r="B236" s="1" t="s">
        <v>10</v>
      </c>
      <c r="C236" s="1">
        <v>2016237</v>
      </c>
      <c r="E236" s="1">
        <v>1605</v>
      </c>
      <c r="F236" s="4">
        <v>42520</v>
      </c>
      <c r="G236" s="4">
        <v>42550</v>
      </c>
      <c r="H236" s="4">
        <f t="shared" ca="1" si="15"/>
        <v>42747</v>
      </c>
      <c r="I236" s="2">
        <f t="shared" ca="1" si="16"/>
        <v>-197</v>
      </c>
      <c r="J236" s="3" t="str">
        <f t="shared" ca="1" si="18"/>
        <v/>
      </c>
      <c r="N236" s="3">
        <f t="shared" ca="1" si="19"/>
        <v>720</v>
      </c>
      <c r="O236" s="3">
        <v>720</v>
      </c>
      <c r="Q236" s="3">
        <f t="shared" si="17"/>
        <v>720</v>
      </c>
    </row>
    <row r="237" spans="1:17">
      <c r="A237" s="1" t="s">
        <v>125</v>
      </c>
      <c r="B237" s="1" t="s">
        <v>10</v>
      </c>
      <c r="C237" s="1">
        <v>2016238</v>
      </c>
      <c r="E237" s="1">
        <v>1605</v>
      </c>
      <c r="F237" s="4">
        <v>42521</v>
      </c>
      <c r="G237" s="4">
        <v>42551</v>
      </c>
      <c r="H237" s="4">
        <f t="shared" ca="1" si="15"/>
        <v>42747</v>
      </c>
      <c r="I237" s="2">
        <f t="shared" ca="1" si="16"/>
        <v>-196</v>
      </c>
      <c r="J237" s="3" t="str">
        <f t="shared" ca="1" si="18"/>
        <v/>
      </c>
      <c r="N237" s="3">
        <f t="shared" ca="1" si="19"/>
        <v>325</v>
      </c>
      <c r="O237" s="3">
        <v>325</v>
      </c>
      <c r="Q237" s="3">
        <f t="shared" si="17"/>
        <v>325</v>
      </c>
    </row>
    <row r="238" spans="1:17">
      <c r="A238" s="1" t="s">
        <v>125</v>
      </c>
      <c r="B238" s="1" t="s">
        <v>42</v>
      </c>
      <c r="C238" s="1">
        <v>2016253</v>
      </c>
      <c r="E238" s="1">
        <v>1606</v>
      </c>
      <c r="F238" s="4">
        <v>42545</v>
      </c>
      <c r="G238" s="4">
        <v>42555</v>
      </c>
      <c r="H238" s="4">
        <f t="shared" ca="1" si="15"/>
        <v>42747</v>
      </c>
      <c r="I238" s="2">
        <f t="shared" ca="1" si="16"/>
        <v>-192</v>
      </c>
      <c r="J238" s="3" t="str">
        <f t="shared" ca="1" si="18"/>
        <v/>
      </c>
      <c r="N238" s="3">
        <f t="shared" ca="1" si="19"/>
        <v>-260</v>
      </c>
      <c r="P238" s="3">
        <v>260</v>
      </c>
      <c r="Q238" s="3">
        <f t="shared" si="17"/>
        <v>-260</v>
      </c>
    </row>
    <row r="239" spans="1:17">
      <c r="A239" s="1" t="s">
        <v>125</v>
      </c>
      <c r="B239" s="1" t="s">
        <v>12</v>
      </c>
      <c r="C239" s="1">
        <v>93</v>
      </c>
      <c r="E239" s="1">
        <v>1606</v>
      </c>
      <c r="F239" s="4">
        <v>42551</v>
      </c>
      <c r="G239" s="4">
        <v>42551</v>
      </c>
      <c r="H239" s="4">
        <f t="shared" ca="1" si="15"/>
        <v>42747</v>
      </c>
      <c r="I239" s="2">
        <f t="shared" ca="1" si="16"/>
        <v>-196</v>
      </c>
      <c r="J239" s="3" t="str">
        <f t="shared" ca="1" si="18"/>
        <v/>
      </c>
      <c r="N239" s="3">
        <f t="shared" ca="1" si="19"/>
        <v>-2236.1999999999998</v>
      </c>
      <c r="P239" s="3">
        <v>2236.1999999999998</v>
      </c>
      <c r="Q239" s="3">
        <f t="shared" si="17"/>
        <v>-2236.1999999999998</v>
      </c>
    </row>
    <row r="240" spans="1:17">
      <c r="A240" s="1" t="s">
        <v>125</v>
      </c>
      <c r="B240" s="1" t="s">
        <v>10</v>
      </c>
      <c r="C240" s="1">
        <v>2016508</v>
      </c>
      <c r="E240" s="1">
        <v>1610</v>
      </c>
      <c r="F240" s="4">
        <v>42646</v>
      </c>
      <c r="G240" s="4">
        <v>42676</v>
      </c>
      <c r="H240" s="4">
        <f t="shared" ca="1" si="15"/>
        <v>42747</v>
      </c>
      <c r="I240" s="2">
        <f t="shared" ca="1" si="16"/>
        <v>-71</v>
      </c>
      <c r="J240" s="3" t="str">
        <f t="shared" ca="1" si="18"/>
        <v/>
      </c>
      <c r="N240" s="3" t="str">
        <f t="shared" ca="1" si="19"/>
        <v/>
      </c>
      <c r="O240" s="3">
        <v>1361.55</v>
      </c>
      <c r="Q240" s="3">
        <f t="shared" si="17"/>
        <v>1361.55</v>
      </c>
    </row>
    <row r="241" spans="1:17">
      <c r="A241" s="1" t="s">
        <v>125</v>
      </c>
      <c r="B241" s="1" t="s">
        <v>10</v>
      </c>
      <c r="C241" s="1">
        <v>2016516</v>
      </c>
      <c r="E241" s="1">
        <v>1610</v>
      </c>
      <c r="F241" s="4">
        <v>42653</v>
      </c>
      <c r="G241" s="4">
        <v>42683</v>
      </c>
      <c r="H241" s="4">
        <f t="shared" ca="1" si="15"/>
        <v>42747</v>
      </c>
      <c r="I241" s="2">
        <f t="shared" ca="1" si="16"/>
        <v>-64</v>
      </c>
      <c r="J241" s="3" t="str">
        <f t="shared" ca="1" si="18"/>
        <v/>
      </c>
      <c r="N241" s="3" t="str">
        <f t="shared" ca="1" si="19"/>
        <v/>
      </c>
      <c r="O241" s="3">
        <v>1560</v>
      </c>
      <c r="Q241" s="3">
        <f t="shared" si="17"/>
        <v>1560</v>
      </c>
    </row>
    <row r="242" spans="1:17">
      <c r="A242" s="1" t="s">
        <v>125</v>
      </c>
      <c r="B242" s="1" t="s">
        <v>42</v>
      </c>
      <c r="C242" s="1">
        <v>2016668</v>
      </c>
      <c r="E242" s="1">
        <v>1611</v>
      </c>
      <c r="F242" s="4">
        <v>42699</v>
      </c>
      <c r="G242" s="4">
        <v>42709</v>
      </c>
      <c r="H242" s="4">
        <f t="shared" ca="1" si="15"/>
        <v>42747</v>
      </c>
      <c r="I242" s="2">
        <f t="shared" ca="1" si="16"/>
        <v>-38</v>
      </c>
      <c r="J242" s="3" t="str">
        <f t="shared" ca="1" si="18"/>
        <v/>
      </c>
      <c r="N242" s="3" t="str">
        <f t="shared" ca="1" si="19"/>
        <v/>
      </c>
      <c r="P242" s="3">
        <v>362</v>
      </c>
      <c r="Q242" s="3">
        <f t="shared" si="17"/>
        <v>-362</v>
      </c>
    </row>
    <row r="243" spans="1:17">
      <c r="A243" s="1" t="s">
        <v>125</v>
      </c>
      <c r="B243" s="1" t="s">
        <v>42</v>
      </c>
      <c r="C243" s="1">
        <v>2016670</v>
      </c>
      <c r="E243" s="1">
        <v>1611</v>
      </c>
      <c r="F243" s="4">
        <v>42699</v>
      </c>
      <c r="G243" s="4">
        <v>42709</v>
      </c>
      <c r="H243" s="4">
        <f t="shared" ca="1" si="15"/>
        <v>42747</v>
      </c>
      <c r="I243" s="2">
        <f t="shared" ca="1" si="16"/>
        <v>-38</v>
      </c>
      <c r="J243" s="3" t="str">
        <f t="shared" ca="1" si="18"/>
        <v/>
      </c>
      <c r="N243" s="3" t="str">
        <f t="shared" ca="1" si="19"/>
        <v/>
      </c>
      <c r="P243" s="3">
        <v>520</v>
      </c>
      <c r="Q243" s="3">
        <f t="shared" si="17"/>
        <v>-520</v>
      </c>
    </row>
    <row r="244" spans="1:17">
      <c r="A244" s="1" t="s">
        <v>125</v>
      </c>
      <c r="B244" s="1" t="s">
        <v>10</v>
      </c>
      <c r="C244" s="1">
        <v>2016687</v>
      </c>
      <c r="E244" s="1">
        <v>1611</v>
      </c>
      <c r="F244" s="4">
        <v>42703</v>
      </c>
      <c r="G244" s="4">
        <v>42733</v>
      </c>
      <c r="H244" s="4">
        <f t="shared" ca="1" si="15"/>
        <v>42747</v>
      </c>
      <c r="I244" s="2">
        <f t="shared" ca="1" si="16"/>
        <v>-14</v>
      </c>
      <c r="J244" s="3" t="str">
        <f t="shared" ca="1" si="18"/>
        <v/>
      </c>
      <c r="N244" s="3" t="str">
        <f t="shared" ca="1" si="19"/>
        <v/>
      </c>
      <c r="O244" s="3">
        <v>240</v>
      </c>
      <c r="Q244" s="3">
        <f t="shared" si="17"/>
        <v>240</v>
      </c>
    </row>
    <row r="245" spans="1:17">
      <c r="A245" s="1" t="s">
        <v>125</v>
      </c>
      <c r="B245" s="1" t="s">
        <v>10</v>
      </c>
      <c r="C245" s="1">
        <v>2016688</v>
      </c>
      <c r="E245" s="1">
        <v>1611</v>
      </c>
      <c r="F245" s="4">
        <v>42703</v>
      </c>
      <c r="G245" s="4">
        <v>42713</v>
      </c>
      <c r="H245" s="4">
        <f t="shared" ca="1" si="15"/>
        <v>42747</v>
      </c>
      <c r="I245" s="2">
        <f t="shared" ca="1" si="16"/>
        <v>-34</v>
      </c>
      <c r="J245" s="3" t="str">
        <f t="shared" ca="1" si="18"/>
        <v/>
      </c>
      <c r="N245" s="3" t="str">
        <f t="shared" ca="1" si="19"/>
        <v/>
      </c>
      <c r="O245" s="3">
        <v>195</v>
      </c>
      <c r="Q245" s="3">
        <f t="shared" si="17"/>
        <v>195</v>
      </c>
    </row>
    <row r="246" spans="1:17">
      <c r="A246" s="1" t="s">
        <v>125</v>
      </c>
      <c r="B246" s="1" t="s">
        <v>10</v>
      </c>
      <c r="C246" s="1">
        <v>2016711</v>
      </c>
      <c r="E246" s="1">
        <v>1612</v>
      </c>
      <c r="F246" s="4">
        <v>42712</v>
      </c>
      <c r="G246" s="4">
        <v>42742</v>
      </c>
      <c r="H246" s="4">
        <f t="shared" ca="1" si="15"/>
        <v>42747</v>
      </c>
      <c r="I246" s="2">
        <f t="shared" ca="1" si="16"/>
        <v>-5</v>
      </c>
      <c r="J246" s="3" t="str">
        <f t="shared" ca="1" si="18"/>
        <v/>
      </c>
      <c r="N246" s="3" t="str">
        <f t="shared" ca="1" si="19"/>
        <v/>
      </c>
      <c r="O246" s="3">
        <v>225</v>
      </c>
      <c r="Q246" s="3">
        <f t="shared" si="17"/>
        <v>225</v>
      </c>
    </row>
    <row r="247" spans="1:17">
      <c r="A247" s="1" t="s">
        <v>125</v>
      </c>
      <c r="B247" s="1" t="s">
        <v>33</v>
      </c>
      <c r="C247" s="1">
        <v>201656</v>
      </c>
      <c r="D247" s="1" t="s">
        <v>126</v>
      </c>
      <c r="E247" s="1">
        <v>1612</v>
      </c>
      <c r="F247" s="4">
        <v>42712</v>
      </c>
      <c r="G247" s="4">
        <v>42712</v>
      </c>
      <c r="H247" s="4">
        <f t="shared" ca="1" si="15"/>
        <v>42747</v>
      </c>
      <c r="I247" s="2">
        <f t="shared" ca="1" si="16"/>
        <v>-35</v>
      </c>
      <c r="J247" s="3" t="str">
        <f t="shared" ca="1" si="18"/>
        <v/>
      </c>
      <c r="N247" s="3" t="str">
        <f t="shared" ca="1" si="19"/>
        <v/>
      </c>
      <c r="P247" s="3">
        <v>23.14</v>
      </c>
      <c r="Q247" s="3">
        <f t="shared" si="17"/>
        <v>-23.14</v>
      </c>
    </row>
    <row r="248" spans="1:17">
      <c r="A248" s="1" t="s">
        <v>125</v>
      </c>
      <c r="B248" s="1" t="s">
        <v>33</v>
      </c>
      <c r="C248" s="1">
        <v>201656</v>
      </c>
      <c r="D248" s="1" t="s">
        <v>127</v>
      </c>
      <c r="E248" s="1">
        <v>1612</v>
      </c>
      <c r="F248" s="4">
        <v>42712</v>
      </c>
      <c r="G248" s="4">
        <v>42712</v>
      </c>
      <c r="H248" s="4">
        <f t="shared" ca="1" si="15"/>
        <v>42747</v>
      </c>
      <c r="I248" s="2">
        <f t="shared" ca="1" si="16"/>
        <v>-35</v>
      </c>
      <c r="J248" s="3" t="str">
        <f t="shared" ca="1" si="18"/>
        <v/>
      </c>
      <c r="N248" s="3" t="str">
        <f t="shared" ca="1" si="19"/>
        <v/>
      </c>
      <c r="P248" s="3">
        <v>78</v>
      </c>
      <c r="Q248" s="3">
        <f t="shared" si="17"/>
        <v>-78</v>
      </c>
    </row>
    <row r="249" spans="1:17">
      <c r="A249" s="1" t="s">
        <v>125</v>
      </c>
      <c r="B249" s="1" t="s">
        <v>33</v>
      </c>
      <c r="C249" s="1">
        <v>201656</v>
      </c>
      <c r="D249" s="1" t="s">
        <v>128</v>
      </c>
      <c r="E249" s="1">
        <v>1612</v>
      </c>
      <c r="F249" s="4">
        <v>42712</v>
      </c>
      <c r="G249" s="4">
        <v>42712</v>
      </c>
      <c r="H249" s="4">
        <f t="shared" ca="1" si="15"/>
        <v>42747</v>
      </c>
      <c r="I249" s="2">
        <f t="shared" ca="1" si="16"/>
        <v>-35</v>
      </c>
      <c r="J249" s="3" t="str">
        <f t="shared" ca="1" si="18"/>
        <v/>
      </c>
      <c r="N249" s="3" t="str">
        <f t="shared" ca="1" si="19"/>
        <v/>
      </c>
      <c r="P249" s="3">
        <v>83.2</v>
      </c>
      <c r="Q249" s="3">
        <f t="shared" si="17"/>
        <v>-83.2</v>
      </c>
    </row>
    <row r="250" spans="1:17">
      <c r="A250" s="1" t="s">
        <v>125</v>
      </c>
      <c r="B250" s="1" t="s">
        <v>33</v>
      </c>
      <c r="C250" s="1">
        <v>201656</v>
      </c>
      <c r="D250" s="1" t="s">
        <v>129</v>
      </c>
      <c r="E250" s="1">
        <v>1612</v>
      </c>
      <c r="F250" s="4">
        <v>42712</v>
      </c>
      <c r="G250" s="4">
        <v>42712</v>
      </c>
      <c r="H250" s="4">
        <f t="shared" ca="1" si="15"/>
        <v>42747</v>
      </c>
      <c r="I250" s="2">
        <f t="shared" ca="1" si="16"/>
        <v>-35</v>
      </c>
      <c r="J250" s="3" t="str">
        <f t="shared" ca="1" si="18"/>
        <v/>
      </c>
      <c r="N250" s="3" t="str">
        <f t="shared" ca="1" si="19"/>
        <v/>
      </c>
      <c r="P250" s="3">
        <v>32.5</v>
      </c>
      <c r="Q250" s="3">
        <f t="shared" si="17"/>
        <v>-32.5</v>
      </c>
    </row>
    <row r="251" spans="1:17">
      <c r="A251" s="1" t="s">
        <v>125</v>
      </c>
      <c r="B251" s="1" t="s">
        <v>33</v>
      </c>
      <c r="C251" s="1">
        <v>201656</v>
      </c>
      <c r="D251" s="1" t="s">
        <v>130</v>
      </c>
      <c r="E251" s="1">
        <v>1612</v>
      </c>
      <c r="F251" s="4">
        <v>42712</v>
      </c>
      <c r="G251" s="4">
        <v>42712</v>
      </c>
      <c r="H251" s="4">
        <f t="shared" ca="1" si="15"/>
        <v>42747</v>
      </c>
      <c r="I251" s="2">
        <f t="shared" ca="1" si="16"/>
        <v>-35</v>
      </c>
      <c r="J251" s="3" t="str">
        <f t="shared" ca="1" si="18"/>
        <v/>
      </c>
      <c r="N251" s="3" t="str">
        <f t="shared" ca="1" si="19"/>
        <v/>
      </c>
      <c r="P251" s="3">
        <v>58.5</v>
      </c>
      <c r="Q251" s="3">
        <f t="shared" si="17"/>
        <v>-58.5</v>
      </c>
    </row>
    <row r="252" spans="1:17">
      <c r="A252" s="1" t="s">
        <v>125</v>
      </c>
      <c r="B252" s="1" t="s">
        <v>33</v>
      </c>
      <c r="C252" s="1">
        <v>201656</v>
      </c>
      <c r="D252" s="1" t="s">
        <v>131</v>
      </c>
      <c r="E252" s="1">
        <v>1612</v>
      </c>
      <c r="F252" s="4">
        <v>42712</v>
      </c>
      <c r="G252" s="4">
        <v>42712</v>
      </c>
      <c r="H252" s="4">
        <f t="shared" ca="1" si="15"/>
        <v>42747</v>
      </c>
      <c r="I252" s="2">
        <f t="shared" ca="1" si="16"/>
        <v>-35</v>
      </c>
      <c r="J252" s="3" t="str">
        <f t="shared" ca="1" si="18"/>
        <v/>
      </c>
      <c r="N252" s="3" t="str">
        <f t="shared" ca="1" si="19"/>
        <v/>
      </c>
      <c r="P252" s="3">
        <v>93.6</v>
      </c>
      <c r="Q252" s="3">
        <f t="shared" si="17"/>
        <v>-93.6</v>
      </c>
    </row>
    <row r="253" spans="1:17">
      <c r="A253" s="1" t="s">
        <v>125</v>
      </c>
      <c r="B253" s="1" t="s">
        <v>33</v>
      </c>
      <c r="C253" s="1">
        <v>201656</v>
      </c>
      <c r="D253" s="1" t="s">
        <v>132</v>
      </c>
      <c r="E253" s="1">
        <v>1612</v>
      </c>
      <c r="F253" s="4">
        <v>42712</v>
      </c>
      <c r="G253" s="4">
        <v>42712</v>
      </c>
      <c r="H253" s="4">
        <f t="shared" ca="1" si="15"/>
        <v>42747</v>
      </c>
      <c r="I253" s="2">
        <f t="shared" ca="1" si="16"/>
        <v>-35</v>
      </c>
      <c r="J253" s="3" t="str">
        <f t="shared" ca="1" si="18"/>
        <v/>
      </c>
      <c r="N253" s="3" t="str">
        <f t="shared" ca="1" si="19"/>
        <v/>
      </c>
      <c r="P253" s="3">
        <v>32.5</v>
      </c>
      <c r="Q253" s="3">
        <f t="shared" si="17"/>
        <v>-32.5</v>
      </c>
    </row>
    <row r="254" spans="1:17">
      <c r="A254" s="1" t="s">
        <v>125</v>
      </c>
      <c r="B254" s="1" t="s">
        <v>33</v>
      </c>
      <c r="C254" s="1">
        <v>201656</v>
      </c>
      <c r="D254" s="1" t="s">
        <v>133</v>
      </c>
      <c r="E254" s="1">
        <v>1612</v>
      </c>
      <c r="F254" s="4">
        <v>42712</v>
      </c>
      <c r="G254" s="4">
        <v>42712</v>
      </c>
      <c r="H254" s="4">
        <f t="shared" ref="H254:H303" ca="1" si="20">TODAY()</f>
        <v>42747</v>
      </c>
      <c r="I254" s="2">
        <f t="shared" ref="I254:I303" ca="1" si="21">+G254-H254</f>
        <v>-35</v>
      </c>
      <c r="J254" s="3" t="str">
        <f t="shared" ca="1" si="18"/>
        <v/>
      </c>
      <c r="N254" s="3" t="str">
        <f t="shared" ca="1" si="19"/>
        <v/>
      </c>
      <c r="O254" s="3">
        <v>26</v>
      </c>
      <c r="Q254" s="3">
        <f t="shared" ref="Q254:Q303" si="22">+O254-P254</f>
        <v>26</v>
      </c>
    </row>
    <row r="255" spans="1:17">
      <c r="A255" s="1" t="s">
        <v>125</v>
      </c>
      <c r="B255" s="1" t="s">
        <v>33</v>
      </c>
      <c r="C255" s="1">
        <v>201656</v>
      </c>
      <c r="D255" s="1" t="s">
        <v>134</v>
      </c>
      <c r="E255" s="1">
        <v>1612</v>
      </c>
      <c r="F255" s="4">
        <v>42712</v>
      </c>
      <c r="G255" s="4">
        <v>42712</v>
      </c>
      <c r="H255" s="4">
        <f t="shared" ca="1" si="20"/>
        <v>42747</v>
      </c>
      <c r="I255" s="2">
        <f t="shared" ca="1" si="21"/>
        <v>-35</v>
      </c>
      <c r="J255" s="3" t="str">
        <f t="shared" ca="1" si="18"/>
        <v/>
      </c>
      <c r="N255" s="3" t="str">
        <f t="shared" ca="1" si="19"/>
        <v/>
      </c>
      <c r="P255" s="3">
        <v>177</v>
      </c>
      <c r="Q255" s="3">
        <f t="shared" si="22"/>
        <v>-177</v>
      </c>
    </row>
    <row r="256" spans="1:17">
      <c r="A256" s="1" t="s">
        <v>125</v>
      </c>
      <c r="B256" s="1" t="s">
        <v>33</v>
      </c>
      <c r="C256" s="1">
        <v>201656</v>
      </c>
      <c r="D256" s="1" t="s">
        <v>135</v>
      </c>
      <c r="E256" s="1">
        <v>1612</v>
      </c>
      <c r="F256" s="4">
        <v>42712</v>
      </c>
      <c r="G256" s="4">
        <v>42712</v>
      </c>
      <c r="H256" s="4">
        <f t="shared" ca="1" si="20"/>
        <v>42747</v>
      </c>
      <c r="I256" s="2">
        <f t="shared" ca="1" si="21"/>
        <v>-35</v>
      </c>
      <c r="J256" s="3" t="str">
        <f t="shared" ca="1" si="18"/>
        <v/>
      </c>
      <c r="N256" s="3" t="str">
        <f t="shared" ca="1" si="19"/>
        <v/>
      </c>
      <c r="P256" s="3">
        <v>156</v>
      </c>
      <c r="Q256" s="3">
        <f t="shared" si="22"/>
        <v>-156</v>
      </c>
    </row>
    <row r="257" spans="1:17">
      <c r="A257" s="1" t="s">
        <v>125</v>
      </c>
      <c r="B257" s="1" t="s">
        <v>33</v>
      </c>
      <c r="C257" s="1">
        <v>201656</v>
      </c>
      <c r="D257" s="1" t="s">
        <v>136</v>
      </c>
      <c r="E257" s="1">
        <v>1612</v>
      </c>
      <c r="F257" s="4">
        <v>42712</v>
      </c>
      <c r="G257" s="4">
        <v>42712</v>
      </c>
      <c r="H257" s="4">
        <f t="shared" ca="1" si="20"/>
        <v>42747</v>
      </c>
      <c r="I257" s="2">
        <f t="shared" ca="1" si="21"/>
        <v>-35</v>
      </c>
      <c r="J257" s="3" t="str">
        <f t="shared" ca="1" si="18"/>
        <v/>
      </c>
      <c r="N257" s="3" t="str">
        <f t="shared" ca="1" si="19"/>
        <v/>
      </c>
      <c r="O257" s="3">
        <v>47.06</v>
      </c>
      <c r="Q257" s="3">
        <f t="shared" si="22"/>
        <v>47.06</v>
      </c>
    </row>
    <row r="258" spans="1:17">
      <c r="A258" s="1" t="s">
        <v>125</v>
      </c>
      <c r="B258" s="1" t="s">
        <v>33</v>
      </c>
      <c r="C258" s="1">
        <v>201656</v>
      </c>
      <c r="D258" s="1" t="s">
        <v>137</v>
      </c>
      <c r="E258" s="1">
        <v>1612</v>
      </c>
      <c r="F258" s="4">
        <v>42712</v>
      </c>
      <c r="G258" s="4">
        <v>42712</v>
      </c>
      <c r="H258" s="4">
        <f t="shared" ca="1" si="20"/>
        <v>42747</v>
      </c>
      <c r="I258" s="2">
        <f t="shared" ca="1" si="21"/>
        <v>-35</v>
      </c>
      <c r="J258" s="3" t="str">
        <f t="shared" ref="J258:J303" ca="1" si="23">IF($H258-G258&lt;=0,Q258,"")</f>
        <v/>
      </c>
      <c r="N258" s="3" t="str">
        <f t="shared" ref="N258:N303" ca="1" si="24">IF($H258-G258&gt;=90,Q258,"")</f>
        <v/>
      </c>
      <c r="O258" s="3">
        <v>52</v>
      </c>
      <c r="Q258" s="3">
        <f t="shared" si="22"/>
        <v>52</v>
      </c>
    </row>
    <row r="259" spans="1:17">
      <c r="A259" s="1" t="s">
        <v>125</v>
      </c>
      <c r="B259" s="1" t="s">
        <v>33</v>
      </c>
      <c r="C259" s="1">
        <v>201656</v>
      </c>
      <c r="D259" s="1" t="s">
        <v>138</v>
      </c>
      <c r="E259" s="1">
        <v>1612</v>
      </c>
      <c r="F259" s="4">
        <v>42712</v>
      </c>
      <c r="G259" s="4">
        <v>42712</v>
      </c>
      <c r="H259" s="4">
        <f t="shared" ca="1" si="20"/>
        <v>42747</v>
      </c>
      <c r="I259" s="2">
        <f t="shared" ca="1" si="21"/>
        <v>-35</v>
      </c>
      <c r="J259" s="3" t="str">
        <f t="shared" ca="1" si="23"/>
        <v/>
      </c>
      <c r="N259" s="3" t="str">
        <f t="shared" ca="1" si="24"/>
        <v/>
      </c>
      <c r="P259" s="3">
        <v>31.2</v>
      </c>
      <c r="Q259" s="3">
        <f t="shared" si="22"/>
        <v>-31.2</v>
      </c>
    </row>
    <row r="260" spans="1:17">
      <c r="A260" s="1" t="s">
        <v>125</v>
      </c>
      <c r="B260" s="1" t="s">
        <v>33</v>
      </c>
      <c r="C260" s="1">
        <v>201656</v>
      </c>
      <c r="D260" s="1" t="s">
        <v>139</v>
      </c>
      <c r="E260" s="1">
        <v>1612</v>
      </c>
      <c r="F260" s="4">
        <v>42712</v>
      </c>
      <c r="G260" s="4">
        <v>42712</v>
      </c>
      <c r="H260" s="4">
        <f t="shared" ca="1" si="20"/>
        <v>42747</v>
      </c>
      <c r="I260" s="2">
        <f t="shared" ca="1" si="21"/>
        <v>-35</v>
      </c>
      <c r="J260" s="3" t="str">
        <f t="shared" ca="1" si="23"/>
        <v/>
      </c>
      <c r="N260" s="3" t="str">
        <f t="shared" ca="1" si="24"/>
        <v/>
      </c>
      <c r="P260" s="3">
        <v>19.5</v>
      </c>
      <c r="Q260" s="3">
        <f t="shared" si="22"/>
        <v>-19.5</v>
      </c>
    </row>
    <row r="261" spans="1:17">
      <c r="A261" s="1" t="s">
        <v>125</v>
      </c>
      <c r="B261" s="1" t="s">
        <v>33</v>
      </c>
      <c r="C261" s="1">
        <v>201656</v>
      </c>
      <c r="D261" s="1" t="s">
        <v>140</v>
      </c>
      <c r="E261" s="1">
        <v>1612</v>
      </c>
      <c r="F261" s="4">
        <v>42712</v>
      </c>
      <c r="G261" s="4">
        <v>42712</v>
      </c>
      <c r="H261" s="4">
        <f t="shared" ca="1" si="20"/>
        <v>42747</v>
      </c>
      <c r="I261" s="2">
        <f t="shared" ca="1" si="21"/>
        <v>-35</v>
      </c>
      <c r="J261" s="3" t="str">
        <f t="shared" ca="1" si="23"/>
        <v/>
      </c>
      <c r="N261" s="3" t="str">
        <f t="shared" ca="1" si="24"/>
        <v/>
      </c>
      <c r="P261" s="3">
        <v>29.25</v>
      </c>
      <c r="Q261" s="3">
        <f t="shared" si="22"/>
        <v>-29.25</v>
      </c>
    </row>
    <row r="262" spans="1:17">
      <c r="A262" s="1" t="s">
        <v>141</v>
      </c>
      <c r="B262" s="1" t="s">
        <v>10</v>
      </c>
      <c r="C262" s="1">
        <v>2016236</v>
      </c>
      <c r="E262" s="1">
        <v>1605</v>
      </c>
      <c r="F262" s="4">
        <v>42521</v>
      </c>
      <c r="G262" s="4">
        <v>42531</v>
      </c>
      <c r="H262" s="4">
        <f t="shared" ca="1" si="20"/>
        <v>42747</v>
      </c>
      <c r="I262" s="2">
        <f t="shared" ca="1" si="21"/>
        <v>-216</v>
      </c>
      <c r="J262" s="3" t="str">
        <f t="shared" ca="1" si="23"/>
        <v/>
      </c>
      <c r="N262" s="3">
        <f t="shared" ca="1" si="24"/>
        <v>1294.71</v>
      </c>
      <c r="O262" s="3">
        <v>1294.71</v>
      </c>
      <c r="Q262" s="3">
        <f t="shared" si="22"/>
        <v>1294.71</v>
      </c>
    </row>
    <row r="263" spans="1:17">
      <c r="A263" s="1" t="s">
        <v>142</v>
      </c>
      <c r="B263" s="1" t="s">
        <v>10</v>
      </c>
      <c r="C263" s="1">
        <v>2016724</v>
      </c>
      <c r="E263" s="1">
        <v>1612</v>
      </c>
      <c r="F263" s="4">
        <v>42716</v>
      </c>
      <c r="G263" s="4">
        <v>42726</v>
      </c>
      <c r="H263" s="4">
        <f t="shared" ca="1" si="20"/>
        <v>42747</v>
      </c>
      <c r="I263" s="2">
        <f t="shared" ca="1" si="21"/>
        <v>-21</v>
      </c>
      <c r="J263" s="3" t="str">
        <f t="shared" ca="1" si="23"/>
        <v/>
      </c>
      <c r="N263" s="3" t="str">
        <f t="shared" ca="1" si="24"/>
        <v/>
      </c>
      <c r="O263" s="3">
        <v>1885</v>
      </c>
      <c r="Q263" s="3">
        <f t="shared" si="22"/>
        <v>1885</v>
      </c>
    </row>
    <row r="264" spans="1:17">
      <c r="A264" s="1" t="s">
        <v>142</v>
      </c>
      <c r="B264" s="1" t="s">
        <v>33</v>
      </c>
      <c r="C264" s="1">
        <v>201657</v>
      </c>
      <c r="D264" s="1" t="s">
        <v>143</v>
      </c>
      <c r="E264" s="1">
        <v>1612</v>
      </c>
      <c r="F264" s="4">
        <v>42723</v>
      </c>
      <c r="G264" s="4">
        <v>42723</v>
      </c>
      <c r="H264" s="4">
        <f t="shared" ca="1" si="20"/>
        <v>42747</v>
      </c>
      <c r="I264" s="2">
        <f t="shared" ca="1" si="21"/>
        <v>-24</v>
      </c>
      <c r="J264" s="3" t="str">
        <f t="shared" ca="1" si="23"/>
        <v/>
      </c>
      <c r="N264" s="3" t="str">
        <f t="shared" ca="1" si="24"/>
        <v/>
      </c>
      <c r="P264" s="3">
        <v>1560</v>
      </c>
      <c r="Q264" s="3">
        <f t="shared" si="22"/>
        <v>-1560</v>
      </c>
    </row>
    <row r="265" spans="1:17">
      <c r="A265" s="1" t="s">
        <v>142</v>
      </c>
      <c r="B265" s="1" t="s">
        <v>10</v>
      </c>
      <c r="C265" s="1">
        <v>2016736</v>
      </c>
      <c r="E265" s="1">
        <v>1612</v>
      </c>
      <c r="F265" s="4">
        <v>42718</v>
      </c>
      <c r="G265" s="4">
        <v>42728</v>
      </c>
      <c r="H265" s="4">
        <f t="shared" ca="1" si="20"/>
        <v>42747</v>
      </c>
      <c r="I265" s="2">
        <f t="shared" ca="1" si="21"/>
        <v>-19</v>
      </c>
      <c r="J265" s="3" t="str">
        <f t="shared" ca="1" si="23"/>
        <v/>
      </c>
      <c r="N265" s="3" t="str">
        <f t="shared" ca="1" si="24"/>
        <v/>
      </c>
      <c r="O265" s="3">
        <v>1040</v>
      </c>
      <c r="Q265" s="3">
        <f t="shared" si="22"/>
        <v>1040</v>
      </c>
    </row>
    <row r="266" spans="1:17">
      <c r="A266" s="1" t="s">
        <v>144</v>
      </c>
      <c r="B266" s="1" t="s">
        <v>42</v>
      </c>
      <c r="C266" s="1">
        <v>2016106</v>
      </c>
      <c r="E266" s="1">
        <v>1603</v>
      </c>
      <c r="F266" s="4">
        <v>42439</v>
      </c>
      <c r="G266" s="4">
        <v>42449</v>
      </c>
      <c r="H266" s="4">
        <f t="shared" ca="1" si="20"/>
        <v>42747</v>
      </c>
      <c r="I266" s="2">
        <f t="shared" ca="1" si="21"/>
        <v>-298</v>
      </c>
      <c r="J266" s="3" t="str">
        <f t="shared" ca="1" si="23"/>
        <v/>
      </c>
      <c r="N266" s="3">
        <f t="shared" ca="1" si="24"/>
        <v>-43</v>
      </c>
      <c r="P266" s="3">
        <v>43</v>
      </c>
      <c r="Q266" s="3">
        <f t="shared" si="22"/>
        <v>-43</v>
      </c>
    </row>
    <row r="267" spans="1:17">
      <c r="A267" s="1" t="s">
        <v>145</v>
      </c>
      <c r="B267" s="1" t="s">
        <v>10</v>
      </c>
      <c r="C267" s="1">
        <v>2016592</v>
      </c>
      <c r="E267" s="1">
        <v>1611</v>
      </c>
      <c r="F267" s="4">
        <v>42678</v>
      </c>
      <c r="G267" s="4">
        <v>42708</v>
      </c>
      <c r="H267" s="4">
        <f t="shared" ca="1" si="20"/>
        <v>42747</v>
      </c>
      <c r="I267" s="2">
        <f t="shared" ca="1" si="21"/>
        <v>-39</v>
      </c>
      <c r="J267" s="3" t="str">
        <f t="shared" ca="1" si="23"/>
        <v/>
      </c>
      <c r="N267" s="3" t="str">
        <f t="shared" ca="1" si="24"/>
        <v/>
      </c>
      <c r="O267" s="3">
        <v>1070.8499999999999</v>
      </c>
      <c r="Q267" s="3">
        <f t="shared" si="22"/>
        <v>1070.8499999999999</v>
      </c>
    </row>
    <row r="268" spans="1:17">
      <c r="A268" s="1" t="s">
        <v>146</v>
      </c>
      <c r="B268" s="1" t="s">
        <v>10</v>
      </c>
      <c r="C268" s="1">
        <v>2016005</v>
      </c>
      <c r="E268" s="1">
        <v>1601</v>
      </c>
      <c r="F268" s="4">
        <v>42397</v>
      </c>
      <c r="G268" s="4">
        <v>42397</v>
      </c>
      <c r="H268" s="4">
        <f t="shared" ca="1" si="20"/>
        <v>42747</v>
      </c>
      <c r="I268" s="2">
        <f t="shared" ca="1" si="21"/>
        <v>-350</v>
      </c>
      <c r="J268" s="3" t="str">
        <f t="shared" ca="1" si="23"/>
        <v/>
      </c>
      <c r="N268" s="3">
        <f t="shared" ca="1" si="24"/>
        <v>260</v>
      </c>
      <c r="O268" s="3">
        <v>260</v>
      </c>
      <c r="Q268" s="3">
        <f t="shared" si="22"/>
        <v>260</v>
      </c>
    </row>
    <row r="269" spans="1:17">
      <c r="A269" s="1" t="s">
        <v>146</v>
      </c>
      <c r="B269" s="1" t="s">
        <v>12</v>
      </c>
      <c r="C269" s="1">
        <v>96</v>
      </c>
      <c r="D269" s="1" t="s">
        <v>147</v>
      </c>
      <c r="E269" s="1">
        <v>1607</v>
      </c>
      <c r="F269" s="4">
        <v>42556</v>
      </c>
      <c r="G269" s="4">
        <v>42556</v>
      </c>
      <c r="H269" s="4">
        <f t="shared" ca="1" si="20"/>
        <v>42747</v>
      </c>
      <c r="I269" s="2">
        <f t="shared" ca="1" si="21"/>
        <v>-191</v>
      </c>
      <c r="J269" s="3" t="str">
        <f t="shared" ca="1" si="23"/>
        <v/>
      </c>
      <c r="N269" s="3">
        <f t="shared" ca="1" si="24"/>
        <v>-65</v>
      </c>
      <c r="P269" s="3">
        <v>65</v>
      </c>
      <c r="Q269" s="3">
        <f t="shared" si="22"/>
        <v>-65</v>
      </c>
    </row>
    <row r="270" spans="1:17">
      <c r="A270" s="1" t="s">
        <v>146</v>
      </c>
      <c r="B270" s="1" t="s">
        <v>10</v>
      </c>
      <c r="C270" s="1">
        <v>2016747</v>
      </c>
      <c r="E270" s="1">
        <v>1612</v>
      </c>
      <c r="F270" s="4">
        <v>42723</v>
      </c>
      <c r="G270" s="4">
        <v>42753</v>
      </c>
      <c r="H270" s="4">
        <f t="shared" ca="1" si="20"/>
        <v>42747</v>
      </c>
      <c r="I270" s="2">
        <f t="shared" ca="1" si="21"/>
        <v>6</v>
      </c>
      <c r="J270" s="3">
        <f t="shared" ca="1" si="23"/>
        <v>252</v>
      </c>
      <c r="N270" s="3" t="str">
        <f t="shared" ca="1" si="24"/>
        <v/>
      </c>
      <c r="O270" s="3">
        <v>252</v>
      </c>
      <c r="Q270" s="3">
        <f t="shared" si="22"/>
        <v>252</v>
      </c>
    </row>
    <row r="271" spans="1:17">
      <c r="A271" s="1" t="s">
        <v>148</v>
      </c>
      <c r="B271" s="1" t="s">
        <v>10</v>
      </c>
      <c r="C271" s="1">
        <v>2016712</v>
      </c>
      <c r="E271" s="1">
        <v>1612</v>
      </c>
      <c r="F271" s="4">
        <v>42712</v>
      </c>
      <c r="G271" s="4">
        <v>42742</v>
      </c>
      <c r="H271" s="4">
        <f t="shared" ca="1" si="20"/>
        <v>42747</v>
      </c>
      <c r="I271" s="2">
        <f t="shared" ca="1" si="21"/>
        <v>-5</v>
      </c>
      <c r="J271" s="3" t="str">
        <f t="shared" ca="1" si="23"/>
        <v/>
      </c>
      <c r="N271" s="3" t="str">
        <f t="shared" ca="1" si="24"/>
        <v/>
      </c>
      <c r="O271" s="3">
        <v>574.75</v>
      </c>
      <c r="Q271" s="3">
        <f t="shared" si="22"/>
        <v>574.75</v>
      </c>
    </row>
    <row r="272" spans="1:17">
      <c r="A272" s="1" t="s">
        <v>149</v>
      </c>
      <c r="B272" s="1" t="s">
        <v>10</v>
      </c>
      <c r="C272" s="1">
        <v>2016256</v>
      </c>
      <c r="E272" s="1">
        <v>1606</v>
      </c>
      <c r="F272" s="4">
        <v>42548</v>
      </c>
      <c r="G272" s="4">
        <v>42578</v>
      </c>
      <c r="H272" s="4">
        <f t="shared" ca="1" si="20"/>
        <v>42747</v>
      </c>
      <c r="I272" s="2">
        <f t="shared" ca="1" si="21"/>
        <v>-169</v>
      </c>
      <c r="J272" s="3" t="str">
        <f t="shared" ca="1" si="23"/>
        <v/>
      </c>
      <c r="N272" s="3">
        <f t="shared" ca="1" si="24"/>
        <v>12569.48</v>
      </c>
      <c r="O272" s="3">
        <v>12569.48</v>
      </c>
      <c r="Q272" s="3">
        <f t="shared" si="22"/>
        <v>12569.48</v>
      </c>
    </row>
    <row r="273" spans="1:17">
      <c r="A273" s="1" t="s">
        <v>149</v>
      </c>
      <c r="B273" s="1" t="s">
        <v>12</v>
      </c>
      <c r="C273" s="1">
        <v>192</v>
      </c>
      <c r="E273" s="1">
        <v>1611</v>
      </c>
      <c r="F273" s="4">
        <v>42699</v>
      </c>
      <c r="G273" s="4">
        <v>42699</v>
      </c>
      <c r="H273" s="4">
        <f t="shared" ca="1" si="20"/>
        <v>42747</v>
      </c>
      <c r="I273" s="2">
        <f t="shared" ca="1" si="21"/>
        <v>-48</v>
      </c>
      <c r="J273" s="3" t="str">
        <f t="shared" ca="1" si="23"/>
        <v/>
      </c>
      <c r="N273" s="3" t="str">
        <f t="shared" ca="1" si="24"/>
        <v/>
      </c>
      <c r="P273" s="3">
        <v>4000</v>
      </c>
      <c r="Q273" s="3">
        <f t="shared" si="22"/>
        <v>-4000</v>
      </c>
    </row>
    <row r="274" spans="1:17">
      <c r="A274" s="1" t="s">
        <v>149</v>
      </c>
      <c r="B274" s="1" t="s">
        <v>12</v>
      </c>
      <c r="C274" s="1">
        <v>203</v>
      </c>
      <c r="E274" s="1">
        <v>1612</v>
      </c>
      <c r="F274" s="4">
        <v>42716</v>
      </c>
      <c r="G274" s="4">
        <v>42716</v>
      </c>
      <c r="H274" s="4">
        <f t="shared" ca="1" si="20"/>
        <v>42747</v>
      </c>
      <c r="I274" s="2">
        <f t="shared" ca="1" si="21"/>
        <v>-31</v>
      </c>
      <c r="J274" s="3" t="str">
        <f t="shared" ca="1" si="23"/>
        <v/>
      </c>
      <c r="N274" s="3" t="str">
        <f t="shared" ca="1" si="24"/>
        <v/>
      </c>
      <c r="P274" s="3">
        <v>3000</v>
      </c>
      <c r="Q274" s="3">
        <f t="shared" si="22"/>
        <v>-3000</v>
      </c>
    </row>
    <row r="275" spans="1:17">
      <c r="A275" s="1" t="s">
        <v>149</v>
      </c>
      <c r="B275" s="1" t="s">
        <v>12</v>
      </c>
      <c r="C275" s="1">
        <v>209</v>
      </c>
      <c r="E275" s="1">
        <v>1612</v>
      </c>
      <c r="F275" s="4">
        <v>42724</v>
      </c>
      <c r="G275" s="4">
        <v>42724</v>
      </c>
      <c r="H275" s="4">
        <f t="shared" ca="1" si="20"/>
        <v>42747</v>
      </c>
      <c r="I275" s="2">
        <f t="shared" ca="1" si="21"/>
        <v>-23</v>
      </c>
      <c r="J275" s="3" t="str">
        <f t="shared" ca="1" si="23"/>
        <v/>
      </c>
      <c r="N275" s="3" t="str">
        <f t="shared" ca="1" si="24"/>
        <v/>
      </c>
      <c r="P275" s="3">
        <v>2000</v>
      </c>
      <c r="Q275" s="3">
        <f t="shared" si="22"/>
        <v>-2000</v>
      </c>
    </row>
    <row r="276" spans="1:17">
      <c r="A276" s="1" t="s">
        <v>150</v>
      </c>
      <c r="B276" s="1" t="s">
        <v>10</v>
      </c>
      <c r="C276" s="1">
        <v>2016740</v>
      </c>
      <c r="E276" s="1">
        <v>1612</v>
      </c>
      <c r="F276" s="4">
        <v>42719</v>
      </c>
      <c r="G276" s="4">
        <v>42729</v>
      </c>
      <c r="H276" s="4">
        <f t="shared" ca="1" si="20"/>
        <v>42747</v>
      </c>
      <c r="I276" s="2">
        <f t="shared" ca="1" si="21"/>
        <v>-18</v>
      </c>
      <c r="J276" s="3" t="str">
        <f t="shared" ca="1" si="23"/>
        <v/>
      </c>
      <c r="N276" s="3" t="str">
        <f t="shared" ca="1" si="24"/>
        <v/>
      </c>
      <c r="O276" s="3">
        <v>2107.8200000000002</v>
      </c>
      <c r="Q276" s="3">
        <f t="shared" si="22"/>
        <v>2107.8200000000002</v>
      </c>
    </row>
    <row r="277" spans="1:17">
      <c r="A277" s="1" t="s">
        <v>151</v>
      </c>
      <c r="B277" s="1" t="s">
        <v>42</v>
      </c>
      <c r="C277" s="1">
        <v>2016134</v>
      </c>
      <c r="E277" s="1">
        <v>1603</v>
      </c>
      <c r="F277" s="4">
        <v>42452</v>
      </c>
      <c r="G277" s="4">
        <v>42482</v>
      </c>
      <c r="H277" s="4">
        <f t="shared" ca="1" si="20"/>
        <v>42747</v>
      </c>
      <c r="I277" s="2">
        <f t="shared" ca="1" si="21"/>
        <v>-265</v>
      </c>
      <c r="J277" s="3" t="str">
        <f t="shared" ca="1" si="23"/>
        <v/>
      </c>
      <c r="N277" s="3">
        <f t="shared" ca="1" si="24"/>
        <v>-30</v>
      </c>
      <c r="P277" s="3">
        <v>30</v>
      </c>
      <c r="Q277" s="3">
        <f t="shared" si="22"/>
        <v>-30</v>
      </c>
    </row>
    <row r="278" spans="1:17">
      <c r="A278" s="1" t="s">
        <v>152</v>
      </c>
      <c r="B278" s="1" t="s">
        <v>10</v>
      </c>
      <c r="C278" s="1">
        <v>2016559</v>
      </c>
      <c r="E278" s="1">
        <v>1610</v>
      </c>
      <c r="F278" s="4">
        <v>42663</v>
      </c>
      <c r="G278" s="4">
        <v>42673</v>
      </c>
      <c r="H278" s="4">
        <f t="shared" ca="1" si="20"/>
        <v>42747</v>
      </c>
      <c r="I278" s="2">
        <f t="shared" ca="1" si="21"/>
        <v>-74</v>
      </c>
      <c r="J278" s="3" t="str">
        <f t="shared" ca="1" si="23"/>
        <v/>
      </c>
      <c r="N278" s="3" t="str">
        <f t="shared" ca="1" si="24"/>
        <v/>
      </c>
      <c r="O278" s="3">
        <v>650</v>
      </c>
      <c r="Q278" s="3">
        <f t="shared" si="22"/>
        <v>650</v>
      </c>
    </row>
    <row r="279" spans="1:17">
      <c r="A279" s="1" t="s">
        <v>153</v>
      </c>
      <c r="B279" s="1" t="s">
        <v>10</v>
      </c>
      <c r="C279" s="1">
        <v>2016019</v>
      </c>
      <c r="E279" s="1">
        <v>1602</v>
      </c>
      <c r="F279" s="4">
        <v>42408</v>
      </c>
      <c r="G279" s="4">
        <v>42438</v>
      </c>
      <c r="H279" s="4">
        <f t="shared" ca="1" si="20"/>
        <v>42747</v>
      </c>
      <c r="I279" s="2">
        <f t="shared" ca="1" si="21"/>
        <v>-309</v>
      </c>
      <c r="J279" s="3" t="str">
        <f t="shared" ca="1" si="23"/>
        <v/>
      </c>
      <c r="N279" s="3">
        <f t="shared" ca="1" si="24"/>
        <v>3320</v>
      </c>
      <c r="O279" s="3">
        <v>3320</v>
      </c>
      <c r="Q279" s="3">
        <f t="shared" si="22"/>
        <v>3320</v>
      </c>
    </row>
    <row r="280" spans="1:17">
      <c r="A280" s="1" t="s">
        <v>153</v>
      </c>
      <c r="B280" s="1" t="s">
        <v>10</v>
      </c>
      <c r="C280" s="1">
        <v>2016339</v>
      </c>
      <c r="E280" s="1">
        <v>1607</v>
      </c>
      <c r="F280" s="4">
        <v>42571</v>
      </c>
      <c r="G280" s="4">
        <v>42601</v>
      </c>
      <c r="H280" s="4">
        <f t="shared" ca="1" si="20"/>
        <v>42747</v>
      </c>
      <c r="I280" s="2">
        <f t="shared" ca="1" si="21"/>
        <v>-146</v>
      </c>
      <c r="J280" s="3" t="str">
        <f t="shared" ca="1" si="23"/>
        <v/>
      </c>
      <c r="N280" s="3">
        <f t="shared" ca="1" si="24"/>
        <v>963</v>
      </c>
      <c r="O280" s="3">
        <v>963</v>
      </c>
      <c r="Q280" s="3">
        <f t="shared" si="22"/>
        <v>963</v>
      </c>
    </row>
    <row r="281" spans="1:17">
      <c r="A281" s="1" t="s">
        <v>154</v>
      </c>
      <c r="B281" s="1" t="s">
        <v>10</v>
      </c>
      <c r="C281" s="1">
        <v>2016459</v>
      </c>
      <c r="E281" s="1">
        <v>1609</v>
      </c>
      <c r="F281" s="4">
        <v>42634</v>
      </c>
      <c r="G281" s="4">
        <v>42694</v>
      </c>
      <c r="H281" s="4">
        <f t="shared" ca="1" si="20"/>
        <v>42747</v>
      </c>
      <c r="I281" s="2">
        <f t="shared" ca="1" si="21"/>
        <v>-53</v>
      </c>
      <c r="J281" s="3" t="str">
        <f t="shared" ca="1" si="23"/>
        <v/>
      </c>
      <c r="N281" s="3" t="str">
        <f t="shared" ca="1" si="24"/>
        <v/>
      </c>
      <c r="O281" s="3">
        <v>36.299999999999997</v>
      </c>
      <c r="Q281" s="3">
        <f t="shared" si="22"/>
        <v>36.299999999999997</v>
      </c>
    </row>
    <row r="282" spans="1:17">
      <c r="A282" s="1" t="s">
        <v>154</v>
      </c>
      <c r="B282" s="1" t="s">
        <v>10</v>
      </c>
      <c r="C282" s="1">
        <v>2016779</v>
      </c>
      <c r="E282" s="1">
        <v>1701</v>
      </c>
      <c r="F282" s="4">
        <v>42738</v>
      </c>
      <c r="G282" s="4">
        <v>42768</v>
      </c>
      <c r="H282" s="4">
        <f t="shared" ca="1" si="20"/>
        <v>42747</v>
      </c>
      <c r="I282" s="2">
        <f t="shared" ca="1" si="21"/>
        <v>21</v>
      </c>
      <c r="J282" s="3">
        <f t="shared" ca="1" si="23"/>
        <v>1069.6400000000001</v>
      </c>
      <c r="N282" s="3" t="str">
        <f t="shared" ca="1" si="24"/>
        <v/>
      </c>
      <c r="O282" s="3">
        <v>1069.6400000000001</v>
      </c>
      <c r="Q282" s="3">
        <f t="shared" si="22"/>
        <v>1069.6400000000001</v>
      </c>
    </row>
    <row r="283" spans="1:17">
      <c r="A283" s="1" t="s">
        <v>155</v>
      </c>
      <c r="B283" s="1" t="s">
        <v>10</v>
      </c>
      <c r="C283" s="1">
        <v>2016588</v>
      </c>
      <c r="E283" s="1">
        <v>1611</v>
      </c>
      <c r="F283" s="4">
        <v>42676</v>
      </c>
      <c r="G283" s="4">
        <v>42706</v>
      </c>
      <c r="H283" s="4">
        <f t="shared" ca="1" si="20"/>
        <v>42747</v>
      </c>
      <c r="I283" s="2">
        <f t="shared" ca="1" si="21"/>
        <v>-41</v>
      </c>
      <c r="J283" s="3" t="str">
        <f t="shared" ca="1" si="23"/>
        <v/>
      </c>
      <c r="N283" s="3" t="str">
        <f t="shared" ca="1" si="24"/>
        <v/>
      </c>
      <c r="O283" s="3">
        <v>799</v>
      </c>
      <c r="Q283" s="3">
        <f t="shared" si="22"/>
        <v>799</v>
      </c>
    </row>
    <row r="284" spans="1:17">
      <c r="A284" s="1" t="s">
        <v>155</v>
      </c>
      <c r="B284" s="1" t="s">
        <v>10</v>
      </c>
      <c r="C284" s="1">
        <v>2016595</v>
      </c>
      <c r="E284" s="1">
        <v>1611</v>
      </c>
      <c r="F284" s="4">
        <v>42678</v>
      </c>
      <c r="G284" s="4">
        <v>42708</v>
      </c>
      <c r="H284" s="4">
        <f t="shared" ca="1" si="20"/>
        <v>42747</v>
      </c>
      <c r="I284" s="2">
        <f t="shared" ca="1" si="21"/>
        <v>-39</v>
      </c>
      <c r="J284" s="3" t="str">
        <f t="shared" ca="1" si="23"/>
        <v/>
      </c>
      <c r="N284" s="3" t="str">
        <f t="shared" ca="1" si="24"/>
        <v/>
      </c>
      <c r="O284" s="3">
        <v>260</v>
      </c>
      <c r="Q284" s="3">
        <f t="shared" si="22"/>
        <v>260</v>
      </c>
    </row>
    <row r="285" spans="1:17">
      <c r="A285" s="1" t="s">
        <v>156</v>
      </c>
      <c r="B285" s="1" t="s">
        <v>10</v>
      </c>
      <c r="C285" s="1">
        <v>2016557</v>
      </c>
      <c r="E285" s="1">
        <v>1610</v>
      </c>
      <c r="F285" s="4">
        <v>42663</v>
      </c>
      <c r="G285" s="4">
        <v>42673</v>
      </c>
      <c r="H285" s="4">
        <f t="shared" ca="1" si="20"/>
        <v>42747</v>
      </c>
      <c r="I285" s="2">
        <f t="shared" ca="1" si="21"/>
        <v>-74</v>
      </c>
      <c r="J285" s="3" t="str">
        <f t="shared" ca="1" si="23"/>
        <v/>
      </c>
      <c r="N285" s="3" t="str">
        <f t="shared" ca="1" si="24"/>
        <v/>
      </c>
      <c r="O285" s="3">
        <v>216</v>
      </c>
      <c r="Q285" s="3">
        <f t="shared" si="22"/>
        <v>216</v>
      </c>
    </row>
    <row r="286" spans="1:17">
      <c r="A286" s="1" t="s">
        <v>156</v>
      </c>
      <c r="B286" s="1" t="s">
        <v>10</v>
      </c>
      <c r="C286" s="1">
        <v>2016578</v>
      </c>
      <c r="E286" s="1">
        <v>1610</v>
      </c>
      <c r="F286" s="4">
        <v>42670</v>
      </c>
      <c r="G286" s="4">
        <v>42680</v>
      </c>
      <c r="H286" s="4">
        <f t="shared" ca="1" si="20"/>
        <v>42747</v>
      </c>
      <c r="I286" s="2">
        <f t="shared" ca="1" si="21"/>
        <v>-67</v>
      </c>
      <c r="J286" s="3" t="str">
        <f t="shared" ca="1" si="23"/>
        <v/>
      </c>
      <c r="N286" s="3" t="str">
        <f t="shared" ca="1" si="24"/>
        <v/>
      </c>
      <c r="O286" s="3">
        <v>510</v>
      </c>
      <c r="Q286" s="3">
        <f t="shared" si="22"/>
        <v>510</v>
      </c>
    </row>
    <row r="287" spans="1:17">
      <c r="A287" s="1" t="s">
        <v>156</v>
      </c>
      <c r="B287" s="1" t="s">
        <v>10</v>
      </c>
      <c r="C287" s="1">
        <v>2016602</v>
      </c>
      <c r="E287" s="1">
        <v>1611</v>
      </c>
      <c r="F287" s="4">
        <v>42681</v>
      </c>
      <c r="G287" s="4">
        <v>42691</v>
      </c>
      <c r="H287" s="4">
        <f t="shared" ca="1" si="20"/>
        <v>42747</v>
      </c>
      <c r="I287" s="2">
        <f t="shared" ca="1" si="21"/>
        <v>-56</v>
      </c>
      <c r="J287" s="3" t="str">
        <f t="shared" ca="1" si="23"/>
        <v/>
      </c>
      <c r="N287" s="3" t="str">
        <f t="shared" ca="1" si="24"/>
        <v/>
      </c>
      <c r="O287" s="3">
        <v>279</v>
      </c>
      <c r="Q287" s="3">
        <f t="shared" si="22"/>
        <v>279</v>
      </c>
    </row>
    <row r="288" spans="1:17">
      <c r="A288" s="1" t="s">
        <v>156</v>
      </c>
      <c r="B288" s="1" t="s">
        <v>10</v>
      </c>
      <c r="C288" s="1">
        <v>2016682</v>
      </c>
      <c r="E288" s="1">
        <v>1611</v>
      </c>
      <c r="F288" s="4">
        <v>42699</v>
      </c>
      <c r="G288" s="4">
        <v>42709</v>
      </c>
      <c r="H288" s="4">
        <f t="shared" ca="1" si="20"/>
        <v>42747</v>
      </c>
      <c r="I288" s="2">
        <f t="shared" ca="1" si="21"/>
        <v>-38</v>
      </c>
      <c r="J288" s="3" t="str">
        <f t="shared" ca="1" si="23"/>
        <v/>
      </c>
      <c r="N288" s="3" t="str">
        <f t="shared" ca="1" si="24"/>
        <v/>
      </c>
      <c r="O288" s="3">
        <v>324</v>
      </c>
      <c r="Q288" s="3">
        <f t="shared" si="22"/>
        <v>324</v>
      </c>
    </row>
    <row r="289" spans="1:17">
      <c r="A289" s="1" t="s">
        <v>156</v>
      </c>
      <c r="B289" s="1" t="s">
        <v>10</v>
      </c>
      <c r="C289" s="1">
        <v>2016698</v>
      </c>
      <c r="E289" s="1">
        <v>1612</v>
      </c>
      <c r="F289" s="4">
        <v>42705</v>
      </c>
      <c r="G289" s="4">
        <v>42715</v>
      </c>
      <c r="H289" s="4">
        <f t="shared" ca="1" si="20"/>
        <v>42747</v>
      </c>
      <c r="I289" s="2">
        <f t="shared" ca="1" si="21"/>
        <v>-32</v>
      </c>
      <c r="J289" s="3" t="str">
        <f t="shared" ca="1" si="23"/>
        <v/>
      </c>
      <c r="N289" s="3" t="str">
        <f t="shared" ca="1" si="24"/>
        <v/>
      </c>
      <c r="O289" s="3">
        <v>96</v>
      </c>
      <c r="Q289" s="3">
        <f t="shared" si="22"/>
        <v>96</v>
      </c>
    </row>
    <row r="290" spans="1:17">
      <c r="A290" s="1" t="s">
        <v>156</v>
      </c>
      <c r="B290" s="1" t="s">
        <v>10</v>
      </c>
      <c r="C290" s="1">
        <v>2016699</v>
      </c>
      <c r="E290" s="1">
        <v>1612</v>
      </c>
      <c r="F290" s="4">
        <v>42705</v>
      </c>
      <c r="G290" s="4">
        <v>42715</v>
      </c>
      <c r="H290" s="4">
        <f t="shared" ca="1" si="20"/>
        <v>42747</v>
      </c>
      <c r="I290" s="2">
        <f t="shared" ca="1" si="21"/>
        <v>-32</v>
      </c>
      <c r="J290" s="3" t="str">
        <f t="shared" ca="1" si="23"/>
        <v/>
      </c>
      <c r="N290" s="3" t="str">
        <f t="shared" ca="1" si="24"/>
        <v/>
      </c>
      <c r="O290" s="3">
        <v>308</v>
      </c>
      <c r="Q290" s="3">
        <f t="shared" si="22"/>
        <v>308</v>
      </c>
    </row>
    <row r="291" spans="1:17">
      <c r="A291" s="1" t="s">
        <v>156</v>
      </c>
      <c r="B291" s="1" t="s">
        <v>10</v>
      </c>
      <c r="C291" s="1">
        <v>2016703</v>
      </c>
      <c r="E291" s="1">
        <v>1612</v>
      </c>
      <c r="F291" s="4">
        <v>42709</v>
      </c>
      <c r="G291" s="4">
        <v>42719</v>
      </c>
      <c r="H291" s="4">
        <f t="shared" ca="1" si="20"/>
        <v>42747</v>
      </c>
      <c r="I291" s="2">
        <f t="shared" ca="1" si="21"/>
        <v>-28</v>
      </c>
      <c r="J291" s="3" t="str">
        <f t="shared" ca="1" si="23"/>
        <v/>
      </c>
      <c r="N291" s="3" t="str">
        <f t="shared" ca="1" si="24"/>
        <v/>
      </c>
      <c r="O291" s="3">
        <v>164.5</v>
      </c>
      <c r="Q291" s="3">
        <f t="shared" si="22"/>
        <v>164.5</v>
      </c>
    </row>
    <row r="292" spans="1:17">
      <c r="A292" s="1" t="s">
        <v>156</v>
      </c>
      <c r="B292" s="1" t="s">
        <v>10</v>
      </c>
      <c r="C292" s="1">
        <v>2016704</v>
      </c>
      <c r="E292" s="1">
        <v>1612</v>
      </c>
      <c r="F292" s="4">
        <v>42709</v>
      </c>
      <c r="G292" s="4">
        <v>42719</v>
      </c>
      <c r="H292" s="4">
        <f t="shared" ca="1" si="20"/>
        <v>42747</v>
      </c>
      <c r="I292" s="2">
        <f t="shared" ca="1" si="21"/>
        <v>-28</v>
      </c>
      <c r="J292" s="3" t="str">
        <f t="shared" ca="1" si="23"/>
        <v/>
      </c>
      <c r="N292" s="3" t="str">
        <f t="shared" ca="1" si="24"/>
        <v/>
      </c>
      <c r="O292" s="3">
        <v>64.5</v>
      </c>
      <c r="Q292" s="3">
        <f t="shared" si="22"/>
        <v>64.5</v>
      </c>
    </row>
    <row r="293" spans="1:17">
      <c r="A293" s="1" t="s">
        <v>156</v>
      </c>
      <c r="B293" s="1" t="s">
        <v>10</v>
      </c>
      <c r="C293" s="1">
        <v>2016748</v>
      </c>
      <c r="E293" s="1">
        <v>1612</v>
      </c>
      <c r="F293" s="4">
        <v>42723</v>
      </c>
      <c r="G293" s="4">
        <v>42733</v>
      </c>
      <c r="H293" s="4">
        <f t="shared" ca="1" si="20"/>
        <v>42747</v>
      </c>
      <c r="I293" s="2">
        <f t="shared" ca="1" si="21"/>
        <v>-14</v>
      </c>
      <c r="J293" s="3" t="str">
        <f t="shared" ca="1" si="23"/>
        <v/>
      </c>
      <c r="N293" s="3" t="str">
        <f t="shared" ca="1" si="24"/>
        <v/>
      </c>
      <c r="O293" s="3">
        <v>195</v>
      </c>
      <c r="Q293" s="3">
        <f t="shared" si="22"/>
        <v>195</v>
      </c>
    </row>
    <row r="294" spans="1:17">
      <c r="A294" s="1" t="s">
        <v>156</v>
      </c>
      <c r="B294" s="1" t="s">
        <v>10</v>
      </c>
      <c r="C294" s="1">
        <v>2016749</v>
      </c>
      <c r="E294" s="1">
        <v>1612</v>
      </c>
      <c r="F294" s="4">
        <v>42724</v>
      </c>
      <c r="G294" s="4">
        <v>42734</v>
      </c>
      <c r="H294" s="4">
        <f t="shared" ca="1" si="20"/>
        <v>42747</v>
      </c>
      <c r="I294" s="2">
        <f t="shared" ca="1" si="21"/>
        <v>-13</v>
      </c>
      <c r="J294" s="3" t="str">
        <f t="shared" ca="1" si="23"/>
        <v/>
      </c>
      <c r="N294" s="3" t="str">
        <f t="shared" ca="1" si="24"/>
        <v/>
      </c>
      <c r="O294" s="3">
        <v>226.5</v>
      </c>
      <c r="Q294" s="3">
        <f t="shared" si="22"/>
        <v>226.5</v>
      </c>
    </row>
    <row r="295" spans="1:17">
      <c r="A295" s="1" t="s">
        <v>157</v>
      </c>
      <c r="B295" s="1" t="s">
        <v>10</v>
      </c>
      <c r="C295" s="1">
        <v>2016728</v>
      </c>
      <c r="E295" s="1">
        <v>1612</v>
      </c>
      <c r="F295" s="4">
        <v>42717</v>
      </c>
      <c r="G295" s="4">
        <v>42777</v>
      </c>
      <c r="H295" s="4">
        <f t="shared" ca="1" si="20"/>
        <v>42747</v>
      </c>
      <c r="I295" s="2">
        <f t="shared" ca="1" si="21"/>
        <v>30</v>
      </c>
      <c r="J295" s="3">
        <f t="shared" ca="1" si="23"/>
        <v>430</v>
      </c>
      <c r="N295" s="3" t="str">
        <f t="shared" ca="1" si="24"/>
        <v/>
      </c>
      <c r="O295" s="3">
        <v>430</v>
      </c>
      <c r="Q295" s="3">
        <f t="shared" si="22"/>
        <v>430</v>
      </c>
    </row>
    <row r="296" spans="1:17">
      <c r="A296" s="1" t="s">
        <v>158</v>
      </c>
      <c r="B296" s="1" t="s">
        <v>10</v>
      </c>
      <c r="C296" s="1">
        <v>2016203</v>
      </c>
      <c r="E296" s="1">
        <v>1605</v>
      </c>
      <c r="F296" s="4">
        <v>42499</v>
      </c>
      <c r="G296" s="4">
        <v>42529</v>
      </c>
      <c r="H296" s="4">
        <f t="shared" ca="1" si="20"/>
        <v>42747</v>
      </c>
      <c r="I296" s="2">
        <f t="shared" ca="1" si="21"/>
        <v>-218</v>
      </c>
      <c r="J296" s="3" t="str">
        <f t="shared" ca="1" si="23"/>
        <v/>
      </c>
      <c r="N296" s="3">
        <f t="shared" ca="1" si="24"/>
        <v>4291.2700000000004</v>
      </c>
      <c r="O296" s="3">
        <v>4291.2700000000004</v>
      </c>
      <c r="Q296" s="3">
        <f t="shared" si="22"/>
        <v>4291.2700000000004</v>
      </c>
    </row>
    <row r="297" spans="1:17">
      <c r="A297" s="1" t="s">
        <v>158</v>
      </c>
      <c r="B297" s="1" t="s">
        <v>10</v>
      </c>
      <c r="C297" s="1">
        <v>2016599</v>
      </c>
      <c r="E297" s="1">
        <v>1611</v>
      </c>
      <c r="F297" s="4">
        <v>42681</v>
      </c>
      <c r="G297" s="4">
        <v>42711</v>
      </c>
      <c r="H297" s="4">
        <f t="shared" ca="1" si="20"/>
        <v>42747</v>
      </c>
      <c r="I297" s="2">
        <f t="shared" ca="1" si="21"/>
        <v>-36</v>
      </c>
      <c r="J297" s="3" t="str">
        <f t="shared" ca="1" si="23"/>
        <v/>
      </c>
      <c r="N297" s="3" t="str">
        <f t="shared" ca="1" si="24"/>
        <v/>
      </c>
      <c r="O297" s="3">
        <v>4226.53</v>
      </c>
      <c r="Q297" s="3">
        <f t="shared" si="22"/>
        <v>4226.53</v>
      </c>
    </row>
    <row r="298" spans="1:17">
      <c r="A298" s="1" t="s">
        <v>158</v>
      </c>
      <c r="B298" s="1" t="s">
        <v>10</v>
      </c>
      <c r="C298" s="1">
        <v>2016767</v>
      </c>
      <c r="E298" s="1">
        <v>1612</v>
      </c>
      <c r="F298" s="4">
        <v>42727</v>
      </c>
      <c r="G298" s="4">
        <v>42757</v>
      </c>
      <c r="H298" s="4">
        <f t="shared" ca="1" si="20"/>
        <v>42747</v>
      </c>
      <c r="I298" s="2">
        <f t="shared" ca="1" si="21"/>
        <v>10</v>
      </c>
      <c r="J298" s="3">
        <f t="shared" ca="1" si="23"/>
        <v>151.25</v>
      </c>
      <c r="N298" s="3" t="str">
        <f t="shared" ca="1" si="24"/>
        <v/>
      </c>
      <c r="O298" s="3">
        <v>151.25</v>
      </c>
      <c r="Q298" s="3">
        <f t="shared" si="22"/>
        <v>151.25</v>
      </c>
    </row>
    <row r="299" spans="1:17">
      <c r="A299" s="1" t="s">
        <v>159</v>
      </c>
      <c r="B299" s="1" t="s">
        <v>10</v>
      </c>
      <c r="C299" s="1">
        <v>2016032</v>
      </c>
      <c r="E299" s="1">
        <v>1602</v>
      </c>
      <c r="F299" s="4">
        <v>42411</v>
      </c>
      <c r="G299" s="4">
        <v>42421</v>
      </c>
      <c r="H299" s="4">
        <f t="shared" ca="1" si="20"/>
        <v>42747</v>
      </c>
      <c r="I299" s="2">
        <f t="shared" ca="1" si="21"/>
        <v>-326</v>
      </c>
      <c r="J299" s="3" t="str">
        <f t="shared" ca="1" si="23"/>
        <v/>
      </c>
      <c r="N299" s="3">
        <f t="shared" ca="1" si="24"/>
        <v>598</v>
      </c>
      <c r="O299" s="3">
        <v>598</v>
      </c>
      <c r="Q299" s="3">
        <f t="shared" si="22"/>
        <v>598</v>
      </c>
    </row>
    <row r="300" spans="1:17">
      <c r="A300" s="1" t="s">
        <v>159</v>
      </c>
      <c r="B300" s="1" t="s">
        <v>33</v>
      </c>
      <c r="C300" s="1">
        <v>2016002</v>
      </c>
      <c r="D300" s="1" t="s">
        <v>160</v>
      </c>
      <c r="E300" s="1">
        <v>1603</v>
      </c>
      <c r="F300" s="4">
        <v>42460</v>
      </c>
      <c r="G300" s="4">
        <v>42460</v>
      </c>
      <c r="H300" s="4">
        <f t="shared" ca="1" si="20"/>
        <v>42747</v>
      </c>
      <c r="I300" s="2">
        <f t="shared" ca="1" si="21"/>
        <v>-287</v>
      </c>
      <c r="J300" s="3" t="str">
        <f t="shared" ca="1" si="23"/>
        <v/>
      </c>
      <c r="N300" s="3">
        <f t="shared" ca="1" si="24"/>
        <v>-3179</v>
      </c>
      <c r="P300" s="3">
        <v>3179</v>
      </c>
      <c r="Q300" s="3">
        <f t="shared" si="22"/>
        <v>-3179</v>
      </c>
    </row>
    <row r="301" spans="1:17">
      <c r="A301" s="1" t="s">
        <v>159</v>
      </c>
      <c r="B301" s="1" t="s">
        <v>10</v>
      </c>
      <c r="C301" s="1">
        <v>2016188</v>
      </c>
      <c r="E301" s="1">
        <v>1604</v>
      </c>
      <c r="F301" s="4">
        <v>42489</v>
      </c>
      <c r="G301" s="4">
        <v>42519</v>
      </c>
      <c r="H301" s="4">
        <f t="shared" ca="1" si="20"/>
        <v>42747</v>
      </c>
      <c r="I301" s="2">
        <f t="shared" ca="1" si="21"/>
        <v>-228</v>
      </c>
      <c r="J301" s="3" t="str">
        <f t="shared" ca="1" si="23"/>
        <v/>
      </c>
      <c r="N301" s="3">
        <f t="shared" ca="1" si="24"/>
        <v>686</v>
      </c>
      <c r="O301" s="3">
        <v>686</v>
      </c>
      <c r="Q301" s="3">
        <f t="shared" si="22"/>
        <v>686</v>
      </c>
    </row>
    <row r="302" spans="1:17">
      <c r="A302" s="1" t="s">
        <v>159</v>
      </c>
      <c r="B302" s="1" t="s">
        <v>10</v>
      </c>
      <c r="C302" s="1">
        <v>2016384</v>
      </c>
      <c r="E302" s="1">
        <v>1608</v>
      </c>
      <c r="F302" s="4">
        <v>42598</v>
      </c>
      <c r="G302" s="4">
        <v>42718</v>
      </c>
      <c r="H302" s="4">
        <f t="shared" ca="1" si="20"/>
        <v>42747</v>
      </c>
      <c r="I302" s="2">
        <f t="shared" ca="1" si="21"/>
        <v>-29</v>
      </c>
      <c r="J302" s="3" t="str">
        <f t="shared" ca="1" si="23"/>
        <v/>
      </c>
      <c r="N302" s="3" t="str">
        <f t="shared" ca="1" si="24"/>
        <v/>
      </c>
      <c r="O302" s="3">
        <v>4685</v>
      </c>
      <c r="Q302" s="3">
        <f t="shared" si="22"/>
        <v>4685</v>
      </c>
    </row>
    <row r="303" spans="1:17">
      <c r="A303" s="1" t="s">
        <v>159</v>
      </c>
      <c r="B303" s="1" t="s">
        <v>10</v>
      </c>
      <c r="C303" s="1">
        <v>2016385</v>
      </c>
      <c r="E303" s="1">
        <v>1608</v>
      </c>
      <c r="F303" s="4">
        <v>42598</v>
      </c>
      <c r="G303" s="4">
        <v>42718</v>
      </c>
      <c r="H303" s="4">
        <f t="shared" ca="1" si="20"/>
        <v>42747</v>
      </c>
      <c r="I303" s="2">
        <f t="shared" ca="1" si="21"/>
        <v>-29</v>
      </c>
      <c r="J303" s="3" t="str">
        <f t="shared" ca="1" si="23"/>
        <v/>
      </c>
      <c r="N303" s="3" t="str">
        <f t="shared" ca="1" si="24"/>
        <v/>
      </c>
      <c r="O303" s="3">
        <v>4139</v>
      </c>
      <c r="Q303" s="3">
        <f t="shared" si="22"/>
        <v>4139</v>
      </c>
    </row>
  </sheetData>
  <autoFilter ref="A1:Q303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2"/>
  <sheetViews>
    <sheetView tabSelected="1" workbookViewId="0">
      <selection activeCell="I6" sqref="I6"/>
    </sheetView>
  </sheetViews>
  <sheetFormatPr baseColWidth="10" defaultRowHeight="14.5"/>
  <cols>
    <col min="2" max="6" width="10.90625" style="10"/>
  </cols>
  <sheetData>
    <row r="1" spans="1:6">
      <c r="B1" s="10">
        <v>0</v>
      </c>
      <c r="C1">
        <v>30</v>
      </c>
      <c r="D1">
        <v>60</v>
      </c>
      <c r="E1">
        <v>90</v>
      </c>
      <c r="F1">
        <v>1000</v>
      </c>
    </row>
    <row r="2" spans="1:6">
      <c r="A2" t="str">
        <f t="array" aca="1" ref="A2" ca="1">IFERROR(OFFSET('Historique client'!A$1,MATCH(0,COUNTIF(A$1:A1,client),0),),"")</f>
        <v>AMACA000</v>
      </c>
      <c r="B2" s="10">
        <f t="array" aca="1" ref="B2" ca="1">MAX(IF((client=$A2)*(retard&lt;=1)*(retard=0),nechu,""))</f>
        <v>0</v>
      </c>
      <c r="C2" s="10">
        <f t="array" aca="1" ref="C2" ca="1">MAX(IF((client=$A2)*(retard&gt;=1)*(retard&lt;=C$1),nechu,""))</f>
        <v>0</v>
      </c>
      <c r="D2" s="10">
        <f t="array" aca="1" ref="D2" ca="1">MAX(IF((client=$A2)*(retard&gt;C$1)*(retard&lt;=D$1),nechu,""))</f>
        <v>0</v>
      </c>
      <c r="E2" s="10">
        <f t="array" aca="1" ref="E2" ca="1">MAX(IF((client=$A2)*(retard&gt;D$1)*(retard&lt;=E$1),nechu,""))</f>
        <v>0</v>
      </c>
      <c r="F2" s="10">
        <f t="array" aca="1" ref="F2" ca="1">MAX(IF((client=$A2)*(retard&gt;E$1)*(retard&lt;=F$1),nechu,""))</f>
        <v>0</v>
      </c>
    </row>
    <row r="3" spans="1:6">
      <c r="A3" t="str">
        <f t="array" aca="1" ref="A3" ca="1">IFERROR(OFFSET('Historique client'!A$1,MATCH(0,COUNTIF(A$1:A2,client),0),),"")</f>
        <v>AMBW0000</v>
      </c>
      <c r="B3" s="10">
        <f t="array" aca="1" ref="B3" ca="1">MAX(IF((client=$A3)*(retard&lt;=1)*(retard=0),nechu,""))</f>
        <v>0</v>
      </c>
      <c r="C3" s="10">
        <f t="array" aca="1" ref="C3" ca="1">MAX(IF((client=$A3)*(retard&gt;=1)*(retard&lt;=C$1),nechu,""))</f>
        <v>3073.4</v>
      </c>
      <c r="D3" s="10">
        <f t="array" aca="1" ref="D3" ca="1">MAX(IF((client=$A3)*(retard&gt;C$1)*(retard&lt;=D$1),nechu,""))</f>
        <v>55100.98</v>
      </c>
      <c r="E3" s="10">
        <f t="array" aca="1" ref="E3" ca="1">MAX(IF((client=$A3)*(retard&gt;D$1)*(retard&lt;=E$1),nechu,""))</f>
        <v>8447.01</v>
      </c>
      <c r="F3" s="10">
        <f t="array" aca="1" ref="F3" ca="1">MAX(IF((client=$A3)*(retard&gt;E$1)*(retard&lt;=F$1),nechu,""))</f>
        <v>181.5</v>
      </c>
    </row>
    <row r="4" spans="1:6">
      <c r="A4" t="str">
        <f t="array" aca="1" ref="A4" ca="1">IFERROR(OFFSET('Historique client'!A$1,MATCH(0,COUNTIF(A$1:A3,client),0),),"")</f>
        <v>ANCA0000</v>
      </c>
      <c r="B4" s="10">
        <f t="array" aca="1" ref="B4" ca="1">MAX(IF((client=$A4)*(retard&lt;=1)*(retard=0),nechu,""))</f>
        <v>0</v>
      </c>
      <c r="C4" s="10">
        <f t="array" aca="1" ref="C4" ca="1">MAX(IF((client=$A4)*(retard&gt;=1)*(retard&lt;=C$1),nechu,""))</f>
        <v>0</v>
      </c>
      <c r="D4" s="10">
        <f t="array" aca="1" ref="D4" ca="1">MAX(IF((client=$A4)*(retard&gt;C$1)*(retard&lt;=D$1),nechu,""))</f>
        <v>0</v>
      </c>
      <c r="E4" s="10">
        <f t="array" aca="1" ref="E4" ca="1">MAX(IF((client=$A4)*(retard&gt;D$1)*(retard&lt;=E$1),nechu,""))</f>
        <v>0</v>
      </c>
      <c r="F4" s="10">
        <f t="array" aca="1" ref="F4" ca="1">MAX(IF((client=$A4)*(retard&gt;E$1)*(retard&lt;=F$1),nechu,""))</f>
        <v>0</v>
      </c>
    </row>
    <row r="5" spans="1:6">
      <c r="A5" t="str">
        <f t="array" aca="1" ref="A5" ca="1">IFERROR(OFFSET('Historique client'!A$1,MATCH(0,COUNTIF(A$1:A4,client),0),),"")</f>
        <v>AREG</v>
      </c>
      <c r="B5" s="10">
        <f t="array" aca="1" ref="B5" ca="1">MAX(IF((client=$A5)*(retard&lt;=1)*(retard=0),nechu,""))</f>
        <v>0</v>
      </c>
      <c r="C5" s="10">
        <f t="array" aca="1" ref="C5" ca="1">MAX(IF((client=$A5)*(retard&gt;=1)*(retard&lt;=C$1),nechu,""))</f>
        <v>0</v>
      </c>
      <c r="D5" s="10">
        <f t="array" aca="1" ref="D5" ca="1">MAX(IF((client=$A5)*(retard&gt;C$1)*(retard&lt;=D$1),nechu,""))</f>
        <v>0</v>
      </c>
      <c r="E5" s="10">
        <f t="array" aca="1" ref="E5" ca="1">MAX(IF((client=$A5)*(retard&gt;D$1)*(retard&lt;=E$1),nechu,""))</f>
        <v>0</v>
      </c>
      <c r="F5" s="10">
        <f t="array" aca="1" ref="F5" ca="1">MAX(IF((client=$A5)*(retard&gt;E$1)*(retard&lt;=F$1),nechu,""))</f>
        <v>0</v>
      </c>
    </row>
    <row r="6" spans="1:6">
      <c r="A6" t="str">
        <f t="array" aca="1" ref="A6" ca="1">IFERROR(OFFSET('Historique client'!A$1,MATCH(0,COUNTIF(A$1:A5,client),0),),"")</f>
        <v xml:space="preserve">ASTIR </v>
      </c>
      <c r="B6" s="10">
        <f t="array" aca="1" ref="B6" ca="1">MAX(IF((client=$A6)*(retard&lt;=1)*(retard=0),nechu,""))</f>
        <v>0</v>
      </c>
      <c r="C6" s="10">
        <f t="array" aca="1" ref="C6" ca="1">MAX(IF((client=$A6)*(retard&gt;=1)*(retard&lt;=C$1),nechu,""))</f>
        <v>0</v>
      </c>
      <c r="D6" s="10">
        <f t="array" aca="1" ref="D6" ca="1">MAX(IF((client=$A6)*(retard&gt;C$1)*(retard&lt;=D$1),nechu,""))</f>
        <v>0</v>
      </c>
      <c r="E6" s="10">
        <f t="array" aca="1" ref="E6" ca="1">MAX(IF((client=$A6)*(retard&gt;D$1)*(retard&lt;=E$1),nechu,""))</f>
        <v>0</v>
      </c>
      <c r="F6" s="10">
        <f t="array" aca="1" ref="F6" ca="1">MAX(IF((client=$A6)*(retard&gt;E$1)*(retard&lt;=F$1),nechu,""))</f>
        <v>0</v>
      </c>
    </row>
    <row r="7" spans="1:6">
      <c r="A7" t="str">
        <f t="array" aca="1" ref="A7" ca="1">IFERROR(OFFSET('Historique client'!A$1,MATCH(0,COUNTIF(A$1:A6,client),0),),"")</f>
        <v>AUXARCAD</v>
      </c>
      <c r="B7" s="10">
        <f t="array" aca="1" ref="B7" ca="1">MAX(IF((client=$A7)*(retard&lt;=1)*(retard=0),nechu,""))</f>
        <v>0</v>
      </c>
      <c r="C7" s="10">
        <f t="array" aca="1" ref="C7" ca="1">MAX(IF((client=$A7)*(retard&gt;=1)*(retard&lt;=C$1),nechu,""))</f>
        <v>0</v>
      </c>
      <c r="D7" s="10">
        <f t="array" aca="1" ref="D7" ca="1">MAX(IF((client=$A7)*(retard&gt;C$1)*(retard&lt;=D$1),nechu,""))</f>
        <v>0</v>
      </c>
      <c r="E7" s="10">
        <f t="array" aca="1" ref="E7" ca="1">MAX(IF((client=$A7)*(retard&gt;D$1)*(retard&lt;=E$1),nechu,""))</f>
        <v>0</v>
      </c>
      <c r="F7" s="10">
        <f t="array" aca="1" ref="F7" ca="1">MAX(IF((client=$A7)*(retard&gt;E$1)*(retard&lt;=F$1),nechu,""))</f>
        <v>0</v>
      </c>
    </row>
    <row r="8" spans="1:6">
      <c r="A8" t="str">
        <f t="array" aca="1" ref="A8" ca="1">IFERROR(OFFSET('Historique client'!A$1,MATCH(0,COUNTIF(A$1:A7,client),0),),"")</f>
        <v>AZZURO</v>
      </c>
      <c r="B8" s="10">
        <f t="array" aca="1" ref="B8" ca="1">MAX(IF((client=$A8)*(retard&lt;=1)*(retard=0),nechu,""))</f>
        <v>0</v>
      </c>
      <c r="C8" s="10">
        <f t="array" aca="1" ref="C8" ca="1">MAX(IF((client=$A8)*(retard&gt;=1)*(retard&lt;=C$1),nechu,""))</f>
        <v>0</v>
      </c>
      <c r="D8" s="10">
        <f t="array" aca="1" ref="D8" ca="1">MAX(IF((client=$A8)*(retard&gt;C$1)*(retard&lt;=D$1),nechu,""))</f>
        <v>0</v>
      </c>
      <c r="E8" s="10">
        <f t="array" aca="1" ref="E8" ca="1">MAX(IF((client=$A8)*(retard&gt;D$1)*(retard&lt;=E$1),nechu,""))</f>
        <v>0</v>
      </c>
      <c r="F8" s="10">
        <f t="array" aca="1" ref="F8" ca="1">MAX(IF((client=$A8)*(retard&gt;E$1)*(retard&lt;=F$1),nechu,""))</f>
        <v>0</v>
      </c>
    </row>
    <row r="9" spans="1:6">
      <c r="A9" t="str">
        <f t="array" aca="1" ref="A9" ca="1">IFERROR(OFFSET('Historique client'!A$1,MATCH(0,COUNTIF(A$1:A8,client),0),),"")</f>
        <v>BAKEHOUS</v>
      </c>
      <c r="B9" s="10">
        <f t="array" aca="1" ref="B9" ca="1">MAX(IF((client=$A9)*(retard&lt;=1)*(retard=0),nechu,""))</f>
        <v>0</v>
      </c>
      <c r="C9" s="10">
        <f t="array" aca="1" ref="C9" ca="1">MAX(IF((client=$A9)*(retard&gt;=1)*(retard&lt;=C$1),nechu,""))</f>
        <v>0</v>
      </c>
      <c r="D9" s="10">
        <f t="array" aca="1" ref="D9" ca="1">MAX(IF((client=$A9)*(retard&gt;C$1)*(retard&lt;=D$1),nechu,""))</f>
        <v>0</v>
      </c>
      <c r="E9" s="10">
        <f t="array" aca="1" ref="E9" ca="1">MAX(IF((client=$A9)*(retard&gt;D$1)*(retard&lt;=E$1),nechu,""))</f>
        <v>0</v>
      </c>
      <c r="F9" s="10">
        <f t="array" aca="1" ref="F9" ca="1">MAX(IF((client=$A9)*(retard&gt;E$1)*(retard&lt;=F$1),nechu,""))</f>
        <v>0</v>
      </c>
    </row>
    <row r="10" spans="1:6">
      <c r="A10" t="str">
        <f t="array" aca="1" ref="A10" ca="1">IFERROR(OFFSET('Historique client'!A$1,MATCH(0,COUNTIF(A$1:A9,client),0),),"")</f>
        <v>BAPSHO</v>
      </c>
      <c r="B10" s="10">
        <f t="array" aca="1" ref="B10" ca="1">MAX(IF((client=$A10)*(retard&lt;=1)*(retard=0),nechu,""))</f>
        <v>0</v>
      </c>
      <c r="C10" s="10">
        <f t="array" aca="1" ref="C10" ca="1">MAX(IF((client=$A10)*(retard&gt;=1)*(retard&lt;=C$1),nechu,""))</f>
        <v>0</v>
      </c>
      <c r="D10" s="10">
        <f t="array" aca="1" ref="D10" ca="1">MAX(IF((client=$A10)*(retard&gt;C$1)*(retard&lt;=D$1),nechu,""))</f>
        <v>0</v>
      </c>
      <c r="E10" s="10">
        <f t="array" aca="1" ref="E10" ca="1">MAX(IF((client=$A10)*(retard&gt;D$1)*(retard&lt;=E$1),nechu,""))</f>
        <v>0</v>
      </c>
      <c r="F10" s="10">
        <f t="array" aca="1" ref="F10" ca="1">MAX(IF((client=$A10)*(retard&gt;E$1)*(retard&lt;=F$1),nechu,""))</f>
        <v>0</v>
      </c>
    </row>
    <row r="11" spans="1:6">
      <c r="A11" t="str">
        <f t="array" aca="1" ref="A11" ca="1">IFERROR(OFFSET('Historique client'!A$1,MATCH(0,COUNTIF(A$1:A10,client),0),),"")</f>
        <v>BARBARO0</v>
      </c>
      <c r="B11" s="10">
        <f t="array" aca="1" ref="B11" ca="1">MAX(IF((client=$A11)*(retard&lt;=1)*(retard=0),nechu,""))</f>
        <v>0</v>
      </c>
      <c r="C11" s="10">
        <f t="array" aca="1" ref="C11" ca="1">MAX(IF((client=$A11)*(retard&gt;=1)*(retard&lt;=C$1),nechu,""))</f>
        <v>469</v>
      </c>
      <c r="D11" s="10">
        <f t="array" aca="1" ref="D11" ca="1">MAX(IF((client=$A11)*(retard&gt;C$1)*(retard&lt;=D$1),nechu,""))</f>
        <v>0</v>
      </c>
      <c r="E11" s="10">
        <f t="array" aca="1" ref="E11" ca="1">MAX(IF((client=$A11)*(retard&gt;D$1)*(retard&lt;=E$1),nechu,""))</f>
        <v>0</v>
      </c>
      <c r="F11" s="10">
        <f t="array" aca="1" ref="F11" ca="1">MAX(IF((client=$A11)*(retard&gt;E$1)*(retard&lt;=F$1),nechu,""))</f>
        <v>0</v>
      </c>
    </row>
    <row r="12" spans="1:6">
      <c r="A12" t="str">
        <f t="array" aca="1" ref="A12" ca="1">IFERROR(OFFSET('Historique client'!A$1,MATCH(0,COUNTIF(A$1:A11,client),0),),"")</f>
        <v>BNJ00000</v>
      </c>
      <c r="B12" s="10">
        <f t="array" aca="1" ref="B12" ca="1">MAX(IF((client=$A12)*(retard&lt;=1)*(retard=0),nechu,""))</f>
        <v>0</v>
      </c>
      <c r="C12" s="10">
        <f t="array" aca="1" ref="C12" ca="1">MAX(IF((client=$A12)*(retard&gt;=1)*(retard&lt;=C$1),nechu,""))</f>
        <v>0</v>
      </c>
      <c r="D12" s="10">
        <f t="array" aca="1" ref="D12" ca="1">MAX(IF((client=$A12)*(retard&gt;C$1)*(retard&lt;=D$1),nechu,""))</f>
        <v>0</v>
      </c>
      <c r="E12" s="10">
        <f t="array" aca="1" ref="E12" ca="1">MAX(IF((client=$A12)*(retard&gt;D$1)*(retard&lt;=E$1),nechu,""))</f>
        <v>0</v>
      </c>
      <c r="F12" s="10">
        <f t="array" aca="1" ref="F12" ca="1">MAX(IF((client=$A12)*(retard&gt;E$1)*(retard&lt;=F$1),nechu,""))</f>
        <v>0</v>
      </c>
    </row>
    <row r="13" spans="1:6">
      <c r="A13" t="str">
        <f t="array" aca="1" ref="A13" ca="1">IFERROR(OFFSET('Historique client'!A$1,MATCH(0,COUNTIF(A$1:A12,client),0),),"")</f>
        <v>BOELSBAS</v>
      </c>
      <c r="B13" s="10">
        <f t="array" aca="1" ref="B13" ca="1">MAX(IF((client=$A13)*(retard&lt;=1)*(retard=0),nechu,""))</f>
        <v>0</v>
      </c>
      <c r="C13" s="10">
        <f t="array" aca="1" ref="C13" ca="1">MAX(IF((client=$A13)*(retard&gt;=1)*(retard&lt;=C$1),nechu,""))</f>
        <v>1993.54</v>
      </c>
      <c r="D13" s="10">
        <f t="array" aca="1" ref="D13" ca="1">MAX(IF((client=$A13)*(retard&gt;C$1)*(retard&lt;=D$1),nechu,""))</f>
        <v>0</v>
      </c>
      <c r="E13" s="10">
        <f t="array" aca="1" ref="E13" ca="1">MAX(IF((client=$A13)*(retard&gt;D$1)*(retard&lt;=E$1),nechu,""))</f>
        <v>0</v>
      </c>
      <c r="F13" s="10">
        <f t="array" aca="1" ref="F13" ca="1">MAX(IF((client=$A13)*(retard&gt;E$1)*(retard&lt;=F$1),nechu,""))</f>
        <v>0</v>
      </c>
    </row>
    <row r="14" spans="1:6">
      <c r="A14" t="str">
        <f t="array" aca="1" ref="A14" ca="1">IFERROR(OFFSET('Historique client'!A$1,MATCH(0,COUNTIF(A$1:A13,client),0),),"")</f>
        <v>BURROW</v>
      </c>
      <c r="B14" s="10">
        <f t="array" aca="1" ref="B14" ca="1">MAX(IF((client=$A14)*(retard&lt;=1)*(retard=0),nechu,""))</f>
        <v>0</v>
      </c>
      <c r="C14" s="10">
        <f t="array" aca="1" ref="C14" ca="1">MAX(IF((client=$A14)*(retard&gt;=1)*(retard&lt;=C$1),nechu,""))</f>
        <v>0</v>
      </c>
      <c r="D14" s="10">
        <f t="array" aca="1" ref="D14" ca="1">MAX(IF((client=$A14)*(retard&gt;C$1)*(retard&lt;=D$1),nechu,""))</f>
        <v>0</v>
      </c>
      <c r="E14" s="10">
        <f t="array" aca="1" ref="E14" ca="1">MAX(IF((client=$A14)*(retard&gt;D$1)*(retard&lt;=E$1),nechu,""))</f>
        <v>0</v>
      </c>
      <c r="F14" s="10">
        <f t="array" aca="1" ref="F14" ca="1">MAX(IF((client=$A14)*(retard&gt;E$1)*(retard&lt;=F$1),nechu,""))</f>
        <v>0</v>
      </c>
    </row>
    <row r="15" spans="1:6">
      <c r="A15" t="str">
        <f t="array" aca="1" ref="A15" ca="1">IFERROR(OFFSET('Historique client'!A$1,MATCH(0,COUNTIF(A$1:A14,client),0),),"")</f>
        <v>CARMEN00</v>
      </c>
      <c r="B15" s="10">
        <f t="array" aca="1" ref="B15" ca="1">MAX(IF((client=$A15)*(retard&lt;=1)*(retard=0),nechu,""))</f>
        <v>0</v>
      </c>
      <c r="C15" s="10">
        <f t="array" aca="1" ref="C15" ca="1">MAX(IF((client=$A15)*(retard&gt;=1)*(retard&lt;=C$1),nechu,""))</f>
        <v>0</v>
      </c>
      <c r="D15" s="10">
        <f t="array" aca="1" ref="D15" ca="1">MAX(IF((client=$A15)*(retard&gt;C$1)*(retard&lt;=D$1),nechu,""))</f>
        <v>0</v>
      </c>
      <c r="E15" s="10">
        <f t="array" aca="1" ref="E15" ca="1">MAX(IF((client=$A15)*(retard&gt;D$1)*(retard&lt;=E$1),nechu,""))</f>
        <v>0</v>
      </c>
      <c r="F15" s="10">
        <f t="array" aca="1" ref="F15" ca="1">MAX(IF((client=$A15)*(retard&gt;E$1)*(retard&lt;=F$1),nechu,""))</f>
        <v>0</v>
      </c>
    </row>
    <row r="16" spans="1:6">
      <c r="A16" t="str">
        <f t="array" aca="1" ref="A16" ca="1">IFERROR(OFFSET('Historique client'!A$1,MATCH(0,COUNTIF(A$1:A15,client),0),),"")</f>
        <v>CD0000</v>
      </c>
      <c r="B16" s="10">
        <f t="array" aca="1" ref="B16" ca="1">MAX(IF((client=$A16)*(retard&lt;=1)*(retard=0),nechu,""))</f>
        <v>0</v>
      </c>
      <c r="C16" s="10">
        <f t="array" aca="1" ref="C16" ca="1">MAX(IF((client=$A16)*(retard&gt;=1)*(retard&lt;=C$1),nechu,""))</f>
        <v>0</v>
      </c>
      <c r="D16" s="10">
        <f t="array" aca="1" ref="D16" ca="1">MAX(IF((client=$A16)*(retard&gt;C$1)*(retard&lt;=D$1),nechu,""))</f>
        <v>0</v>
      </c>
      <c r="E16" s="10">
        <f t="array" aca="1" ref="E16" ca="1">MAX(IF((client=$A16)*(retard&gt;D$1)*(retard&lt;=E$1),nechu,""))</f>
        <v>0</v>
      </c>
      <c r="F16" s="10">
        <f t="array" aca="1" ref="F16" ca="1">MAX(IF((client=$A16)*(retard&gt;E$1)*(retard&lt;=F$1),nechu,""))</f>
        <v>0</v>
      </c>
    </row>
    <row r="17" spans="1:6">
      <c r="A17" t="str">
        <f t="array" aca="1" ref="A17" ca="1">IFERROR(OFFSET('Historique client'!A$1,MATCH(0,COUNTIF(A$1:A16,client),0),),"")</f>
        <v>CHEQUES0</v>
      </c>
      <c r="B17" s="10">
        <f t="array" aca="1" ref="B17" ca="1">MAX(IF((client=$A17)*(retard&lt;=1)*(retard=0),nechu,""))</f>
        <v>0</v>
      </c>
      <c r="C17" s="10">
        <f t="array" aca="1" ref="C17" ca="1">MAX(IF((client=$A17)*(retard&gt;=1)*(retard&lt;=C$1),nechu,""))</f>
        <v>0</v>
      </c>
      <c r="D17" s="10">
        <f t="array" aca="1" ref="D17" ca="1">MAX(IF((client=$A17)*(retard&gt;C$1)*(retard&lt;=D$1),nechu,""))</f>
        <v>0</v>
      </c>
      <c r="E17" s="10">
        <f t="array" aca="1" ref="E17" ca="1">MAX(IF((client=$A17)*(retard&gt;D$1)*(retard&lt;=E$1),nechu,""))</f>
        <v>0</v>
      </c>
      <c r="F17" s="10">
        <f t="array" aca="1" ref="F17" ca="1">MAX(IF((client=$A17)*(retard&gt;E$1)*(retard&lt;=F$1),nechu,""))</f>
        <v>0</v>
      </c>
    </row>
    <row r="18" spans="1:6">
      <c r="A18" t="str">
        <f t="array" aca="1" ref="A18" ca="1">IFERROR(OFFSET('Historique client'!A$1,MATCH(0,COUNTIF(A$1:A17,client),0),),"")</f>
        <v>CLAVERIA</v>
      </c>
      <c r="B18" s="10">
        <f t="array" aca="1" ref="B18" ca="1">MAX(IF((client=$A18)*(retard&lt;=1)*(retard=0),nechu,""))</f>
        <v>0</v>
      </c>
      <c r="C18" s="10">
        <f t="array" aca="1" ref="C18" ca="1">MAX(IF((client=$A18)*(retard&gt;=1)*(retard&lt;=C$1),nechu,""))</f>
        <v>0</v>
      </c>
      <c r="D18" s="10">
        <f t="array" aca="1" ref="D18" ca="1">MAX(IF((client=$A18)*(retard&gt;C$1)*(retard&lt;=D$1),nechu,""))</f>
        <v>0</v>
      </c>
      <c r="E18" s="10">
        <f t="array" aca="1" ref="E18" ca="1">MAX(IF((client=$A18)*(retard&gt;D$1)*(retard&lt;=E$1),nechu,""))</f>
        <v>0</v>
      </c>
      <c r="F18" s="10">
        <f t="array" aca="1" ref="F18" ca="1">MAX(IF((client=$A18)*(retard&gt;E$1)*(retard&lt;=F$1),nechu,""))</f>
        <v>0</v>
      </c>
    </row>
    <row r="19" spans="1:6">
      <c r="A19" t="str">
        <f t="array" aca="1" ref="A19" ca="1">IFERROR(OFFSET('Historique client'!A$1,MATCH(0,COUNTIF(A$1:A18,client),0),),"")</f>
        <v>CONCEP</v>
      </c>
      <c r="B19" s="10">
        <f t="array" aca="1" ref="B19" ca="1">MAX(IF((client=$A19)*(retard&lt;=1)*(retard=0),nechu,""))</f>
        <v>0</v>
      </c>
      <c r="C19" s="10">
        <f t="array" aca="1" ref="C19" ca="1">MAX(IF((client=$A19)*(retard&gt;=1)*(retard&lt;=C$1),nechu,""))</f>
        <v>0</v>
      </c>
      <c r="D19" s="10">
        <f t="array" aca="1" ref="D19" ca="1">MAX(IF((client=$A19)*(retard&gt;C$1)*(retard&lt;=D$1),nechu,""))</f>
        <v>0</v>
      </c>
      <c r="E19" s="10">
        <f t="array" aca="1" ref="E19" ca="1">MAX(IF((client=$A19)*(retard&gt;D$1)*(retard&lt;=E$1),nechu,""))</f>
        <v>0</v>
      </c>
      <c r="F19" s="10">
        <f t="array" aca="1" ref="F19" ca="1">MAX(IF((client=$A19)*(retard&gt;E$1)*(retard&lt;=F$1),nechu,""))</f>
        <v>0</v>
      </c>
    </row>
    <row r="20" spans="1:6">
      <c r="A20" t="str">
        <f t="array" aca="1" ref="A20" ca="1">IFERROR(OFFSET('Historique client'!A$1,MATCH(0,COUNTIF(A$1:A19,client),0),),"")</f>
        <v>CONTI-E0</v>
      </c>
      <c r="B20" s="10">
        <f t="array" aca="1" ref="B20" ca="1">MAX(IF((client=$A20)*(retard&lt;=1)*(retard=0),nechu,""))</f>
        <v>0</v>
      </c>
      <c r="C20" s="10">
        <f t="array" aca="1" ref="C20" ca="1">MAX(IF((client=$A20)*(retard&gt;=1)*(retard&lt;=C$1),nechu,""))</f>
        <v>0</v>
      </c>
      <c r="D20" s="10">
        <f t="array" aca="1" ref="D20" ca="1">MAX(IF((client=$A20)*(retard&gt;C$1)*(retard&lt;=D$1),nechu,""))</f>
        <v>0</v>
      </c>
      <c r="E20" s="10">
        <f t="array" aca="1" ref="E20" ca="1">MAX(IF((client=$A20)*(retard&gt;D$1)*(retard&lt;=E$1),nechu,""))</f>
        <v>0</v>
      </c>
      <c r="F20" s="10">
        <f t="array" aca="1" ref="F20" ca="1">MAX(IF((client=$A20)*(retard&gt;E$1)*(retard&lt;=F$1),nechu,""))</f>
        <v>0</v>
      </c>
    </row>
    <row r="21" spans="1:6">
      <c r="A21" t="str">
        <f t="array" aca="1" ref="A21" ca="1">IFERROR(OFFSET('Historique client'!A$1,MATCH(0,COUNTIF(A$1:A20,client),0),),"")</f>
        <v>COSTA000</v>
      </c>
      <c r="B21" s="10">
        <f ca="1">SUMPRODUCT(MAX((client=$A21)*(ABS(retard)&lt;=1)))</f>
        <v>0</v>
      </c>
    </row>
    <row r="22" spans="1:6">
      <c r="A22" t="str">
        <f t="array" aca="1" ref="A22" ca="1">IFERROR(OFFSET('Historique client'!A$1,MATCH(0,COUNTIF(A$1:A21,client),0),),"")</f>
        <v>CREDE000</v>
      </c>
      <c r="B22" s="10">
        <f ca="1">SUMPRODUCT(MAX((client=$A22)*(ABS(retard)&lt;=1)))</f>
        <v>0</v>
      </c>
    </row>
    <row r="23" spans="1:6">
      <c r="A23" t="str">
        <f t="array" aca="1" ref="A23" ca="1">IFERROR(OFFSET('Historique client'!A$1,MATCH(0,COUNTIF(A$1:A22,client),0),),"")</f>
        <v>DCODE000</v>
      </c>
      <c r="B23" s="10">
        <f ca="1">SUMPRODUCT(MAX((client=$A23)*(ABS(retard)&lt;=1)))</f>
        <v>0</v>
      </c>
    </row>
    <row r="24" spans="1:6">
      <c r="A24" t="str">
        <f t="array" aca="1" ref="A24" ca="1">IFERROR(OFFSET('Historique client'!A$1,MATCH(0,COUNTIF(A$1:A23,client),0),),"")</f>
        <v>DED00000</v>
      </c>
      <c r="B24" s="10">
        <f ca="1">SUMPRODUCT(MAX((client=$A24)*(ABS(retard)&lt;=1)))</f>
        <v>0</v>
      </c>
    </row>
    <row r="25" spans="1:6">
      <c r="A25" t="str">
        <f t="array" aca="1" ref="A25" ca="1">IFERROR(OFFSET('Historique client'!A$1,MATCH(0,COUNTIF(A$1:A24,client),0),),"")</f>
        <v>DENTELLE</v>
      </c>
      <c r="B25" s="10">
        <f ca="1">SUMPRODUCT(MAX((client=$A25)*(ABS(retard)&lt;=1)))</f>
        <v>0</v>
      </c>
    </row>
    <row r="26" spans="1:6">
      <c r="A26" t="str">
        <f t="array" aca="1" ref="A26" ca="1">IFERROR(OFFSET('Historique client'!A$1,MATCH(0,COUNTIF(A$1:A25,client),0),),"")</f>
        <v>DESDESSO</v>
      </c>
      <c r="B26" s="10">
        <f ca="1">SUMPRODUCT(MAX((client=$A26)*(ABS(retard)&lt;=1)))</f>
        <v>0</v>
      </c>
    </row>
    <row r="27" spans="1:6">
      <c r="A27" t="str">
        <f t="array" aca="1" ref="A27" ca="1">IFERROR(OFFSET('Historique client'!A$1,MATCH(0,COUNTIF(A$1:A26,client),0),),"")</f>
        <v>DIFFUSIO</v>
      </c>
      <c r="B27" s="10">
        <f ca="1">SUMPRODUCT(MAX((client=$A27)*(ABS(retard)&lt;=1)))</f>
        <v>0</v>
      </c>
    </row>
    <row r="28" spans="1:6">
      <c r="A28" t="str">
        <f t="array" aca="1" ref="A28" ca="1">IFERROR(OFFSET('Historique client'!A$1,MATCH(0,COUNTIF(A$1:A27,client),0),),"")</f>
        <v>DINASTIJ</v>
      </c>
      <c r="B28" s="10">
        <f ca="1">SUMPRODUCT(MAX((client=$A28)*(ABS(retard)&lt;=1)))</f>
        <v>0</v>
      </c>
    </row>
    <row r="29" spans="1:6">
      <c r="A29" t="str">
        <f t="array" aca="1" ref="A29" ca="1">IFERROR(OFFSET('Historique client'!A$1,MATCH(0,COUNTIF(A$1:A28,client),0),),"")</f>
        <v>DINGLE</v>
      </c>
      <c r="B29" s="10">
        <f ca="1">SUMPRODUCT(MAX((client=$A29)*(ABS(retard)&lt;=1)))</f>
        <v>0</v>
      </c>
    </row>
    <row r="30" spans="1:6">
      <c r="A30" t="str">
        <f t="array" aca="1" ref="A30" ca="1">IFERROR(OFFSET('Historique client'!A$1,MATCH(0,COUNTIF(A$1:A29,client),0),),"")</f>
        <v>DIZZY000</v>
      </c>
      <c r="B30" s="10">
        <f ca="1">SUMPRODUCT(MAX((client=$A30)*(ABS(retard)&lt;=1)))</f>
        <v>0</v>
      </c>
    </row>
    <row r="31" spans="1:6">
      <c r="A31" t="str">
        <f t="array" aca="1" ref="A31" ca="1">IFERROR(OFFSET('Historique client'!A$1,MATCH(0,COUNTIF(A$1:A30,client),0),),"")</f>
        <v>DROHME00</v>
      </c>
      <c r="B31" s="10">
        <f ca="1">SUMPRODUCT(MAX((client=$A31)*(ABS(retard)&lt;=1)))</f>
        <v>0</v>
      </c>
    </row>
    <row r="32" spans="1:6">
      <c r="A32" t="str">
        <f t="array" aca="1" ref="A32" ca="1">IFERROR(OFFSET('Historique client'!A$1,MATCH(0,COUNTIF(A$1:A31,client),0),),"")</f>
        <v>DUEGI000</v>
      </c>
      <c r="B32" s="10">
        <f ca="1">SUMPRODUCT(MAX((client=$A32)*(ABS(retard)&lt;=1)))</f>
        <v>0</v>
      </c>
    </row>
    <row r="33" spans="1:2">
      <c r="A33" t="str">
        <f t="array" aca="1" ref="A33" ca="1">IFERROR(OFFSET('Historique client'!A$1,MATCH(0,COUNTIF(A$1:A32,client),0),),"")</f>
        <v>ELISE000</v>
      </c>
      <c r="B33" s="10">
        <f ca="1">SUMPRODUCT(MAX((client=$A33)*(ABS(retard)&lt;=1)))</f>
        <v>0</v>
      </c>
    </row>
    <row r="34" spans="1:2">
      <c r="A34" t="str">
        <f t="array" aca="1" ref="A34" ca="1">IFERROR(OFFSET('Historique client'!A$1,MATCH(0,COUNTIF(A$1:A33,client),0),),"")</f>
        <v>ENJOY0</v>
      </c>
      <c r="B34" s="10">
        <f ca="1">SUMPRODUCT(MAX((client=$A34)*(ABS(retard)&lt;=1)))</f>
        <v>0</v>
      </c>
    </row>
    <row r="35" spans="1:2">
      <c r="A35" t="str">
        <f t="array" aca="1" ref="A35" ca="1">IFERROR(OFFSET('Historique client'!A$1,MATCH(0,COUNTIF(A$1:A34,client),0),),"")</f>
        <v>FUT01</v>
      </c>
      <c r="B35" s="10">
        <f ca="1">SUMPRODUCT(MAX((client=$A35)*(ABS(retard)&lt;=1)))</f>
        <v>0</v>
      </c>
    </row>
    <row r="36" spans="1:2">
      <c r="A36" t="str">
        <f t="array" aca="1" ref="A36" ca="1">IFERROR(OFFSET('Historique client'!A$1,MATCH(0,COUNTIF(A$1:A35,client),0),),"")</f>
        <v>FUTURA00</v>
      </c>
      <c r="B36" s="10">
        <f ca="1">SUMPRODUCT(MAX((client=$A36)*(ABS(retard)&lt;=1)))</f>
        <v>0</v>
      </c>
    </row>
    <row r="37" spans="1:2">
      <c r="A37" t="str">
        <f t="array" aca="1" ref="A37" ca="1">IFERROR(OFFSET('Historique client'!A$1,MATCH(0,COUNTIF(A$1:A36,client),0),),"")</f>
        <v>GALENE00</v>
      </c>
      <c r="B37" s="10">
        <f ca="1">SUMPRODUCT(MAX((client=$A37)*(ABS(retard)&lt;=1)))</f>
        <v>0</v>
      </c>
    </row>
    <row r="38" spans="1:2">
      <c r="A38" t="str">
        <f t="array" aca="1" ref="A38" ca="1">IFERROR(OFFSET('Historique client'!A$1,MATCH(0,COUNTIF(A$1:A37,client),0),),"")</f>
        <v>GRUPTRAP</v>
      </c>
      <c r="B38" s="10">
        <f ca="1">SUMPRODUCT(MAX((client=$A38)*(ABS(retard)&lt;=1)))</f>
        <v>0</v>
      </c>
    </row>
    <row r="39" spans="1:2">
      <c r="A39" t="str">
        <f t="array" aca="1" ref="A39" ca="1">IFERROR(OFFSET('Historique client'!A$1,MATCH(0,COUNTIF(A$1:A38,client),0),),"")</f>
        <v>HANNON00</v>
      </c>
      <c r="B39" s="10">
        <f ca="1">SUMPRODUCT(MAX((client=$A39)*(ABS(retard)&lt;=1)))</f>
        <v>0</v>
      </c>
    </row>
    <row r="40" spans="1:2">
      <c r="A40" t="str">
        <f t="array" aca="1" ref="A40" ca="1">IFERROR(OFFSET('Historique client'!A$1,MATCH(0,COUNTIF(A$1:A39,client),0),),"")</f>
        <v>HELLER00</v>
      </c>
      <c r="B40" s="10">
        <f ca="1">SUMPRODUCT(MAX((client=$A40)*(ABS(retard)&lt;=1)))</f>
        <v>0</v>
      </c>
    </row>
    <row r="41" spans="1:2">
      <c r="A41" t="str">
        <f t="array" aca="1" ref="A41" ca="1">IFERROR(OFFSET('Historique client'!A$1,MATCH(0,COUNTIF(A$1:A40,client),0),),"")</f>
        <v>HOMEHOBB</v>
      </c>
      <c r="B41" s="10">
        <f ca="1">SUMPRODUCT(MAX((client=$A41)*(ABS(retard)&lt;=1)))</f>
        <v>0</v>
      </c>
    </row>
    <row r="42" spans="1:2">
      <c r="A42" t="str">
        <f t="array" aca="1" ref="A42" ca="1">IFERROR(OFFSET('Historique client'!A$1,MATCH(0,COUNTIF(A$1:A41,client),0),),"")</f>
        <v>IMAGINE0</v>
      </c>
      <c r="B42" s="10">
        <f ca="1">SUMPRODUCT(MAX((client=$A42)*(ABS(retard)&lt;=1)))</f>
        <v>0</v>
      </c>
    </row>
    <row r="43" spans="1:2">
      <c r="A43" t="str">
        <f t="array" aca="1" ref="A43" ca="1">IFERROR(OFFSET('Historique client'!A$1,MATCH(0,COUNTIF(A$1:A42,client),0),),"")</f>
        <v>INITIALE</v>
      </c>
      <c r="B43" s="10">
        <f ca="1">SUMPRODUCT(MAX((client=$A43)*(ABS(retard)&lt;=1)))</f>
        <v>0</v>
      </c>
    </row>
    <row r="44" spans="1:2">
      <c r="A44" t="str">
        <f t="array" aca="1" ref="A44" ca="1">IFERROR(OFFSET('Historique client'!A$1,MATCH(0,COUNTIF(A$1:A43,client),0),),"")</f>
        <v>IONA0000</v>
      </c>
      <c r="B44" s="10">
        <f ca="1">SUMPRODUCT(MAX((client=$A44)*(ABS(retard)&lt;=1)))</f>
        <v>0</v>
      </c>
    </row>
    <row r="45" spans="1:2">
      <c r="A45" t="str">
        <f t="array" aca="1" ref="A45" ca="1">IFERROR(OFFSET('Historique client'!A$1,MATCH(0,COUNTIF(A$1:A44,client),0),),"")</f>
        <v>ISABELLE</v>
      </c>
      <c r="B45" s="10">
        <f ca="1">SUMPRODUCT(MAX((client=$A45)*(ABS(retard)&lt;=1)))</f>
        <v>0</v>
      </c>
    </row>
    <row r="46" spans="1:2">
      <c r="A46" t="str">
        <f t="array" aca="1" ref="A46" ca="1">IFERROR(OFFSET('Historique client'!A$1,MATCH(0,COUNTIF(A$1:A45,client),0),),"")</f>
        <v>ISLEY000</v>
      </c>
      <c r="B46" s="10">
        <f ca="1">SUMPRODUCT(MAX((client=$A46)*(ABS(retard)&lt;=1)))</f>
        <v>0</v>
      </c>
    </row>
    <row r="47" spans="1:2">
      <c r="A47" t="str">
        <f t="array" aca="1" ref="A47" ca="1">IFERROR(OFFSET('Historique client'!A$1,MATCH(0,COUNTIF(A$1:A46,client),0),),"")</f>
        <v>JAX00000</v>
      </c>
    </row>
    <row r="48" spans="1:2">
      <c r="A48" t="str">
        <f t="array" aca="1" ref="A48" ca="1">IFERROR(OFFSET('Historique client'!A$1,MATCH(0,COUNTIF(A$1:A47,client),0),),"")</f>
        <v>JFD00000</v>
      </c>
    </row>
    <row r="49" spans="1:1">
      <c r="A49" t="str">
        <f t="array" aca="1" ref="A49" ca="1">IFERROR(OFFSET('Historique client'!A$1,MATCH(0,COUNTIF(A$1:A48,client),0),),"")</f>
        <v>JOANA0</v>
      </c>
    </row>
    <row r="50" spans="1:1">
      <c r="A50" t="str">
        <f t="array" aca="1" ref="A50" ca="1">IFERROR(OFFSET('Historique client'!A$1,MATCH(0,COUNTIF(A$1:A49,client),0),),"")</f>
        <v>LACABA</v>
      </c>
    </row>
    <row r="51" spans="1:1">
      <c r="A51" t="str">
        <f t="array" aca="1" ref="A51" ca="1">IFERROR(OFFSET('Historique client'!A$1,MATCH(0,COUNTIF(A$1:A50,client),0),),"")</f>
        <v>LAMERIDI</v>
      </c>
    </row>
    <row r="52" spans="1:1">
      <c r="A52" t="str">
        <f t="array" aca="1" ref="A52" ca="1">IFERROR(OFFSET('Historique client'!A$1,MATCH(0,COUNTIF(A$1:A51,client),0),),"")</f>
        <v>LAPOMA00</v>
      </c>
    </row>
    <row r="53" spans="1:1">
      <c r="A53" t="str">
        <f t="array" aca="1" ref="A53" ca="1">IFERROR(OFFSET('Historique client'!A$1,MATCH(0,COUNTIF(A$1:A52,client),0),),"")</f>
        <v>LARINA</v>
      </c>
    </row>
    <row r="54" spans="1:1">
      <c r="A54" t="str">
        <f t="array" aca="1" ref="A54" ca="1">IFERROR(OFFSET('Historique client'!A$1,MATCH(0,COUNTIF(A$1:A53,client),0),),"")</f>
        <v>LAROCA00</v>
      </c>
    </row>
    <row r="55" spans="1:1">
      <c r="A55" t="str">
        <f t="array" aca="1" ref="A55" ca="1">IFERROR(OFFSET('Historique client'!A$1,MATCH(0,COUNTIF(A$1:A54,client),0),),"")</f>
        <v>LATLANTI</v>
      </c>
    </row>
    <row r="56" spans="1:1">
      <c r="A56" t="str">
        <f t="array" aca="1" ref="A56" ca="1">IFERROR(OFFSET('Historique client'!A$1,MATCH(0,COUNTIF(A$1:A55,client),0),),"")</f>
        <v>LE8HARR0</v>
      </c>
    </row>
    <row r="57" spans="1:1">
      <c r="A57" t="str">
        <f t="array" aca="1" ref="A57" ca="1">IFERROR(OFFSET('Historique client'!A$1,MATCH(0,COUNTIF(A$1:A56,client),0),),"")</f>
        <v>LEAF00</v>
      </c>
    </row>
    <row r="58" spans="1:1">
      <c r="A58" t="str">
        <f t="array" aca="1" ref="A58" ca="1">IFERROR(OFFSET('Historique client'!A$1,MATCH(0,COUNTIF(A$1:A57,client),0),),"")</f>
        <v>LECHE000</v>
      </c>
    </row>
    <row r="59" spans="1:1">
      <c r="A59" t="str">
        <f t="array" aca="1" ref="A59" ca="1">IFERROR(OFFSET('Historique client'!A$1,MATCH(0,COUNTIF(A$1:A58,client),0),),"")</f>
        <v>LEGA0000</v>
      </c>
    </row>
    <row r="60" spans="1:1">
      <c r="A60" t="str">
        <f t="array" aca="1" ref="A60" ca="1">IFERROR(OFFSET('Historique client'!A$1,MATCH(0,COUNTIF(A$1:A59,client),0),),"")</f>
        <v>LELOFT</v>
      </c>
    </row>
    <row r="61" spans="1:1">
      <c r="A61" t="str">
        <f t="array" aca="1" ref="A61" ca="1">IFERROR(OFFSET('Historique client'!A$1,MATCH(0,COUNTIF(A$1:A60,client),0),),"")</f>
        <v>LESDESSO</v>
      </c>
    </row>
    <row r="62" spans="1:1">
      <c r="A62" t="str">
        <f t="array" aca="1" ref="A62" ca="1">IFERROR(OFFSET('Historique client'!A$1,MATCH(0,COUNTIF(A$1:A61,client),0),),"")</f>
        <v>LG300000</v>
      </c>
    </row>
    <row r="63" spans="1:1">
      <c r="A63" t="str">
        <f t="array" aca="1" ref="A63" ca="1">IFERROR(OFFSET('Historique client'!A$1,MATCH(0,COUNTIF(A$1:A62,client),0),),"")</f>
        <v>LILYGARD</v>
      </c>
    </row>
    <row r="64" spans="1:1">
      <c r="A64" t="str">
        <f t="array" aca="1" ref="A64" ca="1">IFERROR(OFFSET('Historique client'!A$1,MATCH(0,COUNTIF(A$1:A63,client),0),),"")</f>
        <v>LINGERIE</v>
      </c>
    </row>
    <row r="65" spans="1:1">
      <c r="A65" t="str">
        <f t="array" aca="1" ref="A65" ca="1">IFERROR(OFFSET('Historique client'!A$1,MATCH(0,COUNTIF(A$1:A64,client),0),),"")</f>
        <v>LOLAPO</v>
      </c>
    </row>
    <row r="66" spans="1:1">
      <c r="A66" t="str">
        <f t="array" aca="1" ref="A66" ca="1">IFERROR(OFFSET('Historique client'!A$1,MATCH(0,COUNTIF(A$1:A65,client),0),),"")</f>
        <v>LYNX0000</v>
      </c>
    </row>
    <row r="67" spans="1:1">
      <c r="A67" t="str">
        <f t="array" aca="1" ref="A67" ca="1">IFERROR(OFFSET('Historique client'!A$1,MATCH(0,COUNTIF(A$1:A66,client),0),),"")</f>
        <v>MADEMO</v>
      </c>
    </row>
    <row r="68" spans="1:1">
      <c r="A68" t="str">
        <f t="array" aca="1" ref="A68" ca="1">IFERROR(OFFSET('Historique client'!A$1,MATCH(0,COUNTIF(A$1:A67,client),0),),"")</f>
        <v>MAME00</v>
      </c>
    </row>
    <row r="69" spans="1:1">
      <c r="A69" t="str">
        <f t="array" aca="1" ref="A69" ca="1">IFERROR(OFFSET('Historique client'!A$1,MATCH(0,COUNTIF(A$1:A68,client),0),),"")</f>
        <v>MANAGUA0</v>
      </c>
    </row>
    <row r="70" spans="1:1">
      <c r="A70" t="str">
        <f t="array" aca="1" ref="A70" ca="1">IFERROR(OFFSET('Historique client'!A$1,MATCH(0,COUNTIF(A$1:A69,client),0),),"")</f>
        <v>MARIA0</v>
      </c>
    </row>
    <row r="71" spans="1:1">
      <c r="A71" t="str">
        <f t="array" aca="1" ref="A71" ca="1">IFERROR(OFFSET('Historique client'!A$1,MATCH(0,COUNTIF(A$1:A70,client),0),),"")</f>
        <v>MARIECLA</v>
      </c>
    </row>
    <row r="72" spans="1:1">
      <c r="A72" t="str">
        <f t="array" aca="1" ref="A72" ca="1">IFERROR(OFFSET('Historique client'!A$1,MATCH(0,COUNTIF(A$1:A71,client),0),),"")</f>
        <v>MASCHERO</v>
      </c>
    </row>
    <row r="73" spans="1:1">
      <c r="A73" t="str">
        <f t="array" aca="1" ref="A73" ca="1">IFERROR(OFFSET('Historique client'!A$1,MATCH(0,COUNTIF(A$1:A72,client),0),),"")</f>
        <v>MAUDE0</v>
      </c>
    </row>
    <row r="74" spans="1:1">
      <c r="A74" t="str">
        <f t="array" aca="1" ref="A74" ca="1">IFERROR(OFFSET('Historique client'!A$1,MATCH(0,COUNTIF(A$1:A73,client),0),),"")</f>
        <v>MAVILL</v>
      </c>
    </row>
    <row r="75" spans="1:1">
      <c r="A75" t="str">
        <f t="array" aca="1" ref="A75" ca="1">IFERROR(OFFSET('Historique client'!A$1,MATCH(0,COUNTIF(A$1:A74,client),0),),"")</f>
        <v>MBS00000</v>
      </c>
    </row>
    <row r="76" spans="1:1">
      <c r="A76" t="str">
        <f t="array" aca="1" ref="A76" ca="1">IFERROR(OFFSET('Historique client'!A$1,MATCH(0,COUNTIF(A$1:A75,client),0),),"")</f>
        <v>MELINDA0</v>
      </c>
    </row>
    <row r="77" spans="1:1">
      <c r="A77" t="str">
        <f t="array" aca="1" ref="A77" ca="1">IFERROR(OFFSET('Historique client'!A$1,MATCH(0,COUNTIF(A$1:A76,client),0),),"")</f>
        <v>MIRAMAR0</v>
      </c>
    </row>
    <row r="78" spans="1:1">
      <c r="A78" t="str">
        <f t="array" aca="1" ref="A78" ca="1">IFERROR(OFFSET('Historique client'!A$1,MATCH(0,COUNTIF(A$1:A77,client),0),),"")</f>
        <v>MONALISA</v>
      </c>
    </row>
    <row r="79" spans="1:1">
      <c r="A79" t="str">
        <f t="array" aca="1" ref="A79" ca="1">IFERROR(OFFSET('Historique client'!A$1,MATCH(0,COUNTIF(A$1:A78,client),0),),"")</f>
        <v>MONICA</v>
      </c>
    </row>
    <row r="80" spans="1:1">
      <c r="A80" t="str">
        <f t="array" aca="1" ref="A80" ca="1">IFERROR(OFFSET('Historique client'!A$1,MATCH(0,COUNTIF(A$1:A79,client),0),),"")</f>
        <v>MONTULET</v>
      </c>
    </row>
    <row r="81" spans="1:1">
      <c r="A81" t="str">
        <f t="array" aca="1" ref="A81" ca="1">IFERROR(OFFSET('Historique client'!A$1,MATCH(0,COUNTIF(A$1:A80,client),0),),"")</f>
        <v>MSTORE00</v>
      </c>
    </row>
    <row r="82" spans="1:1">
      <c r="A82" t="str">
        <f t="array" aca="1" ref="A82" ca="1">IFERROR(OFFSET('Historique client'!A$1,MATCH(0,COUNTIF(A$1:A81,client),0),),"")</f>
        <v>MYOBJECT</v>
      </c>
    </row>
    <row r="83" spans="1:1">
      <c r="A83" t="str">
        <f t="array" aca="1" ref="A83" ca="1">IFERROR(OFFSET('Historique client'!A$1,MATCH(0,COUNTIF(A$1:A82,client),0),),"")</f>
        <v>NAZARETH</v>
      </c>
    </row>
    <row r="84" spans="1:1">
      <c r="A84" t="str">
        <f t="array" aca="1" ref="A84" ca="1">IFERROR(OFFSET('Historique client'!A$1,MATCH(0,COUNTIF(A$1:A83,client),0),),"")</f>
        <v>NEDANS</v>
      </c>
    </row>
    <row r="85" spans="1:1">
      <c r="A85" t="str">
        <f t="array" aca="1" ref="A85" ca="1">IFERROR(OFFSET('Historique client'!A$1,MATCH(0,COUNTIF(A$1:A84,client),0),),"")</f>
        <v>NJA00000</v>
      </c>
    </row>
    <row r="86" spans="1:1">
      <c r="A86" t="str">
        <f t="array" aca="1" ref="A86" ca="1">IFERROR(OFFSET('Historique client'!A$1,MATCH(0,COUNTIF(A$1:A85,client),0),),"")</f>
        <v>ODILE000</v>
      </c>
    </row>
    <row r="87" spans="1:1">
      <c r="A87" t="str">
        <f t="array" aca="1" ref="A87" ca="1">IFERROR(OFFSET('Historique client'!A$1,MATCH(0,COUNTIF(A$1:A86,client),0),),"")</f>
        <v>PERSONNE</v>
      </c>
    </row>
    <row r="88" spans="1:1">
      <c r="A88" t="str">
        <f t="array" aca="1" ref="A88" ca="1">IFERROR(OFFSET('Historique client'!A$1,MATCH(0,COUNTIF(A$1:A87,client),0),),"")</f>
        <v>PETRON</v>
      </c>
    </row>
    <row r="89" spans="1:1">
      <c r="A89" t="str">
        <f t="array" aca="1" ref="A89" ca="1">IFERROR(OFFSET('Historique client'!A$1,MATCH(0,COUNTIF(A$1:A88,client),0),),"")</f>
        <v>PHILIPPE</v>
      </c>
    </row>
    <row r="90" spans="1:1">
      <c r="A90" t="str">
        <f t="array" aca="1" ref="A90" ca="1">IFERROR(OFFSET('Historique client'!A$1,MATCH(0,COUNTIF(A$1:A89,client),0),),"")</f>
        <v>PITTOR</v>
      </c>
    </row>
    <row r="91" spans="1:1">
      <c r="A91" t="str">
        <f t="array" aca="1" ref="A91" ca="1">IFERROR(OFFSET('Historique client'!A$1,MATCH(0,COUNTIF(A$1:A90,client),0),),"")</f>
        <v>PLUVI000</v>
      </c>
    </row>
    <row r="92" spans="1:1">
      <c r="A92" t="str">
        <f t="array" aca="1" ref="A92" ca="1">IFERROR(OFFSET('Historique client'!A$1,MATCH(0,COUNTIF(A$1:A91,client),0),),"")</f>
        <v>PRIMA000</v>
      </c>
    </row>
    <row r="93" spans="1:1">
      <c r="A93" t="str">
        <f t="array" aca="1" ref="A93" ca="1">IFERROR(OFFSET('Historique client'!A$1,MATCH(0,COUNTIF(A$1:A92,client),0),),"")</f>
        <v>REY.A SA</v>
      </c>
    </row>
    <row r="94" spans="1:1">
      <c r="A94" t="str">
        <f t="array" aca="1" ref="A94" ca="1">IFERROR(OFFSET('Historique client'!A$1,MATCH(0,COUNTIF(A$1:A93,client),0),),"")</f>
        <v>RICAMI00</v>
      </c>
    </row>
    <row r="95" spans="1:1">
      <c r="A95" t="str">
        <f t="array" aca="1" ref="A95" ca="1">IFERROR(OFFSET('Historique client'!A$1,MATCH(0,COUNTIF(A$1:A94,client),0),),"")</f>
        <v>SCHILLIG</v>
      </c>
    </row>
    <row r="96" spans="1:1">
      <c r="A96" t="str">
        <f t="array" aca="1" ref="A96" ca="1">IFERROR(OFFSET('Historique client'!A$1,MATCH(0,COUNTIF(A$1:A95,client),0),),"")</f>
        <v>SEVENDIA</v>
      </c>
    </row>
    <row r="97" spans="1:1">
      <c r="A97" t="str">
        <f t="array" aca="1" ref="A97" ca="1">IFERROR(OFFSET('Historique client'!A$1,MATCH(0,COUNTIF(A$1:A96,client),0),),"")</f>
        <v>SPAZIO</v>
      </c>
    </row>
    <row r="98" spans="1:1">
      <c r="A98" t="str">
        <f t="array" aca="1" ref="A98" ca="1">IFERROR(OFFSET('Historique client'!A$1,MATCH(0,COUNTIF(A$1:A97,client),0),),"")</f>
        <v>SPORT000</v>
      </c>
    </row>
    <row r="99" spans="1:1">
      <c r="A99" t="str">
        <f t="array" aca="1" ref="A99" ca="1">IFERROR(OFFSET('Historique client'!A$1,MATCH(0,COUNTIF(A$1:A98,client),0),),"")</f>
        <v>SPROVI</v>
      </c>
    </row>
    <row r="100" spans="1:1">
      <c r="A100" t="str">
        <f t="array" aca="1" ref="A100" ca="1">IFERROR(OFFSET('Historique client'!A$1,MATCH(0,COUNTIF(A$1:A99,client),0),),"")</f>
        <v>STARBURS</v>
      </c>
    </row>
    <row r="101" spans="1:1">
      <c r="A101" t="str">
        <f t="array" aca="1" ref="A101" ca="1">IFERROR(OFFSET('Historique client'!A$1,MATCH(0,COUNTIF(A$1:A100,client),0),),"")</f>
        <v>TAHOE000</v>
      </c>
    </row>
    <row r="102" spans="1:1">
      <c r="A102" t="str">
        <f t="array" aca="1" ref="A102" ca="1">IFERROR(OFFSET('Historique client'!A$1,MATCH(0,COUNTIF(A$1:A101,client),0),),"")</f>
        <v>TAWATEX0</v>
      </c>
    </row>
    <row r="103" spans="1:1">
      <c r="A103" t="str">
        <f t="array" aca="1" ref="A103" ca="1">IFERROR(OFFSET('Historique client'!A$1,MATCH(0,COUNTIF(A$1:A102,client),0),),"")</f>
        <v>TERRIMMO</v>
      </c>
    </row>
    <row r="104" spans="1:1">
      <c r="A104" t="str">
        <f t="array" aca="1" ref="A104" ca="1">IFERROR(OFFSET('Historique client'!A$1,MATCH(0,COUNTIF(A$1:A103,client),0),),"")</f>
        <v>TESS0002</v>
      </c>
    </row>
    <row r="105" spans="1:1">
      <c r="A105" t="str">
        <f t="array" aca="1" ref="A105" ca="1">IFERROR(OFFSET('Historique client'!A$1,MATCH(0,COUNTIF(A$1:A104,client),0),),"")</f>
        <v>THEROO</v>
      </c>
    </row>
    <row r="106" spans="1:1">
      <c r="A106" t="str">
        <f t="array" aca="1" ref="A106" ca="1">IFERROR(OFFSET('Historique client'!A$1,MATCH(0,COUNTIF(A$1:A105,client),0),),"")</f>
        <v>UNIVER</v>
      </c>
    </row>
    <row r="107" spans="1:1">
      <c r="A107" t="str">
        <f t="array" aca="1" ref="A107" ca="1">IFERROR(OFFSET('Historique client'!A$1,MATCH(0,COUNTIF(A$1:A106,client),0),),"")</f>
        <v>VIALE0</v>
      </c>
    </row>
    <row r="108" spans="1:1">
      <c r="A108" t="str">
        <f t="array" aca="1" ref="A108" ca="1">IFERROR(OFFSET('Historique client'!A$1,MATCH(0,COUNTIF(A$1:A107,client),0),),"")</f>
        <v>VICTORIA</v>
      </c>
    </row>
    <row r="109" spans="1:1">
      <c r="A109" t="str">
        <f t="array" aca="1" ref="A109" ca="1">IFERROR(OFFSET('Historique client'!A$1,MATCH(0,COUNTIF(A$1:A108,client),0),),"")</f>
        <v>VILLA000</v>
      </c>
    </row>
    <row r="110" spans="1:1">
      <c r="A110" t="str">
        <f t="array" aca="1" ref="A110" ca="1">IFERROR(OFFSET('Historique client'!A$1,MATCH(0,COUNTIF(A$1:A109,client),0),),"")</f>
        <v>VUESURME</v>
      </c>
    </row>
    <row r="111" spans="1:1">
      <c r="A111" t="str">
        <f t="array" aca="1" ref="A111" ca="1">IFERROR(OFFSET('Historique client'!A$1,MATCH(0,COUNTIF(A$1:A110,client),0),),"")</f>
        <v>WAVE00</v>
      </c>
    </row>
    <row r="112" spans="1:1">
      <c r="A112" t="str">
        <f t="array" aca="1" ref="A112" ca="1">IFERROR(OFFSET('Historique client'!A$1,MATCH(0,COUNTIF(A$1:A111,client),0),),"")</f>
        <v>WESTECH0</v>
      </c>
    </row>
    <row r="113" spans="1:1">
      <c r="A113" t="str">
        <f t="array" aca="1" ref="A113" ca="1">IFERROR(OFFSET('Historique client'!A$1,MATCH(0,COUNTIF(A$1:A112,client),0),),"")</f>
        <v>WILUX000</v>
      </c>
    </row>
    <row r="114" spans="1:1">
      <c r="A114" t="str">
        <f t="array" aca="1" ref="A114" ca="1">IFERROR(OFFSET('Historique client'!A$1,MATCH(0,COUNTIF(A$1:A113,client),0),),"")</f>
        <v/>
      </c>
    </row>
    <row r="115" spans="1:1">
      <c r="A115" t="str">
        <f t="array" aca="1" ref="A115" ca="1">IFERROR(OFFSET('Historique client'!A$1,MATCH(0,COUNTIF(A$1:A114,client),0),),"")</f>
        <v/>
      </c>
    </row>
    <row r="116" spans="1:1">
      <c r="A116" t="str">
        <f t="array" aca="1" ref="A116" ca="1">IFERROR(OFFSET('Historique client'!A$1,MATCH(0,COUNTIF(A$1:A115,client),0),),"")</f>
        <v/>
      </c>
    </row>
    <row r="117" spans="1:1">
      <c r="A117" t="str">
        <f t="array" aca="1" ref="A117" ca="1">IFERROR(OFFSET('Historique client'!A$1,MATCH(0,COUNTIF(A$1:A116,client),0),),"")</f>
        <v/>
      </c>
    </row>
    <row r="118" spans="1:1">
      <c r="A118" t="str">
        <f t="array" aca="1" ref="A118" ca="1">IFERROR(OFFSET('Historique client'!A$1,MATCH(0,COUNTIF(A$1:A117,client),0),),"")</f>
        <v/>
      </c>
    </row>
    <row r="119" spans="1:1">
      <c r="A119" t="str">
        <f t="array" aca="1" ref="A119" ca="1">IFERROR(OFFSET('Historique client'!A$1,MATCH(0,COUNTIF(A$1:A118,client),0),),"")</f>
        <v/>
      </c>
    </row>
    <row r="120" spans="1:1">
      <c r="A120" t="str">
        <f t="array" aca="1" ref="A120" ca="1">IFERROR(OFFSET('Historique client'!A$1,MATCH(0,COUNTIF(A$1:A119,client),0),),"")</f>
        <v/>
      </c>
    </row>
    <row r="121" spans="1:1">
      <c r="A121" t="str">
        <f t="array" aca="1" ref="A121" ca="1">IFERROR(OFFSET('Historique client'!A$1,MATCH(0,COUNTIF(A$1:A120,client),0),),"")</f>
        <v/>
      </c>
    </row>
    <row r="122" spans="1:1">
      <c r="A122" t="str">
        <f t="array" aca="1" ref="A122" ca="1">IFERROR(OFFSET('Historique client'!A$1,MATCH(0,COUNTIF(A$1:A121,client),0),),"")</f>
        <v/>
      </c>
    </row>
    <row r="123" spans="1:1">
      <c r="A123" t="str">
        <f t="array" aca="1" ref="A123" ca="1">IFERROR(OFFSET('Historique client'!A$1,MATCH(0,COUNTIF(A$1:A122,client),0),),"")</f>
        <v/>
      </c>
    </row>
    <row r="124" spans="1:1">
      <c r="A124" t="str">
        <f t="array" aca="1" ref="A124" ca="1">IFERROR(OFFSET('Historique client'!A$1,MATCH(0,COUNTIF(A$1:A123,client),0),),"")</f>
        <v/>
      </c>
    </row>
    <row r="125" spans="1:1">
      <c r="A125" t="str">
        <f t="array" aca="1" ref="A125" ca="1">IFERROR(OFFSET('Historique client'!A$1,MATCH(0,COUNTIF(A$1:A124,client),0),),"")</f>
        <v/>
      </c>
    </row>
    <row r="126" spans="1:1">
      <c r="A126" t="str">
        <f t="array" aca="1" ref="A126" ca="1">IFERROR(OFFSET('Historique client'!A$1,MATCH(0,COUNTIF(A$1:A125,client),0),),"")</f>
        <v/>
      </c>
    </row>
    <row r="127" spans="1:1">
      <c r="A127" t="str">
        <f t="array" aca="1" ref="A127" ca="1">IFERROR(OFFSET('Historique client'!A$1,MATCH(0,COUNTIF(A$1:A126,client),0),),"")</f>
        <v/>
      </c>
    </row>
    <row r="128" spans="1:1">
      <c r="A128" t="str">
        <f t="array" aca="1" ref="A128" ca="1">IFERROR(OFFSET('Historique client'!A$1,MATCH(0,COUNTIF(A$1:A127,client),0),),"")</f>
        <v/>
      </c>
    </row>
    <row r="129" spans="1:1">
      <c r="A129" t="str">
        <f t="array" aca="1" ref="A129" ca="1">IFERROR(OFFSET('Historique client'!A$1,MATCH(0,COUNTIF(A$1:A128,client),0),),"")</f>
        <v/>
      </c>
    </row>
    <row r="130" spans="1:1">
      <c r="A130" t="str">
        <f t="array" aca="1" ref="A130" ca="1">IFERROR(OFFSET('Historique client'!A$1,MATCH(0,COUNTIF(A$1:A129,client),0),),"")</f>
        <v/>
      </c>
    </row>
    <row r="131" spans="1:1">
      <c r="A131" t="str">
        <f t="array" aca="1" ref="A131" ca="1">IFERROR(OFFSET('Historique client'!A$1,MATCH(0,COUNTIF(A$1:A130,client),0),),"")</f>
        <v/>
      </c>
    </row>
    <row r="132" spans="1:1">
      <c r="A132" t="str">
        <f t="array" aca="1" ref="A132" ca="1">IFERROR(OFFSET('Historique client'!A$1,MATCH(0,COUNTIF(A$1:A131,client),0),),"")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client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tulipe</cp:lastModifiedBy>
  <dcterms:created xsi:type="dcterms:W3CDTF">2017-01-11T11:04:41Z</dcterms:created>
  <dcterms:modified xsi:type="dcterms:W3CDTF">2017-01-12T17:59:52Z</dcterms:modified>
</cp:coreProperties>
</file>