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80" windowWidth="19420" windowHeight="9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ARTES_lundimatin">Feuil1!$B$69:$B$85</definedName>
    <definedName name="Liste">OFFSET([1]Feuil1!$J$2,,,COUNTIF([1]Feuil1!$J$2:$J$7,"&gt;&lt;"&amp;""))</definedName>
    <definedName name="lundiapm">OFFSET(lundimatin,,1,)</definedName>
    <definedName name="lundimatin">Feuil1!$B$69:$B$85</definedName>
    <definedName name="matin">Feuil1!$M$69</definedName>
  </definedNames>
  <calcPr calcId="124519"/>
</workbook>
</file>

<file path=xl/calcChain.xml><?xml version="1.0" encoding="utf-8"?>
<calcChain xmlns="http://schemas.openxmlformats.org/spreadsheetml/2006/main">
  <c r="M70" i="1" a="1"/>
  <c r="M70" s="1"/>
  <c r="N70" a="1"/>
  <c r="N70" s="1"/>
  <c r="M71" a="1"/>
  <c r="M71" s="1"/>
  <c r="N71" a="1"/>
  <c r="N71" s="1"/>
  <c r="M72" a="1"/>
  <c r="M72" s="1"/>
  <c r="N72" a="1"/>
  <c r="N72" s="1"/>
  <c r="M73" a="1"/>
  <c r="M73" s="1"/>
  <c r="N73" a="1"/>
  <c r="N73" s="1"/>
  <c r="M74" a="1"/>
  <c r="M74" s="1"/>
  <c r="N74" a="1"/>
  <c r="N74" s="1"/>
  <c r="M75" a="1"/>
  <c r="M75" s="1"/>
  <c r="N75" a="1"/>
  <c r="N75" s="1"/>
  <c r="M76" a="1"/>
  <c r="M76" s="1"/>
  <c r="N76" a="1"/>
  <c r="N76" s="1"/>
  <c r="M77" a="1"/>
  <c r="M77" s="1"/>
  <c r="N77" a="1"/>
  <c r="N77" s="1"/>
  <c r="M78" a="1"/>
  <c r="M78" s="1"/>
  <c r="N78" a="1"/>
  <c r="N78" s="1"/>
  <c r="M79" a="1"/>
  <c r="M79" s="1"/>
  <c r="N79" a="1"/>
  <c r="N79" s="1"/>
  <c r="M80" a="1"/>
  <c r="M80" s="1"/>
  <c r="N80" a="1"/>
  <c r="N80" s="1"/>
  <c r="M81" a="1"/>
  <c r="M81" s="1"/>
  <c r="N81" a="1"/>
  <c r="N81" s="1"/>
  <c r="M82" a="1"/>
  <c r="M82" s="1"/>
  <c r="N82" a="1"/>
  <c r="N82" s="1"/>
  <c r="M83" a="1"/>
  <c r="M83" s="1"/>
  <c r="N83" a="1"/>
  <c r="N83" s="1"/>
  <c r="M69" a="1"/>
  <c r="M69" s="1"/>
  <c r="N69" a="1"/>
  <c r="N69" s="1"/>
  <c r="N85"/>
  <c r="N84"/>
  <c r="M84"/>
  <c r="M85"/>
  <c r="K102"/>
  <c r="J102"/>
  <c r="I102"/>
  <c r="H102"/>
  <c r="G102"/>
  <c r="F102"/>
  <c r="E102"/>
  <c r="D102"/>
  <c r="C102"/>
  <c r="B102"/>
  <c r="K101"/>
  <c r="J101"/>
  <c r="I101"/>
  <c r="H101"/>
  <c r="G101"/>
  <c r="F101"/>
  <c r="E101"/>
  <c r="D101"/>
  <c r="C101"/>
  <c r="B101"/>
  <c r="K100"/>
  <c r="J100"/>
  <c r="I100"/>
  <c r="H100"/>
  <c r="G100"/>
  <c r="F100"/>
  <c r="E100"/>
  <c r="D100"/>
  <c r="C100"/>
  <c r="B100"/>
  <c r="K99"/>
  <c r="J99"/>
  <c r="I99"/>
  <c r="H99"/>
  <c r="G99"/>
  <c r="F99"/>
  <c r="E99"/>
  <c r="D99"/>
  <c r="C99"/>
  <c r="B99"/>
  <c r="K98"/>
  <c r="J98"/>
  <c r="I98"/>
  <c r="H98"/>
  <c r="G98"/>
  <c r="F98"/>
  <c r="E98"/>
  <c r="D98"/>
  <c r="C98"/>
  <c r="B98"/>
  <c r="K97"/>
  <c r="J97"/>
  <c r="I97"/>
  <c r="H97"/>
  <c r="G97"/>
  <c r="F97"/>
  <c r="E97"/>
  <c r="D97"/>
  <c r="C97"/>
  <c r="B97"/>
  <c r="K96"/>
  <c r="J96"/>
  <c r="I96"/>
  <c r="H96"/>
  <c r="G96"/>
  <c r="F96"/>
  <c r="E96"/>
  <c r="D96"/>
  <c r="C96"/>
  <c r="B96"/>
  <c r="K95"/>
  <c r="J95"/>
  <c r="I95"/>
  <c r="H95"/>
  <c r="G95"/>
  <c r="F95"/>
  <c r="E95"/>
  <c r="D95"/>
  <c r="C95"/>
  <c r="B95"/>
  <c r="K94"/>
  <c r="J94"/>
  <c r="I94"/>
  <c r="H94"/>
  <c r="G94"/>
  <c r="F94"/>
  <c r="E94"/>
  <c r="D94"/>
  <c r="C94"/>
  <c r="B94"/>
  <c r="K93"/>
  <c r="J93"/>
  <c r="I93"/>
  <c r="H93"/>
  <c r="G93"/>
  <c r="F93"/>
  <c r="E93"/>
  <c r="D93"/>
  <c r="C93"/>
  <c r="B93"/>
  <c r="K92"/>
  <c r="J92"/>
  <c r="I92"/>
  <c r="H92"/>
  <c r="G92"/>
  <c r="F92"/>
  <c r="E92"/>
  <c r="D92"/>
  <c r="C92"/>
  <c r="B92"/>
  <c r="K91"/>
  <c r="J91"/>
  <c r="I91"/>
  <c r="H91"/>
  <c r="G91"/>
  <c r="F91"/>
  <c r="E91"/>
  <c r="D91"/>
  <c r="C91"/>
  <c r="B91"/>
  <c r="K90"/>
  <c r="J90"/>
  <c r="I90"/>
  <c r="H90"/>
  <c r="G90"/>
  <c r="F90"/>
  <c r="E90"/>
  <c r="D90"/>
  <c r="C90"/>
  <c r="B90"/>
  <c r="K89"/>
  <c r="J89"/>
  <c r="I89"/>
  <c r="H89"/>
  <c r="G89"/>
  <c r="F89"/>
  <c r="E89"/>
  <c r="D89"/>
  <c r="C89"/>
  <c r="B89"/>
  <c r="K88"/>
  <c r="J88"/>
  <c r="I88"/>
  <c r="H88"/>
  <c r="G88"/>
  <c r="F88"/>
  <c r="E88"/>
  <c r="D88"/>
  <c r="C88"/>
  <c r="B88"/>
  <c r="K87"/>
  <c r="J87"/>
  <c r="I87"/>
  <c r="H87"/>
  <c r="G87"/>
  <c r="F87"/>
  <c r="E87"/>
  <c r="D87"/>
  <c r="C87"/>
  <c r="B87"/>
  <c r="K86"/>
  <c r="J86"/>
  <c r="I86"/>
  <c r="H86"/>
  <c r="G86"/>
  <c r="F86"/>
  <c r="E86"/>
  <c r="D86"/>
  <c r="C86"/>
  <c r="B86"/>
  <c r="K85"/>
  <c r="J85"/>
  <c r="I85"/>
  <c r="H85"/>
  <c r="G85"/>
  <c r="F85"/>
  <c r="E85"/>
  <c r="D85"/>
  <c r="C85"/>
  <c r="B85"/>
  <c r="K84"/>
  <c r="J84"/>
  <c r="I84"/>
  <c r="H84"/>
  <c r="G84"/>
  <c r="F84"/>
  <c r="E84"/>
  <c r="D84"/>
  <c r="C84"/>
  <c r="B84"/>
  <c r="K83"/>
  <c r="J83"/>
  <c r="I83"/>
  <c r="H83"/>
  <c r="G83"/>
  <c r="F83"/>
  <c r="E83"/>
  <c r="D83"/>
  <c r="C83"/>
  <c r="B83"/>
  <c r="K82"/>
  <c r="J82"/>
  <c r="I82"/>
  <c r="H82"/>
  <c r="G82"/>
  <c r="F82"/>
  <c r="E82"/>
  <c r="D82"/>
  <c r="C82"/>
  <c r="B82"/>
  <c r="K81"/>
  <c r="J81"/>
  <c r="I81"/>
  <c r="H81"/>
  <c r="G81"/>
  <c r="F81"/>
  <c r="E81"/>
  <c r="D81"/>
  <c r="C81"/>
  <c r="B81"/>
  <c r="K80"/>
  <c r="J80"/>
  <c r="I80"/>
  <c r="H80"/>
  <c r="G80"/>
  <c r="F80"/>
  <c r="E80"/>
  <c r="D80"/>
  <c r="C80"/>
  <c r="B80"/>
  <c r="K79"/>
  <c r="J79"/>
  <c r="I79"/>
  <c r="H79"/>
  <c r="G79"/>
  <c r="F79"/>
  <c r="E79"/>
  <c r="D79"/>
  <c r="C79"/>
  <c r="B79"/>
  <c r="K78"/>
  <c r="J78"/>
  <c r="I78"/>
  <c r="H78"/>
  <c r="G78"/>
  <c r="F78"/>
  <c r="E78"/>
  <c r="D78"/>
  <c r="C78"/>
  <c r="B78"/>
  <c r="K77"/>
  <c r="J77"/>
  <c r="I77"/>
  <c r="H77"/>
  <c r="G77"/>
  <c r="F77"/>
  <c r="E77"/>
  <c r="D77"/>
  <c r="C77"/>
  <c r="B77"/>
  <c r="K76"/>
  <c r="J76"/>
  <c r="I76"/>
  <c r="H76"/>
  <c r="G76"/>
  <c r="F76"/>
  <c r="E76"/>
  <c r="D76"/>
  <c r="C76"/>
  <c r="B76"/>
  <c r="K75" l="1"/>
  <c r="J75"/>
  <c r="I75"/>
  <c r="H75"/>
  <c r="G75"/>
  <c r="F75"/>
  <c r="E75"/>
  <c r="D75"/>
  <c r="C75"/>
  <c r="B75"/>
  <c r="K74"/>
  <c r="J74"/>
  <c r="I74"/>
  <c r="H74"/>
  <c r="G74"/>
  <c r="F74"/>
  <c r="E74"/>
  <c r="D74"/>
  <c r="C74"/>
  <c r="B74"/>
  <c r="K73"/>
  <c r="J73"/>
  <c r="I73"/>
  <c r="H73"/>
  <c r="G73"/>
  <c r="F73"/>
  <c r="E73"/>
  <c r="D73"/>
  <c r="C73"/>
  <c r="B73"/>
  <c r="K72"/>
  <c r="J72"/>
  <c r="I72"/>
  <c r="H72"/>
  <c r="G72"/>
  <c r="F72"/>
  <c r="E72"/>
  <c r="D72"/>
  <c r="C72"/>
  <c r="B72"/>
  <c r="K71" l="1"/>
  <c r="J71"/>
  <c r="I71"/>
  <c r="H71"/>
  <c r="G71"/>
  <c r="F71"/>
  <c r="E71"/>
  <c r="D71"/>
  <c r="C71"/>
  <c r="B71"/>
  <c r="K70"/>
  <c r="J70"/>
  <c r="I70"/>
  <c r="H70"/>
  <c r="G70"/>
  <c r="F70"/>
  <c r="E70"/>
  <c r="D70"/>
  <c r="C70"/>
  <c r="B70"/>
  <c r="K69"/>
  <c r="J69"/>
  <c r="I69"/>
  <c r="H69"/>
  <c r="G69"/>
  <c r="F69"/>
  <c r="E69"/>
  <c r="D69"/>
  <c r="C69"/>
  <c r="B69"/>
  <c r="D45"/>
  <c r="D44"/>
  <c r="D43"/>
  <c r="L34"/>
  <c r="L32"/>
  <c r="L28"/>
  <c r="L26"/>
  <c r="L14"/>
  <c r="L12"/>
  <c r="L10"/>
  <c r="L6"/>
</calcChain>
</file>

<file path=xl/comments1.xml><?xml version="1.0" encoding="utf-8"?>
<comments xmlns="http://schemas.openxmlformats.org/spreadsheetml/2006/main">
  <authors>
    <author>Utilisateurs</author>
  </authors>
  <commentList>
    <comment ref="D59" authorId="0">
      <text>
        <r>
          <rPr>
            <b/>
            <sz val="9"/>
            <color indexed="81"/>
            <rFont val="Tahoma"/>
            <family val="2"/>
          </rPr>
          <t>Utilisateurs:</t>
        </r>
        <r>
          <rPr>
            <sz val="9"/>
            <color indexed="81"/>
            <rFont val="Tahoma"/>
            <family val="2"/>
          </rPr>
          <t xml:space="preserve">
DEBUTANTE A METTRE EN TRINÔME
</t>
        </r>
      </text>
    </comment>
  </commentList>
</comments>
</file>

<file path=xl/sharedStrings.xml><?xml version="1.0" encoding="utf-8"?>
<sst xmlns="http://schemas.openxmlformats.org/spreadsheetml/2006/main" count="166" uniqueCount="37">
  <si>
    <t>disponibilité des RD pour faire des EP</t>
  </si>
  <si>
    <t>Lundi</t>
  </si>
  <si>
    <t>mardi</t>
  </si>
  <si>
    <t>mercredi</t>
  </si>
  <si>
    <t>jeudi</t>
  </si>
  <si>
    <t>vendredi</t>
  </si>
  <si>
    <t>matin</t>
  </si>
  <si>
    <t>apm</t>
  </si>
  <si>
    <t>Angélique</t>
  </si>
  <si>
    <t>Audrey</t>
  </si>
  <si>
    <t>Aurélie</t>
  </si>
  <si>
    <t>Catherine</t>
  </si>
  <si>
    <t>Farida</t>
  </si>
  <si>
    <t>Isabelle</t>
  </si>
  <si>
    <t>Jessica</t>
  </si>
  <si>
    <t>Julie</t>
  </si>
  <si>
    <t>Laurent</t>
  </si>
  <si>
    <t>Ludivine</t>
  </si>
  <si>
    <t>Micheline</t>
  </si>
  <si>
    <t xml:space="preserve">                 </t>
  </si>
  <si>
    <t>Nadia</t>
  </si>
  <si>
    <t>Nouara</t>
  </si>
  <si>
    <t>Ophélie</t>
  </si>
  <si>
    <t>Pauline</t>
  </si>
  <si>
    <t>Perrine</t>
  </si>
  <si>
    <t>Virginie</t>
  </si>
  <si>
    <t>CARTES</t>
  </si>
  <si>
    <t>EMPLOY</t>
  </si>
  <si>
    <t>PCH</t>
  </si>
  <si>
    <t>PCH E</t>
  </si>
  <si>
    <t>OMS</t>
  </si>
  <si>
    <t>CARTES ENFANTS</t>
  </si>
  <si>
    <t>SCOL</t>
  </si>
  <si>
    <t>OMS E</t>
  </si>
  <si>
    <t>OMS AE</t>
  </si>
  <si>
    <t xml:space="preserve">PLANNING HEBDO </t>
  </si>
  <si>
    <t>PLANNING HEBDO trié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</si>
</sst>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wrapText="1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ont="1"/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0" fontId="0" fillId="0" borderId="0" xfId="0" applyBorder="1"/>
    <xf numFmtId="0" fontId="0" fillId="0" borderId="11" xfId="0" applyBorder="1"/>
    <xf numFmtId="0" fontId="0" fillId="0" borderId="4" xfId="0" applyBorder="1" applyAlignment="1">
      <alignment horizontal="center" vertical="center" textRotation="90"/>
    </xf>
    <xf numFmtId="0" fontId="0" fillId="0" borderId="6" xfId="0" applyBorder="1" applyAlignment="1">
      <alignment horizontal="center" vertical="center" textRotation="9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2" fillId="2" borderId="1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234950</xdr:colOff>
      <xdr:row>76</xdr:row>
      <xdr:rowOff>171450</xdr:rowOff>
    </xdr:from>
    <xdr:to>
      <xdr:col>14</xdr:col>
      <xdr:colOff>457200</xdr:colOff>
      <xdr:row>80</xdr:row>
      <xdr:rowOff>31750</xdr:rowOff>
    </xdr:to>
    <xdr:sp macro="" textlink="">
      <xdr:nvSpPr>
        <xdr:cNvPr id="2" name="ZoneTexte 1"/>
        <xdr:cNvSpPr txBox="1"/>
      </xdr:nvSpPr>
      <xdr:spPr>
        <a:xfrm>
          <a:off x="8616950" y="14585950"/>
          <a:ext cx="2597150" cy="59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je n'ai fait que pour lundi </a:t>
          </a:r>
        </a:p>
        <a:p>
          <a:r>
            <a:rPr lang="fr-FR" sz="1100" b="1">
              <a:solidFill>
                <a:srgbClr val="FF0000"/>
              </a:solidFill>
            </a:rPr>
            <a:t>je te laisse nommer pour les autres </a:t>
          </a:r>
        </a:p>
        <a:p>
          <a:r>
            <a:rPr lang="fr-FR" sz="1100" b="1">
              <a:solidFill>
                <a:srgbClr val="FF0000"/>
              </a:solidFill>
            </a:rPr>
            <a:t>evite les espaces</a:t>
          </a:r>
          <a:r>
            <a:rPr lang="fr-FR" sz="1100" b="1" baseline="0">
              <a:solidFill>
                <a:srgbClr val="FF0000"/>
              </a:solidFill>
            </a:rPr>
            <a:t> en nommant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ListeCond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J2" t="str">
            <v>Dupont</v>
          </cell>
        </row>
        <row r="3">
          <cell r="J3" t="str">
            <v>Martin</v>
          </cell>
        </row>
        <row r="4">
          <cell r="J4" t="str">
            <v/>
          </cell>
        </row>
        <row r="5">
          <cell r="J5" t="str">
            <v/>
          </cell>
        </row>
        <row r="6">
          <cell r="J6" t="str">
            <v/>
          </cell>
        </row>
        <row r="7">
          <cell r="J7" t="str">
            <v/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2"/>
  <sheetViews>
    <sheetView tabSelected="1" topLeftCell="A65" workbookViewId="0">
      <selection activeCell="M86" sqref="M86"/>
    </sheetView>
  </sheetViews>
  <sheetFormatPr baseColWidth="10" defaultRowHeight="14.5"/>
  <cols>
    <col min="13" max="13" width="12.1796875" bestFit="1" customWidth="1"/>
  </cols>
  <sheetData>
    <row r="1" spans="1:12" ht="15" thickBot="1">
      <c r="A1" s="21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3"/>
    </row>
    <row r="2" spans="1:12" ht="16" thickBot="1">
      <c r="A2" s="1"/>
      <c r="B2" s="26" t="s">
        <v>1</v>
      </c>
      <c r="C2" s="27"/>
      <c r="D2" s="28" t="s">
        <v>2</v>
      </c>
      <c r="E2" s="28"/>
      <c r="F2" s="26" t="s">
        <v>3</v>
      </c>
      <c r="G2" s="27"/>
      <c r="H2" s="28" t="s">
        <v>4</v>
      </c>
      <c r="I2" s="28"/>
      <c r="J2" s="21" t="s">
        <v>5</v>
      </c>
      <c r="K2" s="23"/>
    </row>
    <row r="3" spans="1:12" ht="15.5">
      <c r="A3" s="1"/>
      <c r="B3" s="2" t="s">
        <v>6</v>
      </c>
      <c r="C3" s="3" t="s">
        <v>7</v>
      </c>
      <c r="D3" s="1" t="s">
        <v>6</v>
      </c>
      <c r="E3" s="1" t="s">
        <v>7</v>
      </c>
      <c r="F3" s="2" t="s">
        <v>6</v>
      </c>
      <c r="G3" s="3" t="s">
        <v>7</v>
      </c>
      <c r="H3" s="1" t="s">
        <v>6</v>
      </c>
      <c r="I3" s="1" t="s">
        <v>7</v>
      </c>
      <c r="J3" s="2" t="s">
        <v>6</v>
      </c>
      <c r="K3" s="3" t="s">
        <v>7</v>
      </c>
    </row>
    <row r="4" spans="1:12" ht="15.5">
      <c r="A4" s="1" t="s">
        <v>8</v>
      </c>
      <c r="B4" s="4"/>
      <c r="C4" s="3"/>
      <c r="F4" s="4"/>
      <c r="G4" s="5"/>
      <c r="J4" s="4"/>
      <c r="K4" s="5"/>
    </row>
    <row r="5" spans="1:12">
      <c r="B5" s="4" t="b">
        <v>1</v>
      </c>
      <c r="C5" s="5" t="b">
        <v>0</v>
      </c>
      <c r="D5" t="b">
        <v>0</v>
      </c>
      <c r="E5" t="b">
        <v>0</v>
      </c>
      <c r="F5" s="4" t="b">
        <v>0</v>
      </c>
      <c r="G5" s="5" t="b">
        <v>0</v>
      </c>
      <c r="H5" t="b">
        <v>0</v>
      </c>
      <c r="I5" t="b">
        <v>0</v>
      </c>
      <c r="J5" s="4" t="b">
        <v>0</v>
      </c>
      <c r="K5" s="5" t="b">
        <v>0</v>
      </c>
    </row>
    <row r="6" spans="1:12" ht="15.5">
      <c r="A6" s="1" t="s">
        <v>9</v>
      </c>
      <c r="B6" s="4"/>
      <c r="C6" s="3"/>
      <c r="F6" s="4"/>
      <c r="G6" s="5"/>
      <c r="J6" s="4"/>
      <c r="K6" s="5"/>
      <c r="L6" t="str">
        <f>IF(AND(I35,I7),"pb jeudi apm samuel / binot","")</f>
        <v/>
      </c>
    </row>
    <row r="7" spans="1:12">
      <c r="B7" s="4" t="b">
        <v>0</v>
      </c>
      <c r="C7" s="5" t="b">
        <v>0</v>
      </c>
      <c r="D7" t="b">
        <v>0</v>
      </c>
      <c r="E7" t="b">
        <v>0</v>
      </c>
      <c r="F7" s="4" t="b">
        <v>0</v>
      </c>
      <c r="G7" s="5" t="b">
        <v>0</v>
      </c>
      <c r="H7" t="b">
        <v>0</v>
      </c>
      <c r="I7" t="b">
        <v>0</v>
      </c>
      <c r="J7" s="4" t="b">
        <v>0</v>
      </c>
      <c r="K7" s="5" t="b">
        <v>0</v>
      </c>
    </row>
    <row r="8" spans="1:12" ht="15.5">
      <c r="A8" s="1" t="s">
        <v>10</v>
      </c>
      <c r="B8" s="4"/>
      <c r="C8" s="3"/>
      <c r="F8" s="4"/>
      <c r="G8" s="5"/>
      <c r="J8" s="4"/>
      <c r="K8" s="5"/>
    </row>
    <row r="9" spans="1:12">
      <c r="B9" s="4" t="b">
        <v>1</v>
      </c>
      <c r="C9" s="5" t="b">
        <v>1</v>
      </c>
      <c r="D9" t="b">
        <v>1</v>
      </c>
      <c r="E9" t="b">
        <v>1</v>
      </c>
      <c r="F9" s="4" t="b">
        <v>1</v>
      </c>
      <c r="G9" s="5" t="b">
        <v>1</v>
      </c>
      <c r="H9" t="b">
        <v>1</v>
      </c>
      <c r="I9" t="b">
        <v>1</v>
      </c>
      <c r="J9" s="4" t="b">
        <v>1</v>
      </c>
      <c r="K9" s="5" t="b">
        <v>0</v>
      </c>
    </row>
    <row r="10" spans="1:12" ht="15.5">
      <c r="A10" s="1" t="s">
        <v>11</v>
      </c>
      <c r="B10" s="4"/>
      <c r="C10" s="3"/>
      <c r="F10" s="4"/>
      <c r="G10" s="5"/>
      <c r="J10" s="4"/>
      <c r="K10" s="5"/>
      <c r="L10" t="str">
        <f>IF(AND(I11,I5),"pb jeudi apm akima / dewilde","")</f>
        <v/>
      </c>
    </row>
    <row r="11" spans="1:12">
      <c r="B11" s="4" t="b">
        <v>0</v>
      </c>
      <c r="C11" s="5" t="b">
        <v>0</v>
      </c>
      <c r="D11" t="b">
        <v>0</v>
      </c>
      <c r="E11" t="b">
        <v>0</v>
      </c>
      <c r="F11" s="4" t="b">
        <v>0</v>
      </c>
      <c r="G11" s="5" t="b">
        <v>0</v>
      </c>
      <c r="H11" t="b">
        <v>0</v>
      </c>
      <c r="I11" t="b">
        <v>1</v>
      </c>
      <c r="J11" s="4" t="b">
        <v>0</v>
      </c>
      <c r="K11" s="5" t="b">
        <v>0</v>
      </c>
    </row>
    <row r="12" spans="1:12" ht="15.5">
      <c r="A12" s="1" t="s">
        <v>12</v>
      </c>
      <c r="B12" s="4"/>
      <c r="C12" s="3"/>
      <c r="F12" s="4"/>
      <c r="G12" s="5"/>
      <c r="J12" s="4"/>
      <c r="K12" s="5"/>
      <c r="L12" t="str">
        <f>IF(AND(I5,I11),"pb jeudi apm akima / dewilde","")</f>
        <v/>
      </c>
    </row>
    <row r="13" spans="1:12">
      <c r="B13" s="4" t="b">
        <v>0</v>
      </c>
      <c r="C13" s="5" t="b">
        <v>0</v>
      </c>
      <c r="D13" t="b">
        <v>0</v>
      </c>
      <c r="E13" t="b">
        <v>1</v>
      </c>
      <c r="F13" s="4" t="b">
        <v>0</v>
      </c>
      <c r="G13" s="5" t="b">
        <v>0</v>
      </c>
      <c r="H13" t="b">
        <v>0</v>
      </c>
      <c r="I13" t="b">
        <v>0</v>
      </c>
      <c r="J13" s="4" t="b">
        <v>0</v>
      </c>
      <c r="K13" s="5" t="b">
        <v>0</v>
      </c>
    </row>
    <row r="14" spans="1:12" ht="15.5">
      <c r="A14" s="1" t="s">
        <v>13</v>
      </c>
      <c r="B14" s="4"/>
      <c r="C14" s="3"/>
      <c r="F14" s="4"/>
      <c r="G14" s="5"/>
      <c r="J14" s="4"/>
      <c r="K14" s="5"/>
      <c r="L14" t="str">
        <f>IF(OR(AND(B15,B25),AND(C15,C25),AND(D15,D25),AND(E15,E25),AND(F15,F25),AND(G15,G25),AND(H15,H25),AND(I15,I25),AND(J15,J25),AND(K15,K25)),"Sylvie et Lisse pas prévu en même temp","")</f>
        <v/>
      </c>
    </row>
    <row r="15" spans="1:12">
      <c r="B15" s="4" t="b">
        <v>0</v>
      </c>
      <c r="C15" s="5" t="b">
        <v>0</v>
      </c>
      <c r="D15" t="b">
        <v>1</v>
      </c>
      <c r="E15" t="b">
        <v>1</v>
      </c>
      <c r="F15" s="4" t="b">
        <v>0</v>
      </c>
      <c r="G15" s="5" t="b">
        <v>0</v>
      </c>
      <c r="H15" t="b">
        <v>0</v>
      </c>
      <c r="I15" t="b">
        <v>0</v>
      </c>
      <c r="J15" s="4" t="b">
        <v>0</v>
      </c>
      <c r="K15" s="5" t="b">
        <v>0</v>
      </c>
    </row>
    <row r="16" spans="1:12" ht="15.5">
      <c r="A16" s="1" t="s">
        <v>14</v>
      </c>
      <c r="B16" s="4"/>
      <c r="C16" s="5"/>
      <c r="F16" s="4"/>
      <c r="G16" s="5"/>
      <c r="J16" s="4"/>
      <c r="K16" s="5"/>
    </row>
    <row r="17" spans="1:14">
      <c r="B17" s="4" t="b">
        <v>1</v>
      </c>
      <c r="C17" s="5" t="b">
        <v>1</v>
      </c>
      <c r="D17" t="b">
        <v>1</v>
      </c>
      <c r="E17" t="b">
        <v>1</v>
      </c>
      <c r="F17" s="4" t="b">
        <v>0</v>
      </c>
      <c r="G17" s="5" t="b">
        <v>0</v>
      </c>
      <c r="H17" t="b">
        <v>0</v>
      </c>
      <c r="I17" t="b">
        <v>0</v>
      </c>
      <c r="J17" s="4" t="b">
        <v>1</v>
      </c>
      <c r="K17" s="5" t="b">
        <v>0</v>
      </c>
    </row>
    <row r="18" spans="1:14" ht="15.5">
      <c r="A18" s="1" t="s">
        <v>15</v>
      </c>
      <c r="B18" s="4"/>
      <c r="C18" s="5"/>
      <c r="F18" s="4"/>
      <c r="G18" s="5"/>
      <c r="J18" s="4"/>
      <c r="K18" s="5"/>
    </row>
    <row r="19" spans="1:14">
      <c r="B19" s="4" t="b">
        <v>0</v>
      </c>
      <c r="C19" s="5" t="b">
        <v>0</v>
      </c>
      <c r="D19" t="b">
        <v>0</v>
      </c>
      <c r="E19" t="b">
        <v>0</v>
      </c>
      <c r="F19" s="4" t="b">
        <v>0</v>
      </c>
      <c r="G19" s="5" t="b">
        <v>0</v>
      </c>
      <c r="H19" t="b">
        <v>0</v>
      </c>
      <c r="I19" t="b">
        <v>0</v>
      </c>
      <c r="J19" s="4" t="b">
        <v>0</v>
      </c>
      <c r="K19" s="5" t="b">
        <v>0</v>
      </c>
    </row>
    <row r="20" spans="1:14" ht="15.5">
      <c r="A20" s="1" t="s">
        <v>16</v>
      </c>
      <c r="B20" s="4"/>
      <c r="C20" s="5"/>
      <c r="F20" s="4"/>
      <c r="G20" s="5"/>
      <c r="J20" s="4"/>
      <c r="K20" s="5"/>
    </row>
    <row r="21" spans="1:14">
      <c r="B21" s="4" t="b">
        <v>0</v>
      </c>
      <c r="C21" s="5" t="b">
        <v>0</v>
      </c>
      <c r="D21" t="b">
        <v>1</v>
      </c>
      <c r="E21" t="b">
        <v>1</v>
      </c>
      <c r="F21" s="4" t="b">
        <v>1</v>
      </c>
      <c r="G21" s="5" t="b">
        <v>1</v>
      </c>
      <c r="H21" t="b">
        <v>1</v>
      </c>
      <c r="I21" t="b">
        <v>1</v>
      </c>
      <c r="J21" s="4" t="b">
        <v>0</v>
      </c>
      <c r="K21" s="5" t="b">
        <v>0</v>
      </c>
    </row>
    <row r="22" spans="1:14" ht="15.5">
      <c r="A22" s="1" t="s">
        <v>17</v>
      </c>
      <c r="B22" s="4"/>
      <c r="C22" s="5"/>
      <c r="F22" s="4"/>
      <c r="G22" s="5"/>
      <c r="J22" s="4"/>
      <c r="K22" s="5"/>
    </row>
    <row r="23" spans="1:14">
      <c r="B23" s="4" t="b">
        <v>0</v>
      </c>
      <c r="C23" s="5" t="b">
        <v>0</v>
      </c>
      <c r="D23" t="b">
        <v>0</v>
      </c>
      <c r="E23" t="b">
        <v>0</v>
      </c>
      <c r="F23" s="4" t="b">
        <v>0</v>
      </c>
      <c r="G23" s="5" t="b">
        <v>0</v>
      </c>
      <c r="H23" t="b">
        <v>0</v>
      </c>
      <c r="I23" t="b">
        <v>0</v>
      </c>
      <c r="J23" s="4" t="b">
        <v>0</v>
      </c>
      <c r="K23" s="5" t="b">
        <v>0</v>
      </c>
    </row>
    <row r="24" spans="1:14" ht="15.5">
      <c r="A24" s="1" t="s">
        <v>18</v>
      </c>
      <c r="B24" s="4"/>
      <c r="C24" s="5"/>
      <c r="F24" s="4"/>
      <c r="G24" s="5"/>
      <c r="J24" s="4"/>
      <c r="K24" s="5"/>
    </row>
    <row r="25" spans="1:14">
      <c r="B25" s="4" t="b">
        <v>1</v>
      </c>
      <c r="C25" s="5" t="b">
        <v>1</v>
      </c>
      <c r="D25" t="b">
        <v>0</v>
      </c>
      <c r="E25" t="b">
        <v>0</v>
      </c>
      <c r="F25" s="4" t="b">
        <v>0</v>
      </c>
      <c r="G25" s="5" t="b">
        <v>0</v>
      </c>
      <c r="H25" t="b">
        <v>0</v>
      </c>
      <c r="I25" t="b">
        <v>0</v>
      </c>
      <c r="J25" s="4" t="b">
        <v>0</v>
      </c>
      <c r="K25" s="5" t="b">
        <v>0</v>
      </c>
      <c r="N25" t="s">
        <v>19</v>
      </c>
    </row>
    <row r="26" spans="1:14">
      <c r="A26" t="s">
        <v>20</v>
      </c>
      <c r="B26" s="4"/>
      <c r="C26" s="5"/>
      <c r="F26" s="4"/>
      <c r="G26" s="5"/>
      <c r="J26" s="4"/>
      <c r="K26" s="5"/>
      <c r="L26" t="str">
        <f>IF(OR(AND(B27,B37),AND(C27,C37),AND(D27,D37),AND(E27,E37),AND(F27,F37),AND(G27,G37),AND(H27,H37),AND(I27,I37),AND(J27,J37),AND(K27,K37)),"Sylvie et Lisse pas prévu en même temp","")</f>
        <v/>
      </c>
    </row>
    <row r="27" spans="1:14">
      <c r="B27" s="4" t="b">
        <v>0</v>
      </c>
      <c r="C27" s="5" t="b">
        <v>0</v>
      </c>
      <c r="D27" t="b">
        <v>0</v>
      </c>
      <c r="E27" t="b">
        <v>0</v>
      </c>
      <c r="F27" s="4" t="b">
        <v>0</v>
      </c>
      <c r="G27" s="5" t="b">
        <v>0</v>
      </c>
      <c r="H27" t="b">
        <v>1</v>
      </c>
      <c r="I27" t="b">
        <v>1</v>
      </c>
      <c r="J27" s="4" t="b">
        <v>1</v>
      </c>
      <c r="K27" s="5" t="b">
        <v>0</v>
      </c>
    </row>
    <row r="28" spans="1:14">
      <c r="A28" t="s">
        <v>21</v>
      </c>
      <c r="B28" s="4"/>
      <c r="C28" s="5"/>
      <c r="F28" s="4"/>
      <c r="G28" s="5"/>
      <c r="J28" s="4"/>
      <c r="K28" s="5"/>
      <c r="L28" t="str">
        <f>IF(AND(D17,D29),"pb mardi matin Emilie / lupar","")</f>
        <v/>
      </c>
    </row>
    <row r="29" spans="1:14">
      <c r="B29" s="4" t="b">
        <v>0</v>
      </c>
      <c r="C29" s="5" t="b">
        <v>0</v>
      </c>
      <c r="D29" t="b">
        <v>0</v>
      </c>
      <c r="E29" t="b">
        <v>0</v>
      </c>
      <c r="F29" s="4" t="b">
        <v>0</v>
      </c>
      <c r="G29" s="5" t="b">
        <v>0</v>
      </c>
      <c r="H29" t="b">
        <v>0</v>
      </c>
      <c r="I29" t="b">
        <v>0</v>
      </c>
      <c r="J29" s="4" t="b">
        <v>0</v>
      </c>
      <c r="K29" s="5" t="b">
        <v>0</v>
      </c>
    </row>
    <row r="30" spans="1:14">
      <c r="A30" t="s">
        <v>22</v>
      </c>
      <c r="B30" s="4"/>
      <c r="C30" s="5"/>
      <c r="F30" s="4"/>
      <c r="G30" s="5"/>
      <c r="J30" s="4"/>
      <c r="K30" s="5"/>
    </row>
    <row r="31" spans="1:14">
      <c r="B31" s="4" t="b">
        <v>0</v>
      </c>
      <c r="C31" s="5" t="b">
        <v>0</v>
      </c>
      <c r="D31" t="b">
        <v>0</v>
      </c>
      <c r="E31" t="b">
        <v>0</v>
      </c>
      <c r="F31" s="4" t="b">
        <v>0</v>
      </c>
      <c r="G31" s="5" t="b">
        <v>0</v>
      </c>
      <c r="H31" t="b">
        <v>0</v>
      </c>
      <c r="I31" t="b">
        <v>0</v>
      </c>
      <c r="J31" s="4" t="b">
        <v>0</v>
      </c>
      <c r="K31" s="5"/>
    </row>
    <row r="32" spans="1:14" ht="15.5">
      <c r="A32" s="1" t="s">
        <v>23</v>
      </c>
      <c r="B32" s="4"/>
      <c r="C32" s="5"/>
      <c r="F32" s="4"/>
      <c r="G32" s="5"/>
      <c r="J32" s="4"/>
      <c r="K32" s="5"/>
      <c r="L32" t="str">
        <f>IF(AND(E5,E33),"pb mardi apm samuel / binot","")</f>
        <v/>
      </c>
    </row>
    <row r="33" spans="1:12">
      <c r="B33" s="4" t="b">
        <v>0</v>
      </c>
      <c r="C33" s="5" t="b">
        <v>1</v>
      </c>
      <c r="D33" t="b">
        <v>0</v>
      </c>
      <c r="E33" t="b">
        <v>1</v>
      </c>
      <c r="F33" s="4" t="b">
        <v>0</v>
      </c>
      <c r="G33" s="5" t="b">
        <v>0</v>
      </c>
      <c r="H33" t="b">
        <v>1</v>
      </c>
      <c r="I33" t="b">
        <v>1</v>
      </c>
      <c r="J33" s="4" t="b">
        <v>1</v>
      </c>
      <c r="K33" s="5" t="b">
        <v>1</v>
      </c>
    </row>
    <row r="34" spans="1:12" ht="15.5">
      <c r="A34" s="1" t="s">
        <v>24</v>
      </c>
      <c r="B34" s="4"/>
      <c r="C34" s="5"/>
      <c r="F34" s="4"/>
      <c r="G34" s="5"/>
      <c r="J34" s="4"/>
      <c r="K34" s="5"/>
      <c r="L34" t="str">
        <f>IF(AND(E7,E35),"pb mardi apm samuel / binot","")</f>
        <v/>
      </c>
    </row>
    <row r="35" spans="1:12">
      <c r="B35" s="4" t="b">
        <v>0</v>
      </c>
      <c r="C35" s="5" t="b">
        <v>1</v>
      </c>
      <c r="D35" t="b">
        <v>1</v>
      </c>
      <c r="E35" t="b">
        <v>1</v>
      </c>
      <c r="F35" s="4" t="b">
        <v>1</v>
      </c>
      <c r="G35" s="5" t="b">
        <v>0</v>
      </c>
      <c r="H35" t="b">
        <v>1</v>
      </c>
      <c r="I35" t="b">
        <v>0</v>
      </c>
      <c r="J35" s="4" t="b">
        <v>1</v>
      </c>
      <c r="K35" s="5" t="b">
        <v>0</v>
      </c>
    </row>
    <row r="36" spans="1:12" ht="15.5">
      <c r="A36" s="1" t="s">
        <v>25</v>
      </c>
      <c r="B36" s="4"/>
      <c r="C36" s="5"/>
      <c r="F36" s="4"/>
      <c r="G36" s="5"/>
      <c r="J36" s="4"/>
      <c r="K36" s="5"/>
    </row>
    <row r="37" spans="1:12">
      <c r="B37" s="4" t="b">
        <v>0</v>
      </c>
      <c r="C37" s="5" t="b">
        <v>0</v>
      </c>
      <c r="D37" t="b">
        <v>1</v>
      </c>
      <c r="E37" t="b">
        <v>1</v>
      </c>
      <c r="F37" s="4" t="b">
        <v>0</v>
      </c>
      <c r="G37" s="5" t="b">
        <v>0</v>
      </c>
      <c r="H37" t="b">
        <v>0</v>
      </c>
      <c r="I37" t="b">
        <v>0</v>
      </c>
      <c r="J37" s="4" t="b">
        <v>0</v>
      </c>
      <c r="K37" s="5" t="b">
        <v>0</v>
      </c>
    </row>
    <row r="38" spans="1:12">
      <c r="B38" s="4"/>
      <c r="C38" s="5"/>
      <c r="F38" s="4"/>
      <c r="G38" s="5"/>
      <c r="J38" s="4"/>
      <c r="K38" s="5"/>
    </row>
    <row r="39" spans="1:12">
      <c r="B39" s="4"/>
      <c r="C39" s="5"/>
      <c r="F39" s="4"/>
      <c r="G39" s="5"/>
      <c r="J39" s="4"/>
      <c r="K39" s="5"/>
    </row>
    <row r="40" spans="1:12">
      <c r="B40" s="4"/>
      <c r="C40" s="5"/>
      <c r="F40" s="4"/>
      <c r="G40" s="5"/>
      <c r="J40" s="4"/>
      <c r="K40" s="5"/>
    </row>
    <row r="41" spans="1:12">
      <c r="B41" s="4"/>
      <c r="C41" s="5"/>
      <c r="F41" s="4"/>
      <c r="G41" s="5"/>
      <c r="J41" s="4"/>
      <c r="K41" s="5"/>
    </row>
    <row r="42" spans="1:12" ht="15" thickBot="1">
      <c r="B42" s="6"/>
      <c r="C42" s="7"/>
      <c r="F42" s="6"/>
      <c r="G42" s="7"/>
      <c r="J42" s="6"/>
      <c r="K42" s="7"/>
    </row>
    <row r="43" spans="1:12">
      <c r="D43" t="str">
        <f ca="1">IF(ROWS($46:52)&lt;=COUNTA(INDEX($B$47:$J$63,,MATCH("PCH",$B$46:$J$46,0))),INDEX($A$47:$A$63,SMALL(IF(($B$46:$J$46="PCH"),ROW(INDIRECT("1:"&amp;ROWS($A$47:$A$63)))),ROWS($46:52))),"")</f>
        <v/>
      </c>
    </row>
    <row r="44" spans="1:12">
      <c r="D44" t="str">
        <f ca="1">IF(ROWS($46:53)&lt;=COUNTA(INDEX($B$47:$J$63,,MATCH("PCH",$B$46:$J$46,0))),INDEX($A$47:$A$63,SMALL(IF(($B$46:$J$46="PCH"),ROW(INDIRECT("1:"&amp;ROWS($A$47:$A$63)))),ROWS($46:53))),"")</f>
        <v/>
      </c>
    </row>
    <row r="45" spans="1:12">
      <c r="D45" t="str">
        <f ca="1">IF(ROWS($46:54)&lt;=COUNTA(INDEX($B$47:$J$63,,MATCH("PCH",$B$46:$J$46,0))),INDEX($A$47:$A$63,SMALL(IF(($B$46:$J$46="PCH"),ROW(INDIRECT("1:"&amp;ROWS($A$47:$A$63)))),ROWS($46:54))),"")</f>
        <v/>
      </c>
      <c r="L45" s="8"/>
    </row>
    <row r="46" spans="1:12">
      <c r="B46" s="8" t="s">
        <v>26</v>
      </c>
      <c r="C46" t="s">
        <v>27</v>
      </c>
      <c r="D46" s="8" t="s">
        <v>28</v>
      </c>
      <c r="E46" t="s">
        <v>29</v>
      </c>
      <c r="F46" t="s">
        <v>30</v>
      </c>
      <c r="G46" s="8" t="s">
        <v>31</v>
      </c>
      <c r="H46" s="8" t="s">
        <v>32</v>
      </c>
      <c r="I46" s="8" t="s">
        <v>33</v>
      </c>
      <c r="J46" s="8" t="s">
        <v>34</v>
      </c>
      <c r="L46" s="8"/>
    </row>
    <row r="47" spans="1:12" ht="15.5">
      <c r="A47" s="1" t="s">
        <v>8</v>
      </c>
      <c r="B47" s="8" t="s">
        <v>26</v>
      </c>
      <c r="C47" s="8" t="s">
        <v>27</v>
      </c>
      <c r="D47" s="8" t="s">
        <v>28</v>
      </c>
      <c r="F47" t="s">
        <v>30</v>
      </c>
      <c r="G47" s="8"/>
      <c r="H47" s="8"/>
      <c r="I47" s="8"/>
      <c r="J47" s="8"/>
      <c r="K47" s="8"/>
    </row>
    <row r="48" spans="1:12" ht="15.5">
      <c r="A48" s="1" t="s">
        <v>9</v>
      </c>
      <c r="B48" s="8" t="s">
        <v>26</v>
      </c>
      <c r="C48" s="8" t="s">
        <v>27</v>
      </c>
      <c r="D48" s="8"/>
      <c r="E48" s="8"/>
      <c r="F48" t="s">
        <v>30</v>
      </c>
      <c r="G48" s="8"/>
      <c r="H48" s="8"/>
      <c r="I48" s="8"/>
      <c r="J48" s="8"/>
      <c r="K48" s="8"/>
    </row>
    <row r="49" spans="1:15" ht="15.5">
      <c r="A49" s="1" t="s">
        <v>10</v>
      </c>
      <c r="B49" s="8" t="s">
        <v>26</v>
      </c>
      <c r="C49" s="8" t="s">
        <v>27</v>
      </c>
      <c r="D49" s="8"/>
      <c r="E49" s="8"/>
      <c r="F49" s="8"/>
      <c r="G49" s="8" t="s">
        <v>31</v>
      </c>
      <c r="H49" s="8" t="s">
        <v>32</v>
      </c>
      <c r="I49" s="8" t="s">
        <v>33</v>
      </c>
      <c r="J49" s="8"/>
      <c r="K49" s="8"/>
    </row>
    <row r="50" spans="1:15" ht="15.5">
      <c r="A50" s="1" t="s">
        <v>11</v>
      </c>
      <c r="B50" s="8" t="s">
        <v>26</v>
      </c>
      <c r="C50" s="8" t="s">
        <v>27</v>
      </c>
      <c r="D50" s="8"/>
      <c r="E50" s="8"/>
      <c r="F50" s="8"/>
      <c r="G50" s="8" t="s">
        <v>31</v>
      </c>
      <c r="H50" s="8" t="s">
        <v>32</v>
      </c>
      <c r="I50" s="8" t="s">
        <v>33</v>
      </c>
      <c r="J50" s="8" t="s">
        <v>34</v>
      </c>
      <c r="K50" s="8"/>
    </row>
    <row r="51" spans="1:15" ht="15.5">
      <c r="A51" s="1" t="s">
        <v>12</v>
      </c>
      <c r="B51" s="8" t="s">
        <v>26</v>
      </c>
      <c r="C51" s="8" t="s">
        <v>27</v>
      </c>
      <c r="D51" s="8"/>
      <c r="E51" s="8"/>
      <c r="F51" s="8"/>
      <c r="G51" s="8" t="s">
        <v>31</v>
      </c>
      <c r="H51" s="8" t="s">
        <v>32</v>
      </c>
      <c r="I51" s="8" t="s">
        <v>33</v>
      </c>
      <c r="J51" s="8"/>
      <c r="K51" s="8"/>
    </row>
    <row r="52" spans="1:15" ht="15.5">
      <c r="A52" s="1" t="s">
        <v>13</v>
      </c>
      <c r="B52" s="8" t="s">
        <v>26</v>
      </c>
      <c r="C52" s="8" t="s">
        <v>27</v>
      </c>
      <c r="D52" s="8"/>
      <c r="E52" s="8"/>
      <c r="F52" s="8" t="s">
        <v>30</v>
      </c>
      <c r="G52" s="8" t="s">
        <v>31</v>
      </c>
      <c r="H52" s="8" t="s">
        <v>32</v>
      </c>
      <c r="I52" s="8" t="s">
        <v>33</v>
      </c>
      <c r="J52" s="8" t="s">
        <v>34</v>
      </c>
      <c r="K52" s="8"/>
    </row>
    <row r="53" spans="1:15" ht="15.5">
      <c r="A53" s="1" t="s">
        <v>14</v>
      </c>
      <c r="B53" s="8" t="s">
        <v>26</v>
      </c>
      <c r="C53" s="8" t="s">
        <v>27</v>
      </c>
      <c r="D53" s="8" t="s">
        <v>28</v>
      </c>
      <c r="E53" t="s">
        <v>29</v>
      </c>
      <c r="F53" s="8" t="s">
        <v>30</v>
      </c>
      <c r="G53" s="8"/>
      <c r="H53" s="8"/>
      <c r="I53" s="8"/>
      <c r="J53" s="8"/>
      <c r="K53" s="8"/>
    </row>
    <row r="54" spans="1:15" ht="15.5">
      <c r="A54" s="1" t="s">
        <v>15</v>
      </c>
      <c r="B54" s="8" t="s">
        <v>26</v>
      </c>
      <c r="C54" s="8" t="s">
        <v>27</v>
      </c>
      <c r="D54" s="8" t="s">
        <v>28</v>
      </c>
      <c r="E54" t="s">
        <v>29</v>
      </c>
      <c r="F54" s="8" t="s">
        <v>30</v>
      </c>
      <c r="G54" s="8"/>
      <c r="H54" s="8"/>
      <c r="I54" s="8"/>
      <c r="J54" s="8"/>
      <c r="K54" s="8"/>
    </row>
    <row r="55" spans="1:15" ht="15.5">
      <c r="A55" s="1" t="s">
        <v>16</v>
      </c>
      <c r="B55" s="8" t="s">
        <v>26</v>
      </c>
      <c r="C55" s="8" t="s">
        <v>27</v>
      </c>
      <c r="D55" s="8"/>
      <c r="E55" s="8"/>
      <c r="F55" s="8"/>
      <c r="G55" s="8" t="s">
        <v>31</v>
      </c>
      <c r="H55" s="8" t="s">
        <v>32</v>
      </c>
      <c r="I55" s="8" t="s">
        <v>33</v>
      </c>
      <c r="J55" s="8"/>
      <c r="K55" s="8"/>
    </row>
    <row r="56" spans="1:15" ht="15.5">
      <c r="A56" s="1" t="s">
        <v>17</v>
      </c>
      <c r="B56" s="8" t="s">
        <v>26</v>
      </c>
      <c r="C56" s="8" t="s">
        <v>27</v>
      </c>
      <c r="D56" s="8" t="s">
        <v>28</v>
      </c>
      <c r="E56" s="8"/>
      <c r="F56" s="8"/>
      <c r="G56" s="8"/>
      <c r="H56" s="8"/>
      <c r="I56" s="8"/>
      <c r="J56" s="8"/>
      <c r="K56" s="8"/>
    </row>
    <row r="57" spans="1:15" ht="15.5">
      <c r="A57" s="1" t="s">
        <v>18</v>
      </c>
      <c r="B57" s="8" t="s">
        <v>26</v>
      </c>
      <c r="C57" s="8" t="s">
        <v>27</v>
      </c>
    </row>
    <row r="58" spans="1:15">
      <c r="A58" t="s">
        <v>20</v>
      </c>
      <c r="B58" s="8" t="s">
        <v>26</v>
      </c>
      <c r="C58" s="8" t="s">
        <v>27</v>
      </c>
      <c r="F58" t="s">
        <v>30</v>
      </c>
    </row>
    <row r="59" spans="1:15">
      <c r="A59" t="s">
        <v>21</v>
      </c>
      <c r="B59" s="8" t="s">
        <v>26</v>
      </c>
      <c r="C59" s="8" t="s">
        <v>27</v>
      </c>
      <c r="N59" s="16"/>
      <c r="O59" s="16"/>
    </row>
    <row r="60" spans="1:15">
      <c r="A60" t="s">
        <v>22</v>
      </c>
      <c r="B60" s="8" t="s">
        <v>26</v>
      </c>
      <c r="C60" s="8" t="s">
        <v>27</v>
      </c>
      <c r="G60" s="8" t="s">
        <v>31</v>
      </c>
      <c r="H60" s="8" t="s">
        <v>32</v>
      </c>
      <c r="I60" s="8" t="s">
        <v>33</v>
      </c>
    </row>
    <row r="61" spans="1:15" ht="15.5">
      <c r="A61" s="1" t="s">
        <v>23</v>
      </c>
      <c r="B61" s="8" t="s">
        <v>26</v>
      </c>
      <c r="C61" s="8" t="s">
        <v>27</v>
      </c>
      <c r="F61" s="8" t="s">
        <v>30</v>
      </c>
    </row>
    <row r="62" spans="1:15" ht="15.5">
      <c r="A62" s="1" t="s">
        <v>24</v>
      </c>
      <c r="B62" s="8" t="s">
        <v>26</v>
      </c>
      <c r="C62" s="8" t="s">
        <v>27</v>
      </c>
      <c r="G62" s="8" t="s">
        <v>31</v>
      </c>
      <c r="H62" s="8" t="s">
        <v>32</v>
      </c>
      <c r="I62" s="8" t="s">
        <v>33</v>
      </c>
    </row>
    <row r="63" spans="1:15" ht="15.5">
      <c r="A63" s="1" t="s">
        <v>25</v>
      </c>
      <c r="B63" s="8" t="s">
        <v>26</v>
      </c>
      <c r="C63" s="8" t="s">
        <v>27</v>
      </c>
      <c r="D63" s="8" t="s">
        <v>28</v>
      </c>
      <c r="F63" s="8" t="s">
        <v>30</v>
      </c>
    </row>
    <row r="65" spans="1:23" ht="15" thickBot="1"/>
    <row r="66" spans="1:23" ht="15" thickBot="1">
      <c r="A66" s="21" t="s">
        <v>35</v>
      </c>
      <c r="B66" s="22"/>
      <c r="C66" s="22"/>
      <c r="D66" s="22"/>
      <c r="E66" s="22"/>
      <c r="F66" s="22"/>
      <c r="G66" s="22"/>
      <c r="H66" s="22"/>
      <c r="I66" s="22"/>
      <c r="J66" s="22"/>
      <c r="K66" s="23"/>
      <c r="M66" s="21" t="s">
        <v>36</v>
      </c>
      <c r="N66" s="22"/>
      <c r="O66" s="22"/>
      <c r="P66" s="22"/>
      <c r="Q66" s="22"/>
      <c r="R66" s="22"/>
      <c r="S66" s="22"/>
      <c r="T66" s="22"/>
      <c r="U66" s="22"/>
      <c r="V66" s="22"/>
      <c r="W66" s="23"/>
    </row>
    <row r="67" spans="1:23">
      <c r="A67" s="9"/>
      <c r="B67" s="24" t="s">
        <v>1</v>
      </c>
      <c r="C67" s="24"/>
      <c r="D67" s="24" t="s">
        <v>2</v>
      </c>
      <c r="E67" s="24"/>
      <c r="F67" s="24" t="s">
        <v>3</v>
      </c>
      <c r="G67" s="24"/>
      <c r="H67" s="24" t="s">
        <v>4</v>
      </c>
      <c r="I67" s="24"/>
      <c r="J67" s="24" t="s">
        <v>5</v>
      </c>
      <c r="K67" s="25"/>
      <c r="M67" s="24" t="s">
        <v>1</v>
      </c>
      <c r="N67" s="24"/>
      <c r="O67" s="24" t="s">
        <v>2</v>
      </c>
      <c r="P67" s="24"/>
      <c r="Q67" s="24" t="s">
        <v>3</v>
      </c>
      <c r="R67" s="24"/>
      <c r="S67" s="24" t="s">
        <v>4</v>
      </c>
      <c r="T67" s="24"/>
      <c r="U67" s="24" t="s">
        <v>5</v>
      </c>
      <c r="V67" s="25"/>
    </row>
    <row r="68" spans="1:23" ht="15" thickBot="1">
      <c r="A68" s="10"/>
      <c r="B68" s="11" t="s">
        <v>6</v>
      </c>
      <c r="C68" s="11" t="s">
        <v>7</v>
      </c>
      <c r="D68" s="11" t="s">
        <v>6</v>
      </c>
      <c r="E68" s="11" t="s">
        <v>7</v>
      </c>
      <c r="F68" s="11" t="s">
        <v>6</v>
      </c>
      <c r="G68" s="11" t="s">
        <v>7</v>
      </c>
      <c r="H68" s="11" t="s">
        <v>6</v>
      </c>
      <c r="I68" s="11" t="s">
        <v>7</v>
      </c>
      <c r="J68" s="11" t="s">
        <v>6</v>
      </c>
      <c r="K68" s="12" t="s">
        <v>7</v>
      </c>
      <c r="M68" s="11" t="s">
        <v>6</v>
      </c>
      <c r="N68" s="11" t="s">
        <v>7</v>
      </c>
      <c r="O68" s="11" t="s">
        <v>6</v>
      </c>
      <c r="P68" s="11" t="s">
        <v>7</v>
      </c>
      <c r="Q68" s="11" t="s">
        <v>6</v>
      </c>
      <c r="R68" s="11" t="s">
        <v>7</v>
      </c>
      <c r="S68" s="11" t="s">
        <v>6</v>
      </c>
      <c r="T68" s="11" t="s">
        <v>7</v>
      </c>
      <c r="U68" s="11" t="s">
        <v>6</v>
      </c>
      <c r="V68" s="12" t="s">
        <v>7</v>
      </c>
    </row>
    <row r="69" spans="1:23">
      <c r="A69" s="19" t="s">
        <v>26</v>
      </c>
      <c r="B69" s="13" t="str">
        <f>IF(AND(B5,$B47=$B$46),$A47,"")</f>
        <v>Angélique</v>
      </c>
      <c r="C69" s="14" t="str">
        <f t="shared" ref="C69:K69" si="0">IF(AND(C5,$B47=$B$46),$A47,"")</f>
        <v/>
      </c>
      <c r="D69" s="14" t="str">
        <f t="shared" si="0"/>
        <v/>
      </c>
      <c r="E69" s="14" t="str">
        <f t="shared" si="0"/>
        <v/>
      </c>
      <c r="F69" s="14" t="str">
        <f t="shared" si="0"/>
        <v/>
      </c>
      <c r="G69" s="14" t="str">
        <f t="shared" si="0"/>
        <v/>
      </c>
      <c r="H69" s="14" t="str">
        <f t="shared" si="0"/>
        <v/>
      </c>
      <c r="I69" s="14" t="str">
        <f t="shared" si="0"/>
        <v/>
      </c>
      <c r="J69" s="14" t="str">
        <f t="shared" si="0"/>
        <v/>
      </c>
      <c r="K69" s="15" t="str">
        <f t="shared" si="0"/>
        <v/>
      </c>
      <c r="M69" s="29" t="str">
        <f t="array" ref="M69">IF(ROWS($1:1)&lt;=COUNTIF(lundimatin,"&gt;&lt;"),INDEX(lundimatin,SMALL(IF(lundimatin&lt;&gt;"",ROW(lundimatin)-68),ROW($A1))),"")</f>
        <v>Angélique</v>
      </c>
      <c r="N69" s="29" t="str">
        <f t="array" aca="1" ref="N69" ca="1">IF(ROWS($1:1)&lt;=COUNTIF(lundiapm,"&gt;&lt;"),INDEX(lundiapm,SMALL(IF(lundiapm&lt;&gt;"",ROW(lundimatin)-68),ROW($A1))),"")</f>
        <v>Aurélie</v>
      </c>
    </row>
    <row r="70" spans="1:23">
      <c r="A70" s="19"/>
      <c r="B70" s="4" t="str">
        <f>IF(AND(B7,$B48=$B$46),$A48,"")</f>
        <v/>
      </c>
      <c r="C70" s="17" t="str">
        <f t="shared" ref="C70:K70" si="1">IF(AND(C7,$B48=$B$46),$A48,"")</f>
        <v/>
      </c>
      <c r="D70" s="17" t="str">
        <f t="shared" si="1"/>
        <v/>
      </c>
      <c r="E70" s="17" t="str">
        <f t="shared" si="1"/>
        <v/>
      </c>
      <c r="F70" s="17" t="str">
        <f t="shared" si="1"/>
        <v/>
      </c>
      <c r="G70" s="17" t="str">
        <f t="shared" si="1"/>
        <v/>
      </c>
      <c r="H70" s="17" t="str">
        <f t="shared" si="1"/>
        <v/>
      </c>
      <c r="I70" s="17" t="str">
        <f t="shared" si="1"/>
        <v/>
      </c>
      <c r="J70" s="17" t="str">
        <f t="shared" si="1"/>
        <v/>
      </c>
      <c r="K70" s="5" t="str">
        <f t="shared" si="1"/>
        <v/>
      </c>
      <c r="M70" s="29" t="str">
        <f t="array" ref="M70">IF(ROWS($1:2)&lt;=COUNTIF(lundimatin,"&gt;&lt;"),INDEX(lundimatin,SMALL(IF(lundimatin&lt;&gt;"",ROW(lundimatin)-68),ROW($A2))),"")</f>
        <v>Aurélie</v>
      </c>
      <c r="N70" s="29" t="str">
        <f t="array" aca="1" ref="N70" ca="1">IF(ROWS($1:2)&lt;=COUNTIF(lundiapm,"&gt;&lt;"),INDEX(lundiapm,SMALL(IF(lundiapm&lt;&gt;"",ROW(lundimatin)-68),ROW($A2))),"")</f>
        <v>Jessica</v>
      </c>
    </row>
    <row r="71" spans="1:23">
      <c r="A71" s="19"/>
      <c r="B71" s="4" t="str">
        <f>IF(AND(B9,$B49=$B$46),$A49,"")</f>
        <v>Aurélie</v>
      </c>
      <c r="C71" s="17" t="str">
        <f t="shared" ref="C71:K71" si="2">IF(AND(C9,$B49=$B$46),$A49,"")</f>
        <v>Aurélie</v>
      </c>
      <c r="D71" s="17" t="str">
        <f t="shared" si="2"/>
        <v>Aurélie</v>
      </c>
      <c r="E71" s="17" t="str">
        <f t="shared" si="2"/>
        <v>Aurélie</v>
      </c>
      <c r="F71" s="17" t="str">
        <f t="shared" si="2"/>
        <v>Aurélie</v>
      </c>
      <c r="G71" s="17" t="str">
        <f t="shared" si="2"/>
        <v>Aurélie</v>
      </c>
      <c r="H71" s="17" t="str">
        <f t="shared" si="2"/>
        <v>Aurélie</v>
      </c>
      <c r="I71" s="17" t="str">
        <f t="shared" si="2"/>
        <v>Aurélie</v>
      </c>
      <c r="J71" s="17" t="str">
        <f t="shared" si="2"/>
        <v>Aurélie</v>
      </c>
      <c r="K71" s="5" t="str">
        <f t="shared" si="2"/>
        <v/>
      </c>
      <c r="M71" s="29" t="str">
        <f t="array" ref="M71">IF(ROWS($1:3)&lt;=COUNTIF(lundimatin,"&gt;&lt;"),INDEX(lundimatin,SMALL(IF(lundimatin&lt;&gt;"",ROW(lundimatin)-68),ROW($A3))),"")</f>
        <v>Jessica</v>
      </c>
      <c r="N71" s="29" t="str">
        <f t="array" aca="1" ref="N71" ca="1">IF(ROWS($1:3)&lt;=COUNTIF(lundiapm,"&gt;&lt;"),INDEX(lundiapm,SMALL(IF(lundiapm&lt;&gt;"",ROW(lundimatin)-68),ROW($A3))),"")</f>
        <v>Micheline</v>
      </c>
    </row>
    <row r="72" spans="1:23">
      <c r="A72" s="19"/>
      <c r="B72" s="4" t="str">
        <f>IF(AND(B11,$B50=$B$46),$A50,"")</f>
        <v/>
      </c>
      <c r="C72" s="17" t="str">
        <f t="shared" ref="C72:K72" si="3">IF(AND(C11,$B50=$B$46),$A50,"")</f>
        <v/>
      </c>
      <c r="D72" s="17" t="str">
        <f t="shared" si="3"/>
        <v/>
      </c>
      <c r="E72" s="17" t="str">
        <f t="shared" si="3"/>
        <v/>
      </c>
      <c r="F72" s="17" t="str">
        <f t="shared" si="3"/>
        <v/>
      </c>
      <c r="G72" s="17" t="str">
        <f t="shared" si="3"/>
        <v/>
      </c>
      <c r="H72" s="17" t="str">
        <f t="shared" si="3"/>
        <v/>
      </c>
      <c r="I72" s="17" t="str">
        <f t="shared" si="3"/>
        <v>Catherine</v>
      </c>
      <c r="J72" s="17" t="str">
        <f t="shared" si="3"/>
        <v/>
      </c>
      <c r="K72" s="5" t="str">
        <f t="shared" si="3"/>
        <v/>
      </c>
      <c r="M72" s="29" t="str">
        <f t="array" ref="M72">IF(ROWS($1:4)&lt;=COUNTIF(lundimatin,"&gt;&lt;"),INDEX(lundimatin,SMALL(IF(lundimatin&lt;&gt;"",ROW(lundimatin)-68),ROW($A4))),"")</f>
        <v>Micheline</v>
      </c>
      <c r="N72" s="29" t="str">
        <f t="array" aca="1" ref="N72" ca="1">IF(ROWS($1:4)&lt;=COUNTIF(lundiapm,"&gt;&lt;"),INDEX(lundiapm,SMALL(IF(lundiapm&lt;&gt;"",ROW(lundimatin)-68),ROW($A4))),"")</f>
        <v>Pauline</v>
      </c>
    </row>
    <row r="73" spans="1:23">
      <c r="A73" s="19"/>
      <c r="B73" s="4" t="str">
        <f>IF(AND(B13,$B51=$B$46),$A51,"")</f>
        <v/>
      </c>
      <c r="C73" s="17" t="str">
        <f t="shared" ref="C73:K73" si="4">IF(AND(C13,$B51=$B$46),$A51,"")</f>
        <v/>
      </c>
      <c r="D73" s="17" t="str">
        <f t="shared" si="4"/>
        <v/>
      </c>
      <c r="E73" s="17" t="str">
        <f t="shared" si="4"/>
        <v>Farida</v>
      </c>
      <c r="F73" s="17" t="str">
        <f t="shared" si="4"/>
        <v/>
      </c>
      <c r="G73" s="17" t="str">
        <f t="shared" si="4"/>
        <v/>
      </c>
      <c r="H73" s="17" t="str">
        <f t="shared" si="4"/>
        <v/>
      </c>
      <c r="I73" s="17" t="str">
        <f t="shared" si="4"/>
        <v/>
      </c>
      <c r="J73" s="17" t="str">
        <f t="shared" si="4"/>
        <v/>
      </c>
      <c r="K73" s="5" t="str">
        <f t="shared" si="4"/>
        <v/>
      </c>
      <c r="M73" s="29" t="str">
        <f t="array" ref="M73">IF(ROWS($1:5)&lt;=COUNTIF(lundimatin,"&gt;&lt;"),INDEX(lundimatin,SMALL(IF(lundimatin&lt;&gt;"",ROW(lundimatin)-68),ROW($A5))),"")</f>
        <v/>
      </c>
      <c r="N73" s="29" t="str">
        <f t="array" aca="1" ref="N73" ca="1">IF(ROWS($1:5)&lt;=COUNTIF(lundiapm,"&gt;&lt;"),INDEX(lundiapm,SMALL(IF(lundiapm&lt;&gt;"",ROW(lundimatin)-68),ROW($A5))),"")</f>
        <v>Perrine</v>
      </c>
    </row>
    <row r="74" spans="1:23">
      <c r="A74" s="19"/>
      <c r="B74" s="4" t="str">
        <f>IF(AND(B15,$B52=$B$46),$A52,"")</f>
        <v/>
      </c>
      <c r="C74" s="17" t="str">
        <f t="shared" ref="C74:K74" si="5">IF(AND(C15,$B52=$B$46),$A52,"")</f>
        <v/>
      </c>
      <c r="D74" s="17" t="str">
        <f t="shared" si="5"/>
        <v>Isabelle</v>
      </c>
      <c r="E74" s="17" t="str">
        <f t="shared" si="5"/>
        <v>Isabelle</v>
      </c>
      <c r="F74" s="17" t="str">
        <f t="shared" si="5"/>
        <v/>
      </c>
      <c r="G74" s="17" t="str">
        <f t="shared" si="5"/>
        <v/>
      </c>
      <c r="H74" s="17" t="str">
        <f t="shared" si="5"/>
        <v/>
      </c>
      <c r="I74" s="17" t="str">
        <f t="shared" si="5"/>
        <v/>
      </c>
      <c r="J74" s="17" t="str">
        <f t="shared" si="5"/>
        <v/>
      </c>
      <c r="K74" s="5" t="str">
        <f t="shared" si="5"/>
        <v/>
      </c>
      <c r="M74" s="29" t="str">
        <f t="array" ref="M74">IF(ROWS($1:6)&lt;=COUNTIF(lundimatin,"&gt;&lt;"),INDEX(lundimatin,SMALL(IF(lundimatin&lt;&gt;"",ROW(lundimatin)-68),ROW($A6))),"")</f>
        <v/>
      </c>
      <c r="N74" s="29" t="str">
        <f t="array" aca="1" ref="N74" ca="1">IF(ROWS($1:6)&lt;=COUNTIF(lundiapm,"&gt;&lt;"),INDEX(lundiapm,SMALL(IF(lundiapm&lt;&gt;"",ROW(lundimatin)-68),ROW($A6))),"")</f>
        <v/>
      </c>
    </row>
    <row r="75" spans="1:23">
      <c r="A75" s="19"/>
      <c r="B75" s="4" t="str">
        <f>IF(AND(B17,$B53=$B$46),$A53,"")</f>
        <v>Jessica</v>
      </c>
      <c r="C75" s="17" t="str">
        <f t="shared" ref="C75:K75" si="6">IF(AND(C17,$B53=$B$46),$A53,"")</f>
        <v>Jessica</v>
      </c>
      <c r="D75" s="17" t="str">
        <f t="shared" si="6"/>
        <v>Jessica</v>
      </c>
      <c r="E75" s="17" t="str">
        <f t="shared" si="6"/>
        <v>Jessica</v>
      </c>
      <c r="F75" s="17" t="str">
        <f t="shared" si="6"/>
        <v/>
      </c>
      <c r="G75" s="17" t="str">
        <f t="shared" si="6"/>
        <v/>
      </c>
      <c r="H75" s="17" t="str">
        <f t="shared" si="6"/>
        <v/>
      </c>
      <c r="I75" s="17" t="str">
        <f t="shared" si="6"/>
        <v/>
      </c>
      <c r="J75" s="17" t="str">
        <f t="shared" si="6"/>
        <v>Jessica</v>
      </c>
      <c r="K75" s="5" t="str">
        <f t="shared" si="6"/>
        <v/>
      </c>
      <c r="M75" s="29" t="str">
        <f t="array" ref="M75">IF(ROWS($1:7)&lt;=COUNTIF(lundimatin,"&gt;&lt;"),INDEX(lundimatin,SMALL(IF(lundimatin&lt;&gt;"",ROW(lundimatin)-68),ROW($A7))),"")</f>
        <v/>
      </c>
      <c r="N75" s="29" t="str">
        <f t="array" aca="1" ref="N75" ca="1">IF(ROWS($1:7)&lt;=COUNTIF(lundiapm,"&gt;&lt;"),INDEX(lundiapm,SMALL(IF(lundiapm&lt;&gt;"",ROW(lundimatin)-68),ROW($A7))),"")</f>
        <v/>
      </c>
    </row>
    <row r="76" spans="1:23">
      <c r="A76" s="19"/>
      <c r="B76" s="4" t="str">
        <f>IF(AND(B19,$B54=$B$46),$A54,"")</f>
        <v/>
      </c>
      <c r="C76" s="17" t="str">
        <f t="shared" ref="C76:K76" si="7">IF(AND(C19,$B54=$B$46),$A54,"")</f>
        <v/>
      </c>
      <c r="D76" s="17" t="str">
        <f t="shared" si="7"/>
        <v/>
      </c>
      <c r="E76" s="17" t="str">
        <f t="shared" si="7"/>
        <v/>
      </c>
      <c r="F76" s="17" t="str">
        <f t="shared" si="7"/>
        <v/>
      </c>
      <c r="G76" s="17" t="str">
        <f t="shared" si="7"/>
        <v/>
      </c>
      <c r="H76" s="17" t="str">
        <f t="shared" si="7"/>
        <v/>
      </c>
      <c r="I76" s="17" t="str">
        <f t="shared" si="7"/>
        <v/>
      </c>
      <c r="J76" s="17" t="str">
        <f t="shared" si="7"/>
        <v/>
      </c>
      <c r="K76" s="5" t="str">
        <f t="shared" si="7"/>
        <v/>
      </c>
      <c r="M76" s="29" t="str">
        <f t="array" ref="M76">IF(ROWS($1:8)&lt;=COUNTIF(lundimatin,"&gt;&lt;"),INDEX(lundimatin,SMALL(IF(lundimatin&lt;&gt;"",ROW(lundimatin)-68),ROW($A8))),"")</f>
        <v/>
      </c>
      <c r="N76" s="29" t="str">
        <f t="array" aca="1" ref="N76" ca="1">IF(ROWS($1:8)&lt;=COUNTIF(lundiapm,"&gt;&lt;"),INDEX(lundiapm,SMALL(IF(lundiapm&lt;&gt;"",ROW(lundimatin)-68),ROW($A8))),"")</f>
        <v/>
      </c>
    </row>
    <row r="77" spans="1:23">
      <c r="A77" s="19"/>
      <c r="B77" s="4" t="str">
        <f>IF(AND(B21,$B55=$B$46),$A55,"")</f>
        <v/>
      </c>
      <c r="C77" s="17" t="str">
        <f t="shared" ref="C77:K77" si="8">IF(AND(C21,$B55=$B$46),$A55,"")</f>
        <v/>
      </c>
      <c r="D77" s="17" t="str">
        <f t="shared" si="8"/>
        <v>Laurent</v>
      </c>
      <c r="E77" s="17" t="str">
        <f t="shared" si="8"/>
        <v>Laurent</v>
      </c>
      <c r="F77" s="17" t="str">
        <f t="shared" si="8"/>
        <v>Laurent</v>
      </c>
      <c r="G77" s="17" t="str">
        <f t="shared" si="8"/>
        <v>Laurent</v>
      </c>
      <c r="H77" s="17" t="str">
        <f t="shared" si="8"/>
        <v>Laurent</v>
      </c>
      <c r="I77" s="17" t="str">
        <f t="shared" si="8"/>
        <v>Laurent</v>
      </c>
      <c r="J77" s="17" t="str">
        <f t="shared" si="8"/>
        <v/>
      </c>
      <c r="K77" s="5" t="str">
        <f t="shared" si="8"/>
        <v/>
      </c>
      <c r="M77" s="29" t="str">
        <f t="array" ref="M77">IF(ROWS($1:9)&lt;=COUNTIF(lundimatin,"&gt;&lt;"),INDEX(lundimatin,SMALL(IF(lundimatin&lt;&gt;"",ROW(lundimatin)-68),ROW($A9))),"")</f>
        <v/>
      </c>
      <c r="N77" s="29" t="str">
        <f t="array" aca="1" ref="N77" ca="1">IF(ROWS($1:9)&lt;=COUNTIF(lundiapm,"&gt;&lt;"),INDEX(lundiapm,SMALL(IF(lundiapm&lt;&gt;"",ROW(lundimatin)-68),ROW($A9))),"")</f>
        <v/>
      </c>
    </row>
    <row r="78" spans="1:23">
      <c r="A78" s="19"/>
      <c r="B78" s="4" t="str">
        <f>IF(AND(B23,$B56=$B$46),$A56,"")</f>
        <v/>
      </c>
      <c r="C78" s="17" t="str">
        <f t="shared" ref="C78:K78" si="9">IF(AND(C23,$B56=$B$46),$A56,"")</f>
        <v/>
      </c>
      <c r="D78" s="17" t="str">
        <f t="shared" si="9"/>
        <v/>
      </c>
      <c r="E78" s="17" t="str">
        <f t="shared" si="9"/>
        <v/>
      </c>
      <c r="F78" s="17" t="str">
        <f t="shared" si="9"/>
        <v/>
      </c>
      <c r="G78" s="17" t="str">
        <f t="shared" si="9"/>
        <v/>
      </c>
      <c r="H78" s="17" t="str">
        <f t="shared" si="9"/>
        <v/>
      </c>
      <c r="I78" s="17" t="str">
        <f t="shared" si="9"/>
        <v/>
      </c>
      <c r="J78" s="17" t="str">
        <f t="shared" si="9"/>
        <v/>
      </c>
      <c r="K78" s="5" t="str">
        <f t="shared" si="9"/>
        <v/>
      </c>
      <c r="M78" s="29" t="str">
        <f t="array" ref="M78">IF(ROWS($1:10)&lt;=COUNTIF(lundimatin,"&gt;&lt;"),INDEX(lundimatin,SMALL(IF(lundimatin&lt;&gt;"",ROW(lundimatin)-68),ROW($A10))),"")</f>
        <v/>
      </c>
      <c r="N78" s="29" t="str">
        <f t="array" aca="1" ref="N78" ca="1">IF(ROWS($1:10)&lt;=COUNTIF(lundiapm,"&gt;&lt;"),INDEX(lundiapm,SMALL(IF(lundiapm&lt;&gt;"",ROW(lundimatin)-68),ROW($A10))),"")</f>
        <v/>
      </c>
    </row>
    <row r="79" spans="1:23">
      <c r="A79" s="19"/>
      <c r="B79" s="4" t="str">
        <f>IF(AND(B25,$B57=$B$46),$A57,"")</f>
        <v>Micheline</v>
      </c>
      <c r="C79" s="17" t="str">
        <f t="shared" ref="C79:K79" si="10">IF(AND(C25,$B57=$B$46),$A57,"")</f>
        <v>Micheline</v>
      </c>
      <c r="D79" s="17" t="str">
        <f t="shared" si="10"/>
        <v/>
      </c>
      <c r="E79" s="17" t="str">
        <f t="shared" si="10"/>
        <v/>
      </c>
      <c r="F79" s="17" t="str">
        <f t="shared" si="10"/>
        <v/>
      </c>
      <c r="G79" s="17" t="str">
        <f t="shared" si="10"/>
        <v/>
      </c>
      <c r="H79" s="17" t="str">
        <f t="shared" si="10"/>
        <v/>
      </c>
      <c r="I79" s="17" t="str">
        <f t="shared" si="10"/>
        <v/>
      </c>
      <c r="J79" s="17" t="str">
        <f t="shared" si="10"/>
        <v/>
      </c>
      <c r="K79" s="5" t="str">
        <f t="shared" si="10"/>
        <v/>
      </c>
      <c r="M79" s="29" t="str">
        <f t="array" ref="M79">IF(ROWS($1:11)&lt;=COUNTIF(lundimatin,"&gt;&lt;"),INDEX(lundimatin,SMALL(IF(lundimatin&lt;&gt;"",ROW(lundimatin)-68),ROW($A11))),"")</f>
        <v/>
      </c>
      <c r="N79" s="29" t="str">
        <f t="array" aca="1" ref="N79" ca="1">IF(ROWS($1:11)&lt;=COUNTIF(lundiapm,"&gt;&lt;"),INDEX(lundiapm,SMALL(IF(lundiapm&lt;&gt;"",ROW(lundimatin)-68),ROW($A11))),"")</f>
        <v/>
      </c>
    </row>
    <row r="80" spans="1:23">
      <c r="A80" s="19"/>
      <c r="B80" s="4" t="str">
        <f>IF(AND(B27,$B58=$B$46),$A58,"")</f>
        <v/>
      </c>
      <c r="C80" s="17" t="str">
        <f t="shared" ref="C80:K80" si="11">IF(AND(C27,$B58=$B$46),$A58,"")</f>
        <v/>
      </c>
      <c r="D80" s="17" t="str">
        <f t="shared" si="11"/>
        <v/>
      </c>
      <c r="E80" s="17" t="str">
        <f t="shared" si="11"/>
        <v/>
      </c>
      <c r="F80" s="17" t="str">
        <f t="shared" si="11"/>
        <v/>
      </c>
      <c r="G80" s="17" t="str">
        <f t="shared" si="11"/>
        <v/>
      </c>
      <c r="H80" s="17" t="str">
        <f t="shared" si="11"/>
        <v>Nadia</v>
      </c>
      <c r="I80" s="17" t="str">
        <f t="shared" si="11"/>
        <v>Nadia</v>
      </c>
      <c r="J80" s="17" t="str">
        <f t="shared" si="11"/>
        <v>Nadia</v>
      </c>
      <c r="K80" s="5" t="str">
        <f t="shared" si="11"/>
        <v/>
      </c>
      <c r="M80" s="29" t="str">
        <f t="array" ref="M80">IF(ROWS($1:12)&lt;=COUNTIF(lundimatin,"&gt;&lt;"),INDEX(lundimatin,SMALL(IF(lundimatin&lt;&gt;"",ROW(lundimatin)-68),ROW($A12))),"")</f>
        <v/>
      </c>
      <c r="N80" s="29" t="str">
        <f t="array" aca="1" ref="N80" ca="1">IF(ROWS($1:12)&lt;=COUNTIF(lundiapm,"&gt;&lt;"),INDEX(lundiapm,SMALL(IF(lundiapm&lt;&gt;"",ROW(lundimatin)-68),ROW($A12))),"")</f>
        <v/>
      </c>
    </row>
    <row r="81" spans="1:14">
      <c r="A81" s="19"/>
      <c r="B81" s="4" t="str">
        <f>IF(AND(B29,$B59=$B$46),$A59,"")</f>
        <v/>
      </c>
      <c r="C81" s="17" t="str">
        <f t="shared" ref="C81:K81" si="12">IF(AND(C29,$B59=$B$46),$A59,"")</f>
        <v/>
      </c>
      <c r="D81" s="17" t="str">
        <f t="shared" si="12"/>
        <v/>
      </c>
      <c r="E81" s="17" t="str">
        <f t="shared" si="12"/>
        <v/>
      </c>
      <c r="F81" s="17" t="str">
        <f t="shared" si="12"/>
        <v/>
      </c>
      <c r="G81" s="17" t="str">
        <f t="shared" si="12"/>
        <v/>
      </c>
      <c r="H81" s="17" t="str">
        <f t="shared" si="12"/>
        <v/>
      </c>
      <c r="I81" s="17" t="str">
        <f t="shared" si="12"/>
        <v/>
      </c>
      <c r="J81" s="17" t="str">
        <f t="shared" si="12"/>
        <v/>
      </c>
      <c r="K81" s="5" t="str">
        <f t="shared" si="12"/>
        <v/>
      </c>
      <c r="M81" s="29" t="str">
        <f t="array" ref="M81">IF(ROWS($1:13)&lt;=COUNTIF(lundimatin,"&gt;&lt;"),INDEX(lundimatin,SMALL(IF(lundimatin&lt;&gt;"",ROW(lundimatin)-68),ROW($A13))),"")</f>
        <v/>
      </c>
      <c r="N81" s="29" t="str">
        <f t="array" aca="1" ref="N81" ca="1">IF(ROWS($1:13)&lt;=COUNTIF(lundiapm,"&gt;&lt;"),INDEX(lundiapm,SMALL(IF(lundiapm&lt;&gt;"",ROW(lundimatin)-68),ROW($A13))),"")</f>
        <v/>
      </c>
    </row>
    <row r="82" spans="1:14">
      <c r="A82" s="19"/>
      <c r="B82" s="4" t="str">
        <f>IF(AND(B31,$B60=$B$46),$A60,"")</f>
        <v/>
      </c>
      <c r="C82" s="17" t="str">
        <f t="shared" ref="C82:K82" si="13">IF(AND(C31,$B60=$B$46),$A60,"")</f>
        <v/>
      </c>
      <c r="D82" s="17" t="str">
        <f t="shared" si="13"/>
        <v/>
      </c>
      <c r="E82" s="17" t="str">
        <f t="shared" si="13"/>
        <v/>
      </c>
      <c r="F82" s="17" t="str">
        <f t="shared" si="13"/>
        <v/>
      </c>
      <c r="G82" s="17" t="str">
        <f t="shared" si="13"/>
        <v/>
      </c>
      <c r="H82" s="17" t="str">
        <f t="shared" si="13"/>
        <v/>
      </c>
      <c r="I82" s="17" t="str">
        <f t="shared" si="13"/>
        <v/>
      </c>
      <c r="J82" s="17" t="str">
        <f t="shared" si="13"/>
        <v/>
      </c>
      <c r="K82" s="5" t="str">
        <f t="shared" si="13"/>
        <v>Ophélie</v>
      </c>
      <c r="M82" s="29" t="str">
        <f t="array" ref="M82">IF(ROWS($1:14)&lt;=COUNTIF(lundimatin,"&gt;&lt;"),INDEX(lundimatin,SMALL(IF(lundimatin&lt;&gt;"",ROW(lundimatin)-68),ROW($A14))),"")</f>
        <v/>
      </c>
      <c r="N82" s="29" t="str">
        <f t="array" aca="1" ref="N82" ca="1">IF(ROWS($1:14)&lt;=COUNTIF(lundiapm,"&gt;&lt;"),INDEX(lundiapm,SMALL(IF(lundiapm&lt;&gt;"",ROW(lundimatin)-68),ROW($A14))),"")</f>
        <v/>
      </c>
    </row>
    <row r="83" spans="1:14">
      <c r="A83" s="19"/>
      <c r="B83" s="4" t="str">
        <f>IF(AND(B33,$B61=$B$46),$A61,"")</f>
        <v/>
      </c>
      <c r="C83" s="17" t="str">
        <f t="shared" ref="C83:K83" si="14">IF(AND(C33,$B61=$B$46),$A61,"")</f>
        <v>Pauline</v>
      </c>
      <c r="D83" s="17" t="str">
        <f t="shared" si="14"/>
        <v/>
      </c>
      <c r="E83" s="17" t="str">
        <f t="shared" si="14"/>
        <v>Pauline</v>
      </c>
      <c r="F83" s="17" t="str">
        <f t="shared" si="14"/>
        <v/>
      </c>
      <c r="G83" s="17" t="str">
        <f t="shared" si="14"/>
        <v/>
      </c>
      <c r="H83" s="17" t="str">
        <f t="shared" si="14"/>
        <v>Pauline</v>
      </c>
      <c r="I83" s="17" t="str">
        <f t="shared" si="14"/>
        <v>Pauline</v>
      </c>
      <c r="J83" s="17" t="str">
        <f t="shared" si="14"/>
        <v>Pauline</v>
      </c>
      <c r="K83" s="5" t="str">
        <f t="shared" si="14"/>
        <v>Pauline</v>
      </c>
      <c r="M83" s="29" t="str">
        <f t="array" ref="M83">IF(ROWS($1:15)&lt;=COUNTIF(lundimatin,"&gt;&lt;"),INDEX(lundimatin,SMALL(IF(lundimatin&lt;&gt;"",ROW(lundimatin)-68),ROW($A15))),"")</f>
        <v/>
      </c>
      <c r="N83" s="29" t="str">
        <f t="array" aca="1" ref="N83" ca="1">IF(ROWS($1:15)&lt;=COUNTIF(lundiapm,"&gt;&lt;"),INDEX(lundiapm,SMALL(IF(lundiapm&lt;&gt;"",ROW(lundimatin)-68),ROW($A15))),"")</f>
        <v/>
      </c>
    </row>
    <row r="84" spans="1:14">
      <c r="A84" s="19"/>
      <c r="B84" s="4" t="str">
        <f>IF(AND(B35,$B62=$B$46),$A62,"")</f>
        <v/>
      </c>
      <c r="C84" s="17" t="str">
        <f t="shared" ref="C84:K84" si="15">IF(AND(C35,$B62=$B$46),$A62,"")</f>
        <v>Perrine</v>
      </c>
      <c r="D84" s="17" t="str">
        <f t="shared" si="15"/>
        <v>Perrine</v>
      </c>
      <c r="E84" s="17" t="str">
        <f t="shared" si="15"/>
        <v>Perrine</v>
      </c>
      <c r="F84" s="17" t="str">
        <f t="shared" si="15"/>
        <v>Perrine</v>
      </c>
      <c r="G84" s="17" t="str">
        <f t="shared" si="15"/>
        <v/>
      </c>
      <c r="H84" s="17" t="str">
        <f t="shared" si="15"/>
        <v>Perrine</v>
      </c>
      <c r="I84" s="17" t="str">
        <f t="shared" si="15"/>
        <v/>
      </c>
      <c r="J84" s="17" t="str">
        <f t="shared" si="15"/>
        <v>Perrine</v>
      </c>
      <c r="K84" s="5" t="str">
        <f t="shared" si="15"/>
        <v/>
      </c>
      <c r="M84" s="16" t="str">
        <f ca="1">IF(ROWS($1:16)&lt;=COUNTIF(CARTES_lundimatin,"&gt; "),INDEX(CARTES_lundimatin,SMALL(IF(CARTES_lundimatin="&gt; ",ROW(INDIRECT("1:"&amp;ROWS(CARTES_lundimatin)))),ROWS($1:16))),"")</f>
        <v/>
      </c>
      <c r="N84" s="16" t="str">
        <f ca="1">IF(ROWS($1:16)&lt;=COUNTIF(CARTES_lundimatin,"&gt; "),INDEX(CARTES_lundimatin,SMALL(IF(CARTES_lundimatin="&gt; ",ROW(INDIRECT("1:"&amp;ROWS(CARTES_lundimatin)))),ROWS($1:16))),"")</f>
        <v/>
      </c>
    </row>
    <row r="85" spans="1:14" ht="15" thickBot="1">
      <c r="A85" s="20"/>
      <c r="B85" s="6" t="str">
        <f>IF(AND(B37,$B63=$B$46),$A63,"")</f>
        <v/>
      </c>
      <c r="C85" s="18" t="str">
        <f t="shared" ref="C85:K85" si="16">IF(AND(C37,$B63=$B$46),$A63,"")</f>
        <v/>
      </c>
      <c r="D85" s="18" t="str">
        <f t="shared" si="16"/>
        <v>Virginie</v>
      </c>
      <c r="E85" s="18" t="str">
        <f t="shared" si="16"/>
        <v>Virginie</v>
      </c>
      <c r="F85" s="18" t="str">
        <f t="shared" si="16"/>
        <v/>
      </c>
      <c r="G85" s="18" t="str">
        <f t="shared" si="16"/>
        <v/>
      </c>
      <c r="H85" s="18" t="str">
        <f t="shared" si="16"/>
        <v/>
      </c>
      <c r="I85" s="18" t="str">
        <f t="shared" si="16"/>
        <v/>
      </c>
      <c r="J85" s="18" t="str">
        <f t="shared" si="16"/>
        <v/>
      </c>
      <c r="K85" s="7" t="str">
        <f t="shared" si="16"/>
        <v/>
      </c>
      <c r="M85" s="16" t="str">
        <f ca="1">IF(ROWS($1:17)&lt;=COUNTIF(CARTES_lundimatin,"&gt; "),INDEX(CARTES_lundimatin,SMALL(IF(CARTES_lundimatin="&gt; ",ROW(INDIRECT("1:"&amp;ROWS(CARTES_lundimatin)))),ROWS($1:17))),"")</f>
        <v/>
      </c>
      <c r="N85" s="16" t="str">
        <f ca="1">IF(ROWS($1:17)&lt;=COUNTIF(CARTES_lundimatin,"&gt; "),INDEX(CARTES_lundimatin,SMALL(IF(CARTES_lundimatin="&gt; ",ROW(INDIRECT("1:"&amp;ROWS(CARTES_lundimatin)))),ROWS($1:17))),"")</f>
        <v/>
      </c>
    </row>
    <row r="86" spans="1:14">
      <c r="A86" s="19" t="s">
        <v>27</v>
      </c>
      <c r="B86" s="13" t="str">
        <f>IF(AND(B$5,$C47=$C$46),$A47,"")</f>
        <v>Angélique</v>
      </c>
      <c r="C86" s="14" t="str">
        <f t="shared" ref="C86:K86" si="17">IF(AND(C$5,$C47=$C$46),$A47,"")</f>
        <v/>
      </c>
      <c r="D86" s="14" t="str">
        <f t="shared" si="17"/>
        <v/>
      </c>
      <c r="E86" s="14" t="str">
        <f t="shared" si="17"/>
        <v/>
      </c>
      <c r="F86" s="14" t="str">
        <f t="shared" si="17"/>
        <v/>
      </c>
      <c r="G86" s="14" t="str">
        <f t="shared" si="17"/>
        <v/>
      </c>
      <c r="H86" s="14" t="str">
        <f t="shared" si="17"/>
        <v/>
      </c>
      <c r="I86" s="14" t="str">
        <f t="shared" si="17"/>
        <v/>
      </c>
      <c r="J86" s="14" t="str">
        <f t="shared" si="17"/>
        <v/>
      </c>
      <c r="K86" s="15" t="str">
        <f t="shared" si="17"/>
        <v/>
      </c>
    </row>
    <row r="87" spans="1:14">
      <c r="A87" s="19"/>
      <c r="B87" s="4" t="str">
        <f>IF(AND(B$7,$C48=$C$46),$A48,"")</f>
        <v/>
      </c>
      <c r="C87" s="17" t="str">
        <f t="shared" ref="C87:K87" si="18">IF(AND(C$7,$C48=$C$46),$A48,"")</f>
        <v/>
      </c>
      <c r="D87" s="17" t="str">
        <f t="shared" si="18"/>
        <v/>
      </c>
      <c r="E87" s="17" t="str">
        <f t="shared" si="18"/>
        <v/>
      </c>
      <c r="F87" s="17" t="str">
        <f t="shared" si="18"/>
        <v/>
      </c>
      <c r="G87" s="17" t="str">
        <f t="shared" si="18"/>
        <v/>
      </c>
      <c r="H87" s="17" t="str">
        <f t="shared" si="18"/>
        <v/>
      </c>
      <c r="I87" s="17" t="str">
        <f t="shared" si="18"/>
        <v/>
      </c>
      <c r="J87" s="17" t="str">
        <f t="shared" si="18"/>
        <v/>
      </c>
      <c r="K87" s="5" t="str">
        <f t="shared" si="18"/>
        <v/>
      </c>
    </row>
    <row r="88" spans="1:14">
      <c r="A88" s="19"/>
      <c r="B88" s="4" t="str">
        <f>IF(AND(B$9,$C49=$C$46),$A49,"")</f>
        <v>Aurélie</v>
      </c>
      <c r="C88" s="17" t="str">
        <f t="shared" ref="C88:K88" si="19">IF(AND(C$9,$C49=$C$46),$A49,"")</f>
        <v>Aurélie</v>
      </c>
      <c r="D88" s="17" t="str">
        <f>IF(AND(D$9,$C49=$C$46),$A49,"")</f>
        <v>Aurélie</v>
      </c>
      <c r="E88" s="17" t="str">
        <f t="shared" si="19"/>
        <v>Aurélie</v>
      </c>
      <c r="F88" s="17" t="str">
        <f t="shared" si="19"/>
        <v>Aurélie</v>
      </c>
      <c r="G88" s="17" t="str">
        <f t="shared" si="19"/>
        <v>Aurélie</v>
      </c>
      <c r="H88" s="17" t="str">
        <f t="shared" si="19"/>
        <v>Aurélie</v>
      </c>
      <c r="I88" s="17" t="str">
        <f t="shared" si="19"/>
        <v>Aurélie</v>
      </c>
      <c r="J88" s="17" t="str">
        <f t="shared" si="19"/>
        <v>Aurélie</v>
      </c>
      <c r="K88" s="5" t="str">
        <f t="shared" si="19"/>
        <v/>
      </c>
    </row>
    <row r="89" spans="1:14">
      <c r="A89" s="19"/>
      <c r="B89" s="4" t="str">
        <f>IF(AND(B$11,$C50=$C$46),$A50,"")</f>
        <v/>
      </c>
      <c r="C89" s="17" t="str">
        <f t="shared" ref="C89:K89" si="20">IF(AND(C$11,$C50=$C$46),$A50,"")</f>
        <v/>
      </c>
      <c r="D89" s="17" t="str">
        <f t="shared" si="20"/>
        <v/>
      </c>
      <c r="E89" s="17" t="str">
        <f t="shared" si="20"/>
        <v/>
      </c>
      <c r="F89" s="17" t="str">
        <f t="shared" si="20"/>
        <v/>
      </c>
      <c r="G89" s="17" t="str">
        <f t="shared" si="20"/>
        <v/>
      </c>
      <c r="H89" s="17" t="str">
        <f t="shared" si="20"/>
        <v/>
      </c>
      <c r="I89" s="17" t="str">
        <f t="shared" si="20"/>
        <v>Catherine</v>
      </c>
      <c r="J89" s="17" t="str">
        <f t="shared" si="20"/>
        <v/>
      </c>
      <c r="K89" s="5" t="str">
        <f t="shared" si="20"/>
        <v/>
      </c>
    </row>
    <row r="90" spans="1:14">
      <c r="A90" s="19"/>
      <c r="B90" s="4" t="str">
        <f>IF(AND(B$13,$C51=$C$46),$A51,"")</f>
        <v/>
      </c>
      <c r="C90" s="17" t="str">
        <f t="shared" ref="C90:K90" si="21">IF(AND(C$13,$C51=$C$46),$A51,"")</f>
        <v/>
      </c>
      <c r="D90" s="17" t="str">
        <f t="shared" si="21"/>
        <v/>
      </c>
      <c r="E90" s="17" t="str">
        <f t="shared" si="21"/>
        <v>Farida</v>
      </c>
      <c r="F90" s="17" t="str">
        <f t="shared" si="21"/>
        <v/>
      </c>
      <c r="G90" s="17" t="str">
        <f t="shared" si="21"/>
        <v/>
      </c>
      <c r="H90" s="17" t="str">
        <f t="shared" si="21"/>
        <v/>
      </c>
      <c r="I90" s="17" t="str">
        <f t="shared" si="21"/>
        <v/>
      </c>
      <c r="J90" s="17" t="str">
        <f t="shared" si="21"/>
        <v/>
      </c>
      <c r="K90" s="5" t="str">
        <f t="shared" si="21"/>
        <v/>
      </c>
    </row>
    <row r="91" spans="1:14">
      <c r="A91" s="19"/>
      <c r="B91" s="4" t="str">
        <f>IF(AND(B$15,$C52=$C$46),$A52,"")</f>
        <v/>
      </c>
      <c r="C91" s="17" t="str">
        <f t="shared" ref="C91:K91" si="22">IF(AND(C$15,$C52=$C$46),$A52,"")</f>
        <v/>
      </c>
      <c r="D91" s="17" t="str">
        <f t="shared" si="22"/>
        <v>Isabelle</v>
      </c>
      <c r="E91" s="17" t="str">
        <f t="shared" si="22"/>
        <v>Isabelle</v>
      </c>
      <c r="F91" s="17" t="str">
        <f t="shared" si="22"/>
        <v/>
      </c>
      <c r="G91" s="17" t="str">
        <f t="shared" si="22"/>
        <v/>
      </c>
      <c r="H91" s="17" t="str">
        <f t="shared" si="22"/>
        <v/>
      </c>
      <c r="I91" s="17" t="str">
        <f t="shared" si="22"/>
        <v/>
      </c>
      <c r="J91" s="17" t="str">
        <f t="shared" si="22"/>
        <v/>
      </c>
      <c r="K91" s="5" t="str">
        <f t="shared" si="22"/>
        <v/>
      </c>
    </row>
    <row r="92" spans="1:14">
      <c r="A92" s="19"/>
      <c r="B92" s="4" t="str">
        <f>IF(AND(B$17,$C53=$C$46),$A53,"")</f>
        <v>Jessica</v>
      </c>
      <c r="C92" s="17" t="str">
        <f t="shared" ref="C92:K92" si="23">IF(AND(C$17,$C53=$C$46),$A53,"")</f>
        <v>Jessica</v>
      </c>
      <c r="D92" s="17" t="str">
        <f t="shared" si="23"/>
        <v>Jessica</v>
      </c>
      <c r="E92" s="17" t="str">
        <f t="shared" si="23"/>
        <v>Jessica</v>
      </c>
      <c r="F92" s="17" t="str">
        <f t="shared" si="23"/>
        <v/>
      </c>
      <c r="G92" s="17" t="str">
        <f t="shared" si="23"/>
        <v/>
      </c>
      <c r="H92" s="17" t="str">
        <f t="shared" si="23"/>
        <v/>
      </c>
      <c r="I92" s="17" t="str">
        <f t="shared" si="23"/>
        <v/>
      </c>
      <c r="J92" s="17" t="str">
        <f t="shared" si="23"/>
        <v>Jessica</v>
      </c>
      <c r="K92" s="5" t="str">
        <f t="shared" si="23"/>
        <v/>
      </c>
    </row>
    <row r="93" spans="1:14">
      <c r="A93" s="19"/>
      <c r="B93" s="4" t="str">
        <f>IF(AND(B$19,$C54=$C$46),$A54,"")</f>
        <v/>
      </c>
      <c r="C93" s="17" t="str">
        <f t="shared" ref="C93:K93" si="24">IF(AND(C$19,$C54=$C$46),$A54,"")</f>
        <v/>
      </c>
      <c r="D93" s="17" t="str">
        <f t="shared" si="24"/>
        <v/>
      </c>
      <c r="E93" s="17" t="str">
        <f t="shared" si="24"/>
        <v/>
      </c>
      <c r="F93" s="17" t="str">
        <f t="shared" si="24"/>
        <v/>
      </c>
      <c r="G93" s="17" t="str">
        <f t="shared" si="24"/>
        <v/>
      </c>
      <c r="H93" s="17" t="str">
        <f t="shared" si="24"/>
        <v/>
      </c>
      <c r="I93" s="17" t="str">
        <f t="shared" si="24"/>
        <v/>
      </c>
      <c r="J93" s="17" t="str">
        <f t="shared" si="24"/>
        <v/>
      </c>
      <c r="K93" s="5" t="str">
        <f t="shared" si="24"/>
        <v/>
      </c>
    </row>
    <row r="94" spans="1:14">
      <c r="A94" s="19"/>
      <c r="B94" s="4" t="str">
        <f>IF(AND(B$21,$C55=$C$46),$A55,"")</f>
        <v/>
      </c>
      <c r="C94" s="17" t="str">
        <f t="shared" ref="C94:K94" si="25">IF(AND(C$21,$C55=$C$46),$A55,"")</f>
        <v/>
      </c>
      <c r="D94" s="17" t="str">
        <f t="shared" si="25"/>
        <v>Laurent</v>
      </c>
      <c r="E94" s="17" t="str">
        <f t="shared" si="25"/>
        <v>Laurent</v>
      </c>
      <c r="F94" s="17" t="str">
        <f t="shared" si="25"/>
        <v>Laurent</v>
      </c>
      <c r="G94" s="17" t="str">
        <f t="shared" si="25"/>
        <v>Laurent</v>
      </c>
      <c r="H94" s="17" t="str">
        <f t="shared" si="25"/>
        <v>Laurent</v>
      </c>
      <c r="I94" s="17" t="str">
        <f t="shared" si="25"/>
        <v>Laurent</v>
      </c>
      <c r="J94" s="17" t="str">
        <f t="shared" si="25"/>
        <v/>
      </c>
      <c r="K94" s="5" t="str">
        <f t="shared" si="25"/>
        <v/>
      </c>
    </row>
    <row r="95" spans="1:14">
      <c r="A95" s="19"/>
      <c r="B95" s="4" t="str">
        <f>IF(AND(B$23,$C56=$C$46),$A56,"")</f>
        <v/>
      </c>
      <c r="C95" s="17" t="str">
        <f t="shared" ref="C95:K95" si="26">IF(AND(C$23,$C56=$C$46),$A56,"")</f>
        <v/>
      </c>
      <c r="D95" s="17" t="str">
        <f t="shared" si="26"/>
        <v/>
      </c>
      <c r="E95" s="17" t="str">
        <f t="shared" si="26"/>
        <v/>
      </c>
      <c r="F95" s="17" t="str">
        <f t="shared" si="26"/>
        <v/>
      </c>
      <c r="G95" s="17" t="str">
        <f t="shared" si="26"/>
        <v/>
      </c>
      <c r="H95" s="17" t="str">
        <f t="shared" si="26"/>
        <v/>
      </c>
      <c r="I95" s="17" t="str">
        <f t="shared" si="26"/>
        <v/>
      </c>
      <c r="J95" s="17" t="str">
        <f t="shared" si="26"/>
        <v/>
      </c>
      <c r="K95" s="5" t="str">
        <f t="shared" si="26"/>
        <v/>
      </c>
    </row>
    <row r="96" spans="1:14">
      <c r="A96" s="19"/>
      <c r="B96" s="4" t="str">
        <f>IF(AND(B$25,$C57=$C$46),$A57,"")</f>
        <v>Micheline</v>
      </c>
      <c r="C96" s="17" t="str">
        <f t="shared" ref="C96:K96" si="27">IF(AND(C$25,$C57=$C$46),$A57,"")</f>
        <v>Micheline</v>
      </c>
      <c r="D96" s="17" t="str">
        <f t="shared" si="27"/>
        <v/>
      </c>
      <c r="E96" s="17" t="str">
        <f t="shared" si="27"/>
        <v/>
      </c>
      <c r="F96" s="17" t="str">
        <f t="shared" si="27"/>
        <v/>
      </c>
      <c r="G96" s="17" t="str">
        <f t="shared" si="27"/>
        <v/>
      </c>
      <c r="H96" s="17" t="str">
        <f t="shared" si="27"/>
        <v/>
      </c>
      <c r="I96" s="17" t="str">
        <f t="shared" si="27"/>
        <v/>
      </c>
      <c r="J96" s="17" t="str">
        <f t="shared" si="27"/>
        <v/>
      </c>
      <c r="K96" s="5" t="str">
        <f t="shared" si="27"/>
        <v/>
      </c>
    </row>
    <row r="97" spans="1:11">
      <c r="A97" s="19"/>
      <c r="B97" s="4" t="str">
        <f>IF(AND(B$27,$C58=$C$46),$A58,"")</f>
        <v/>
      </c>
      <c r="C97" s="17" t="str">
        <f t="shared" ref="C97:K97" si="28">IF(AND(C$27,$C58=$C$46),$A58,"")</f>
        <v/>
      </c>
      <c r="D97" s="17" t="str">
        <f t="shared" si="28"/>
        <v/>
      </c>
      <c r="E97" s="17" t="str">
        <f t="shared" si="28"/>
        <v/>
      </c>
      <c r="F97" s="17" t="str">
        <f t="shared" si="28"/>
        <v/>
      </c>
      <c r="G97" s="17" t="str">
        <f t="shared" si="28"/>
        <v/>
      </c>
      <c r="H97" s="17" t="str">
        <f t="shared" si="28"/>
        <v>Nadia</v>
      </c>
      <c r="I97" s="17" t="str">
        <f t="shared" si="28"/>
        <v>Nadia</v>
      </c>
      <c r="J97" s="17" t="str">
        <f t="shared" si="28"/>
        <v>Nadia</v>
      </c>
      <c r="K97" s="5" t="str">
        <f t="shared" si="28"/>
        <v/>
      </c>
    </row>
    <row r="98" spans="1:11">
      <c r="A98" s="19"/>
      <c r="B98" s="4" t="str">
        <f>IF(AND(B$29,$C59=$C$46),$A59,"")</f>
        <v/>
      </c>
      <c r="C98" s="17" t="str">
        <f t="shared" ref="C98:K98" si="29">IF(AND(C$29,$C59=$C$46),$A59,"")</f>
        <v/>
      </c>
      <c r="D98" s="17" t="str">
        <f t="shared" si="29"/>
        <v/>
      </c>
      <c r="E98" s="17" t="str">
        <f t="shared" si="29"/>
        <v/>
      </c>
      <c r="F98" s="17" t="str">
        <f t="shared" si="29"/>
        <v/>
      </c>
      <c r="G98" s="17" t="str">
        <f t="shared" si="29"/>
        <v/>
      </c>
      <c r="H98" s="17" t="str">
        <f t="shared" si="29"/>
        <v/>
      </c>
      <c r="I98" s="17" t="str">
        <f t="shared" si="29"/>
        <v/>
      </c>
      <c r="J98" s="17" t="str">
        <f t="shared" si="29"/>
        <v/>
      </c>
      <c r="K98" s="5" t="str">
        <f t="shared" si="29"/>
        <v/>
      </c>
    </row>
    <row r="99" spans="1:11">
      <c r="A99" s="19"/>
      <c r="B99" s="4" t="str">
        <f>IF(AND(B$31,$C60=$C$46),$A60,"")</f>
        <v/>
      </c>
      <c r="C99" s="17" t="str">
        <f t="shared" ref="C99:K99" si="30">IF(AND(C$31,$C60=$C$46),$A60,"")</f>
        <v/>
      </c>
      <c r="D99" s="17" t="str">
        <f t="shared" si="30"/>
        <v/>
      </c>
      <c r="E99" s="17" t="str">
        <f t="shared" si="30"/>
        <v/>
      </c>
      <c r="F99" s="17" t="str">
        <f t="shared" si="30"/>
        <v/>
      </c>
      <c r="G99" s="17" t="str">
        <f t="shared" si="30"/>
        <v/>
      </c>
      <c r="H99" s="17" t="str">
        <f t="shared" si="30"/>
        <v/>
      </c>
      <c r="I99" s="17" t="str">
        <f t="shared" si="30"/>
        <v/>
      </c>
      <c r="J99" s="17" t="str">
        <f t="shared" si="30"/>
        <v/>
      </c>
      <c r="K99" s="5" t="str">
        <f t="shared" si="30"/>
        <v>Ophélie</v>
      </c>
    </row>
    <row r="100" spans="1:11">
      <c r="A100" s="19"/>
      <c r="B100" s="4" t="str">
        <f>IF(AND(B$33,$C61=$C$46),$A61,"")</f>
        <v/>
      </c>
      <c r="C100" s="17" t="str">
        <f t="shared" ref="C100:K100" si="31">IF(AND(C$33,$C61=$C$46),$A61,"")</f>
        <v>Pauline</v>
      </c>
      <c r="D100" s="17" t="str">
        <f t="shared" si="31"/>
        <v/>
      </c>
      <c r="E100" s="17" t="str">
        <f t="shared" si="31"/>
        <v>Pauline</v>
      </c>
      <c r="F100" s="17" t="str">
        <f t="shared" si="31"/>
        <v/>
      </c>
      <c r="G100" s="17" t="str">
        <f t="shared" si="31"/>
        <v/>
      </c>
      <c r="H100" s="17" t="str">
        <f t="shared" si="31"/>
        <v>Pauline</v>
      </c>
      <c r="I100" s="17" t="str">
        <f t="shared" si="31"/>
        <v>Pauline</v>
      </c>
      <c r="J100" s="17" t="str">
        <f t="shared" si="31"/>
        <v>Pauline</v>
      </c>
      <c r="K100" s="5" t="str">
        <f t="shared" si="31"/>
        <v>Pauline</v>
      </c>
    </row>
    <row r="101" spans="1:11">
      <c r="A101" s="19"/>
      <c r="B101" s="4" t="str">
        <f>IF(AND(B$35,$C62=$C$46),$A62,"")</f>
        <v/>
      </c>
      <c r="C101" s="17" t="str">
        <f t="shared" ref="C101:K101" si="32">IF(AND(C$35,$C62=$C$46),$A62,"")</f>
        <v>Perrine</v>
      </c>
      <c r="D101" s="17" t="str">
        <f t="shared" si="32"/>
        <v>Perrine</v>
      </c>
      <c r="E101" s="17" t="str">
        <f t="shared" si="32"/>
        <v>Perrine</v>
      </c>
      <c r="F101" s="17" t="str">
        <f t="shared" si="32"/>
        <v>Perrine</v>
      </c>
      <c r="G101" s="17" t="str">
        <f t="shared" si="32"/>
        <v/>
      </c>
      <c r="H101" s="17" t="str">
        <f t="shared" si="32"/>
        <v>Perrine</v>
      </c>
      <c r="I101" s="17" t="str">
        <f t="shared" si="32"/>
        <v/>
      </c>
      <c r="J101" s="17" t="str">
        <f t="shared" si="32"/>
        <v>Perrine</v>
      </c>
      <c r="K101" s="5" t="str">
        <f t="shared" si="32"/>
        <v/>
      </c>
    </row>
    <row r="102" spans="1:11" ht="15" thickBot="1">
      <c r="A102" s="20"/>
      <c r="B102" s="6" t="str">
        <f>IF(AND(B$37,$C63=$C$46),$A63,"")</f>
        <v/>
      </c>
      <c r="C102" s="18" t="str">
        <f t="shared" ref="C102:K102" si="33">IF(AND(C$37,$C63=$C$46),$A63,"")</f>
        <v/>
      </c>
      <c r="D102" s="18" t="str">
        <f t="shared" si="33"/>
        <v>Virginie</v>
      </c>
      <c r="E102" s="18" t="str">
        <f t="shared" si="33"/>
        <v>Virginie</v>
      </c>
      <c r="F102" s="18" t="str">
        <f t="shared" si="33"/>
        <v/>
      </c>
      <c r="G102" s="18" t="str">
        <f t="shared" si="33"/>
        <v/>
      </c>
      <c r="H102" s="18" t="str">
        <f t="shared" si="33"/>
        <v/>
      </c>
      <c r="I102" s="18" t="str">
        <f t="shared" si="33"/>
        <v/>
      </c>
      <c r="J102" s="18" t="str">
        <f t="shared" si="33"/>
        <v/>
      </c>
      <c r="K102" s="7" t="str">
        <f t="shared" si="33"/>
        <v/>
      </c>
    </row>
  </sheetData>
  <mergeCells count="20">
    <mergeCell ref="A1:K1"/>
    <mergeCell ref="B2:C2"/>
    <mergeCell ref="D2:E2"/>
    <mergeCell ref="F2:G2"/>
    <mergeCell ref="H2:I2"/>
    <mergeCell ref="J2:K2"/>
    <mergeCell ref="A69:A85"/>
    <mergeCell ref="A86:A102"/>
    <mergeCell ref="M66:W66"/>
    <mergeCell ref="M67:N67"/>
    <mergeCell ref="O67:P67"/>
    <mergeCell ref="Q67:R67"/>
    <mergeCell ref="S67:T67"/>
    <mergeCell ref="U67:V67"/>
    <mergeCell ref="A66:K66"/>
    <mergeCell ref="B67:C67"/>
    <mergeCell ref="D67:E67"/>
    <mergeCell ref="F67:G67"/>
    <mergeCell ref="H67:I67"/>
    <mergeCell ref="J67:K67"/>
  </mergeCell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CARTES_lundimatin</vt:lpstr>
      <vt:lpstr>lundimatin</vt:lpstr>
      <vt:lpstr>matin</vt:lpstr>
    </vt:vector>
  </TitlesOfParts>
  <Company>Conseil Général du Nord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Utilisateurs</dc:creator>
  <cp:lastModifiedBy>tulipe</cp:lastModifiedBy>
  <dcterms:created xsi:type="dcterms:W3CDTF">2017-07-20T13:00:12Z</dcterms:created>
  <dcterms:modified xsi:type="dcterms:W3CDTF">2017-07-21T19:07:19Z</dcterms:modified>
</cp:coreProperties>
</file>