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0" windowWidth="189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V7" i="1"/>
  <c r="V9"/>
  <c r="V10"/>
  <c r="V11"/>
  <c r="V12"/>
  <c r="V8"/>
  <c r="I10"/>
  <c r="K10"/>
  <c r="Q10" s="1"/>
  <c r="S10" s="1"/>
  <c r="R10"/>
  <c r="I11"/>
  <c r="K11"/>
  <c r="Q11" s="1"/>
  <c r="R11"/>
  <c r="I12"/>
  <c r="K12"/>
  <c r="Q12" s="1"/>
  <c r="R12"/>
  <c r="R9"/>
  <c r="K9"/>
  <c r="Q9" s="1"/>
  <c r="I9"/>
  <c r="R8"/>
  <c r="K8"/>
  <c r="Q8" s="1"/>
  <c r="I8"/>
  <c r="R7"/>
  <c r="Q7"/>
  <c r="S7" s="1"/>
  <c r="K7"/>
  <c r="I7"/>
  <c r="S8" l="1"/>
  <c r="S12"/>
  <c r="S11"/>
  <c r="S9"/>
</calcChain>
</file>

<file path=xl/sharedStrings.xml><?xml version="1.0" encoding="utf-8"?>
<sst xmlns="http://schemas.openxmlformats.org/spreadsheetml/2006/main" count="41" uniqueCount="25">
  <si>
    <t>CH</t>
  </si>
  <si>
    <t>Sexe</t>
  </si>
  <si>
    <t>Prénom, Nom</t>
  </si>
  <si>
    <t>Age</t>
  </si>
  <si>
    <t>Poids</t>
  </si>
  <si>
    <t>Date</t>
  </si>
  <si>
    <t>var</t>
  </si>
  <si>
    <t>Taille</t>
  </si>
  <si>
    <t>IMC</t>
  </si>
  <si>
    <t>ALBU</t>
  </si>
  <si>
    <t>CRP</t>
  </si>
  <si>
    <t>MNA</t>
  </si>
  <si>
    <t>Dénutrition</t>
  </si>
  <si>
    <t>Régime</t>
  </si>
  <si>
    <t>Texture</t>
  </si>
  <si>
    <t>Ant</t>
  </si>
  <si>
    <t>Auj</t>
  </si>
  <si>
    <t>AL</t>
  </si>
  <si>
    <t>D</t>
  </si>
  <si>
    <t>H</t>
  </si>
  <si>
    <t>F</t>
  </si>
  <si>
    <t>N</t>
  </si>
  <si>
    <t>Mixé</t>
  </si>
  <si>
    <t>xxx</t>
  </si>
  <si>
    <t>Mixé et dénutri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</si>
</sst>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22"/>
      <name val="Arial"/>
      <family val="2"/>
    </font>
    <font>
      <sz val="9"/>
      <color indexed="22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0" xfId="0" applyFont="1" applyFill="1" applyBorder="1"/>
    <xf numFmtId="0" fontId="1" fillId="3" borderId="12" xfId="0" applyFont="1" applyFill="1" applyBorder="1"/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/>
    <xf numFmtId="0" fontId="1" fillId="3" borderId="15" xfId="0" applyFont="1" applyFill="1" applyBorder="1"/>
    <xf numFmtId="0" fontId="1" fillId="3" borderId="16" xfId="0" applyFont="1" applyFill="1" applyBorder="1"/>
    <xf numFmtId="164" fontId="1" fillId="3" borderId="1" xfId="0" applyNumberFormat="1" applyFont="1" applyFill="1" applyBorder="1"/>
    <xf numFmtId="2" fontId="1" fillId="3" borderId="13" xfId="0" applyNumberFormat="1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16" fontId="1" fillId="3" borderId="15" xfId="0" applyNumberFormat="1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/>
    <xf numFmtId="0" fontId="1" fillId="3" borderId="5" xfId="0" applyFont="1" applyFill="1" applyBorder="1"/>
    <xf numFmtId="16" fontId="1" fillId="3" borderId="4" xfId="0" applyNumberFormat="1" applyFont="1" applyFill="1" applyBorder="1"/>
    <xf numFmtId="2" fontId="1" fillId="3" borderId="2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7" fontId="1" fillId="3" borderId="5" xfId="0" applyNumberFormat="1" applyFont="1" applyFill="1" applyBorder="1" applyAlignment="1">
      <alignment horizontal="center"/>
    </xf>
    <xf numFmtId="0" fontId="0" fillId="3" borderId="4" xfId="0" applyFill="1" applyBorder="1"/>
    <xf numFmtId="0" fontId="3" fillId="3" borderId="1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 patternType="gray0625">
          <bgColor indexed="31"/>
        </patternFill>
      </fill>
    </dxf>
    <dxf>
      <fill>
        <patternFill patternType="gray0625">
          <bgColor indexed="3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19</xdr:row>
      <xdr:rowOff>6350</xdr:rowOff>
    </xdr:from>
    <xdr:to>
      <xdr:col>21</xdr:col>
      <xdr:colOff>349250</xdr:colOff>
      <xdr:row>22</xdr:row>
      <xdr:rowOff>12700</xdr:rowOff>
    </xdr:to>
    <xdr:sp macro="" textlink="">
      <xdr:nvSpPr>
        <xdr:cNvPr id="2" name="ZoneTexte 1"/>
        <xdr:cNvSpPr txBox="1"/>
      </xdr:nvSpPr>
      <xdr:spPr>
        <a:xfrm>
          <a:off x="3829050" y="3511550"/>
          <a:ext cx="492125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Mon besoin:</a:t>
          </a:r>
          <a:br>
            <a:rPr lang="fr-FR"/>
          </a:br>
          <a:r>
            <a:rPr lang="fr-FR"/>
            <a:t>Dans ma colonne V, je dois mettre un X si ma colonne S contient la lettre M ou S et si dans la colonne U contient le texte "mixé".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V12"/>
  <sheetViews>
    <sheetView tabSelected="1" workbookViewId="0">
      <selection activeCell="X6" sqref="X6"/>
    </sheetView>
  </sheetViews>
  <sheetFormatPr baseColWidth="10" defaultRowHeight="14.5"/>
  <cols>
    <col min="1" max="21" width="5.7265625" customWidth="1"/>
    <col min="22" max="22" width="17.453125" customWidth="1"/>
  </cols>
  <sheetData>
    <row r="5" spans="1:22">
      <c r="A5" s="1" t="s">
        <v>0</v>
      </c>
      <c r="B5" s="1" t="s">
        <v>1</v>
      </c>
      <c r="C5" s="1" t="s">
        <v>2</v>
      </c>
      <c r="D5" s="2" t="s">
        <v>3</v>
      </c>
      <c r="E5" s="39" t="s">
        <v>4</v>
      </c>
      <c r="F5" s="40"/>
      <c r="G5" s="41"/>
      <c r="H5" s="3" t="s">
        <v>5</v>
      </c>
      <c r="I5" s="1" t="s">
        <v>6</v>
      </c>
      <c r="J5" s="1" t="s">
        <v>7</v>
      </c>
      <c r="K5" s="2" t="s">
        <v>8</v>
      </c>
      <c r="L5" s="4" t="s">
        <v>9</v>
      </c>
      <c r="M5" s="5" t="s">
        <v>5</v>
      </c>
      <c r="N5" s="4" t="s">
        <v>10</v>
      </c>
      <c r="O5" s="5" t="s">
        <v>5</v>
      </c>
      <c r="P5" s="3" t="s">
        <v>11</v>
      </c>
      <c r="Q5" s="42" t="s">
        <v>12</v>
      </c>
      <c r="R5" s="43"/>
      <c r="S5" s="40"/>
      <c r="T5" s="1" t="s">
        <v>13</v>
      </c>
      <c r="U5" s="1" t="s">
        <v>14</v>
      </c>
      <c r="V5" s="1" t="s">
        <v>24</v>
      </c>
    </row>
    <row r="6" spans="1:22" ht="15" thickBot="1">
      <c r="A6" s="6"/>
      <c r="B6" s="7"/>
      <c r="C6" s="6"/>
      <c r="D6" s="8"/>
      <c r="E6" s="9" t="s">
        <v>15</v>
      </c>
      <c r="F6" s="10"/>
      <c r="G6" s="11" t="s">
        <v>16</v>
      </c>
      <c r="H6" s="10"/>
      <c r="I6" s="7"/>
      <c r="J6" s="7"/>
      <c r="K6" s="12"/>
      <c r="L6" s="9"/>
      <c r="M6" s="11"/>
      <c r="N6" s="9"/>
      <c r="O6" s="11"/>
      <c r="P6" s="13"/>
      <c r="Q6" s="7" t="s">
        <v>8</v>
      </c>
      <c r="R6" s="7" t="s">
        <v>17</v>
      </c>
      <c r="S6" s="7" t="s">
        <v>18</v>
      </c>
      <c r="T6" s="6"/>
      <c r="U6" s="6"/>
      <c r="V6" s="6"/>
    </row>
    <row r="7" spans="1:22">
      <c r="A7" s="14">
        <v>130</v>
      </c>
      <c r="B7" s="15" t="s">
        <v>19</v>
      </c>
      <c r="C7" s="14" t="s">
        <v>23</v>
      </c>
      <c r="D7" s="16">
        <v>87</v>
      </c>
      <c r="E7" s="17">
        <v>47.5</v>
      </c>
      <c r="F7" s="14">
        <v>47.5</v>
      </c>
      <c r="G7" s="18">
        <v>46</v>
      </c>
      <c r="H7" s="19"/>
      <c r="I7" s="20">
        <f t="shared" ref="I7:I9" si="0">G7-E7</f>
        <v>-1.5</v>
      </c>
      <c r="J7" s="15">
        <v>1.6</v>
      </c>
      <c r="K7" s="21">
        <f>G7/(J7*J7)</f>
        <v>17.968749999999996</v>
      </c>
      <c r="L7" s="22">
        <v>32.4</v>
      </c>
      <c r="M7" s="23">
        <v>42310</v>
      </c>
      <c r="N7" s="22"/>
      <c r="O7" s="24"/>
      <c r="P7" s="19"/>
      <c r="Q7" s="25" t="str">
        <f>IF(K7="","",IF(K7&lt;18,"S",IF(K7&lt;21,"M","")))</f>
        <v>S</v>
      </c>
      <c r="R7" s="25" t="str">
        <f>IF(L7="","",IF(L7&lt;29.99,"S",IF(L7&lt;35,"M","")))</f>
        <v>M</v>
      </c>
      <c r="S7" s="44" t="str">
        <f>IF(OR(Q7="S",R7="S"),"S",IF(OR(Q7="M",R7="M"),"M",""))</f>
        <v>S</v>
      </c>
      <c r="T7" s="26"/>
      <c r="U7" s="46" t="s">
        <v>21</v>
      </c>
      <c r="V7" s="26" t="str">
        <f>CHOOSE(SUMPRODUCT(--ISNUMBER(SEARCH({"S","M"},S7))*(U7="mixé"))+1,"","x")</f>
        <v/>
      </c>
    </row>
    <row r="8" spans="1:22">
      <c r="A8" s="27">
        <v>131</v>
      </c>
      <c r="B8" s="28" t="s">
        <v>19</v>
      </c>
      <c r="C8" s="27" t="s">
        <v>23</v>
      </c>
      <c r="D8" s="29">
        <v>93</v>
      </c>
      <c r="E8" s="30">
        <v>61.2</v>
      </c>
      <c r="F8" s="27">
        <v>61.2</v>
      </c>
      <c r="G8" s="31">
        <v>61.2</v>
      </c>
      <c r="H8" s="32">
        <v>42311</v>
      </c>
      <c r="I8" s="20">
        <f t="shared" si="0"/>
        <v>0</v>
      </c>
      <c r="J8" s="28">
        <v>1.72</v>
      </c>
      <c r="K8" s="33">
        <f t="shared" ref="K8:K9" si="1">G8/(J8*J8)</f>
        <v>20.68685776095187</v>
      </c>
      <c r="L8" s="34">
        <v>35.6</v>
      </c>
      <c r="M8" s="35">
        <v>42340</v>
      </c>
      <c r="N8" s="34">
        <v>2.7</v>
      </c>
      <c r="O8" s="35">
        <v>41974</v>
      </c>
      <c r="P8" s="36"/>
      <c r="Q8" s="37" t="str">
        <f t="shared" ref="Q8:Q9" si="2">IF(K8="","",IF(K8&lt;18,"S",IF(K8&lt;21,"M","")))</f>
        <v>M</v>
      </c>
      <c r="R8" s="37" t="str">
        <f t="shared" ref="R8:R9" si="3">IF(L8="","",IF(L8&lt;29.99,"S",IF(L8&lt;35,"M","")))</f>
        <v/>
      </c>
      <c r="S8" s="45" t="str">
        <f t="shared" ref="S8:S9" si="4">IF(OR(Q8="S",R8="S"),"S",IF(OR(Q8="M",R8="M"),"M",""))</f>
        <v>M</v>
      </c>
      <c r="T8" s="38"/>
      <c r="U8" s="47" t="s">
        <v>22</v>
      </c>
      <c r="V8" s="26" t="str">
        <f>CHOOSE(SUMPRODUCT(--ISNUMBER(SEARCH({"S","M"},S8))*(U8="mixé"))+1,"","x")</f>
        <v>x</v>
      </c>
    </row>
    <row r="9" spans="1:22">
      <c r="A9" s="27">
        <v>132</v>
      </c>
      <c r="B9" s="28" t="s">
        <v>20</v>
      </c>
      <c r="C9" s="27" t="s">
        <v>23</v>
      </c>
      <c r="D9" s="29">
        <v>87</v>
      </c>
      <c r="E9" s="30">
        <v>86.9</v>
      </c>
      <c r="F9" s="27">
        <v>86.9</v>
      </c>
      <c r="G9" s="31">
        <v>86.9</v>
      </c>
      <c r="H9" s="32">
        <v>42305</v>
      </c>
      <c r="I9" s="20">
        <f t="shared" si="0"/>
        <v>0</v>
      </c>
      <c r="J9" s="28">
        <v>1.65</v>
      </c>
      <c r="K9" s="33">
        <f t="shared" si="1"/>
        <v>31.919191919191924</v>
      </c>
      <c r="L9" s="34">
        <v>37</v>
      </c>
      <c r="M9" s="35">
        <v>42291</v>
      </c>
      <c r="N9" s="34">
        <v>2.5</v>
      </c>
      <c r="O9" s="35">
        <v>42248</v>
      </c>
      <c r="P9" s="36"/>
      <c r="Q9" s="37" t="str">
        <f t="shared" si="2"/>
        <v/>
      </c>
      <c r="R9" s="37" t="str">
        <f t="shared" si="3"/>
        <v/>
      </c>
      <c r="S9" s="45" t="str">
        <f t="shared" si="4"/>
        <v/>
      </c>
      <c r="T9" s="38"/>
      <c r="U9" s="47" t="s">
        <v>22</v>
      </c>
      <c r="V9" s="26" t="str">
        <f>CHOOSE(SUMPRODUCT(--ISNUMBER(SEARCH({"S","M"},S9))*(U9="mixé"))+1,"","x")</f>
        <v/>
      </c>
    </row>
    <row r="10" spans="1:22">
      <c r="A10" s="27">
        <v>133</v>
      </c>
      <c r="B10" s="28" t="s">
        <v>20</v>
      </c>
      <c r="C10" s="27" t="s">
        <v>23</v>
      </c>
      <c r="D10" s="29">
        <v>87</v>
      </c>
      <c r="E10" s="30">
        <v>86.9</v>
      </c>
      <c r="F10" s="27">
        <v>86.9</v>
      </c>
      <c r="G10" s="31">
        <v>86.9</v>
      </c>
      <c r="H10" s="32">
        <v>42306</v>
      </c>
      <c r="I10" s="20">
        <f t="shared" ref="I10:I12" si="5">G10-E10</f>
        <v>0</v>
      </c>
      <c r="J10" s="28">
        <v>1.6</v>
      </c>
      <c r="K10" s="33">
        <f t="shared" ref="K10:K12" si="6">G10/(J10*J10)</f>
        <v>33.945312499999993</v>
      </c>
      <c r="L10" s="34">
        <v>32.4</v>
      </c>
      <c r="M10" s="35">
        <v>42322</v>
      </c>
      <c r="N10" s="34">
        <v>3.5</v>
      </c>
      <c r="O10" s="35">
        <v>42278</v>
      </c>
      <c r="P10" s="36"/>
      <c r="Q10" s="37" t="str">
        <f t="shared" ref="Q10:Q12" si="7">IF(K10="","",IF(K10&lt;18,"S",IF(K10&lt;21,"M","")))</f>
        <v/>
      </c>
      <c r="R10" s="37" t="str">
        <f t="shared" ref="R10:R12" si="8">IF(L10="","",IF(L10&lt;29.99,"S",IF(L10&lt;35,"M","")))</f>
        <v>M</v>
      </c>
      <c r="S10" s="45" t="str">
        <f t="shared" ref="S10:S12" si="9">IF(OR(Q10="S",R10="S"),"S",IF(OR(Q10="M",R10="M"),"M",""))</f>
        <v>M</v>
      </c>
      <c r="T10" s="38"/>
      <c r="U10" s="47" t="s">
        <v>21</v>
      </c>
      <c r="V10" s="26" t="str">
        <f>CHOOSE(SUMPRODUCT(--ISNUMBER(SEARCH({"S","M"},S10))*(U10="mixé"))+1,"","x")</f>
        <v/>
      </c>
    </row>
    <row r="11" spans="1:22">
      <c r="A11" s="27">
        <v>134</v>
      </c>
      <c r="B11" s="28" t="s">
        <v>20</v>
      </c>
      <c r="C11" s="27" t="s">
        <v>23</v>
      </c>
      <c r="D11" s="29">
        <v>87</v>
      </c>
      <c r="E11" s="30">
        <v>86.9</v>
      </c>
      <c r="F11" s="27">
        <v>86.9</v>
      </c>
      <c r="G11" s="31">
        <v>86.9</v>
      </c>
      <c r="H11" s="32">
        <v>42307</v>
      </c>
      <c r="I11" s="20">
        <f t="shared" si="5"/>
        <v>0</v>
      </c>
      <c r="J11" s="28">
        <v>1.7</v>
      </c>
      <c r="K11" s="33">
        <f t="shared" si="6"/>
        <v>30.069204152249139</v>
      </c>
      <c r="L11" s="34">
        <v>28</v>
      </c>
      <c r="M11" s="35">
        <v>42352</v>
      </c>
      <c r="N11" s="34">
        <v>4.5</v>
      </c>
      <c r="O11" s="35">
        <v>42309</v>
      </c>
      <c r="P11" s="36"/>
      <c r="Q11" s="37" t="str">
        <f t="shared" si="7"/>
        <v/>
      </c>
      <c r="R11" s="37" t="str">
        <f t="shared" si="8"/>
        <v>S</v>
      </c>
      <c r="S11" s="45" t="str">
        <f t="shared" si="9"/>
        <v>S</v>
      </c>
      <c r="T11" s="38"/>
      <c r="U11" s="47" t="s">
        <v>22</v>
      </c>
      <c r="V11" s="26" t="str">
        <f>CHOOSE(SUMPRODUCT(--ISNUMBER(SEARCH({"S","M"},S11))*(U11="mixé"))+1,"","x")</f>
        <v>x</v>
      </c>
    </row>
    <row r="12" spans="1:22">
      <c r="A12" s="27">
        <v>135</v>
      </c>
      <c r="B12" s="28" t="s">
        <v>20</v>
      </c>
      <c r="C12" s="27" t="s">
        <v>23</v>
      </c>
      <c r="D12" s="29">
        <v>87</v>
      </c>
      <c r="E12" s="30">
        <v>86.9</v>
      </c>
      <c r="F12" s="27">
        <v>86.9</v>
      </c>
      <c r="G12" s="31">
        <v>86.9</v>
      </c>
      <c r="H12" s="32">
        <v>42308</v>
      </c>
      <c r="I12" s="20">
        <f t="shared" si="5"/>
        <v>0</v>
      </c>
      <c r="J12" s="28">
        <v>1.72</v>
      </c>
      <c r="K12" s="33">
        <f t="shared" si="6"/>
        <v>29.373985938345058</v>
      </c>
      <c r="L12" s="34">
        <v>38</v>
      </c>
      <c r="M12" s="35">
        <v>42383</v>
      </c>
      <c r="N12" s="34">
        <v>5.5</v>
      </c>
      <c r="O12" s="35">
        <v>42339</v>
      </c>
      <c r="P12" s="36"/>
      <c r="Q12" s="37" t="str">
        <f t="shared" si="7"/>
        <v/>
      </c>
      <c r="R12" s="37" t="str">
        <f t="shared" si="8"/>
        <v/>
      </c>
      <c r="S12" s="45" t="str">
        <f t="shared" si="9"/>
        <v/>
      </c>
      <c r="T12" s="38"/>
      <c r="U12" s="47" t="s">
        <v>22</v>
      </c>
      <c r="V12" s="26" t="str">
        <f>CHOOSE(SUMPRODUCT(--ISNUMBER(SEARCH({"S","M"},S12))*(U12="mixé"))+1,"","x")</f>
        <v/>
      </c>
    </row>
  </sheetData>
  <mergeCells count="2">
    <mergeCell ref="E5:G5"/>
    <mergeCell ref="Q5:S5"/>
  </mergeCells>
  <conditionalFormatting sqref="K7:K12">
    <cfRule type="cellIs" dxfId="7" priority="9" stopIfTrue="1" operator="between">
      <formula>18</formula>
      <formula>21</formula>
    </cfRule>
    <cfRule type="cellIs" dxfId="6" priority="10" stopIfTrue="1" operator="between">
      <formula>1</formula>
      <formula>17.99</formula>
    </cfRule>
  </conditionalFormatting>
  <conditionalFormatting sqref="H7:H12">
    <cfRule type="cellIs" dxfId="5" priority="8" stopIfTrue="1" operator="lessThan">
      <formula>$C$2-30</formula>
    </cfRule>
  </conditionalFormatting>
  <conditionalFormatting sqref="M7:M12">
    <cfRule type="cellIs" dxfId="4" priority="6" stopIfTrue="1" operator="lessThan">
      <formula>$C$2-180</formula>
    </cfRule>
    <cfRule type="expression" priority="7" stopIfTrue="1">
      <formula>ISBLANK(Cell)</formula>
    </cfRule>
  </conditionalFormatting>
  <conditionalFormatting sqref="L7:L12">
    <cfRule type="cellIs" dxfId="3" priority="4" stopIfTrue="1" operator="between">
      <formula>30</formula>
      <formula>34.99</formula>
    </cfRule>
    <cfRule type="cellIs" dxfId="2" priority="5" stopIfTrue="1" operator="between">
      <formula>1</formula>
      <formula>29.99</formula>
    </cfRule>
  </conditionalFormatting>
  <conditionalFormatting sqref="I7:I12">
    <cfRule type="cellIs" dxfId="1" priority="2" stopIfTrue="1" operator="greaterThan">
      <formula>0</formula>
    </cfRule>
    <cfRule type="cellIs" dxfId="0" priority="3" stopIfTrue="1" operator="less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</dc:creator>
  <cp:lastModifiedBy>tulipe</cp:lastModifiedBy>
  <dcterms:created xsi:type="dcterms:W3CDTF">2015-12-18T08:41:42Z</dcterms:created>
  <dcterms:modified xsi:type="dcterms:W3CDTF">2015-12-18T09:31:04Z</dcterms:modified>
</cp:coreProperties>
</file>