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20" windowWidth="18800" windowHeight="11020"/>
  </bookViews>
  <sheets>
    <sheet name="VENTE" sheetId="1" r:id="rId1"/>
    <sheet name="ACHAT" sheetId="2" r:id="rId2"/>
    <sheet name="Feuil3" sheetId="3" r:id="rId3"/>
    <sheet name="Feuil4" sheetId="4" r:id="rId4"/>
  </sheets>
  <definedNames>
    <definedName name="bdd">OFFSET(ACHAT!$D$2:$J$2,,,ROWS(nomdom))</definedName>
    <definedName name="dept">ACHAT!$N$2</definedName>
    <definedName name="nomdom">OFFSET(ACHAT!$C$2,,,COUNTIF(ACHAT!$C:$C,"&gt;&lt;")-1)</definedName>
    <definedName name="nomprod">OFFSET(nomdom,,1,)</definedName>
    <definedName name="part">ACHAT!$T$2</definedName>
    <definedName name="pro">ACHAT!$S$2:$S$5</definedName>
    <definedName name="propart">ACHAT!$I$1:$J$1</definedName>
    <definedName name="tri">OFFSET(ACHAT!$N$1,1,,COUNTIF(ACHAT!$N:$N,"&gt;&lt;"))</definedName>
  </definedNames>
  <calcPr calcId="124519"/>
</workbook>
</file>

<file path=xl/calcChain.xml><?xml version="1.0" encoding="utf-8"?>
<calcChain xmlns="http://schemas.openxmlformats.org/spreadsheetml/2006/main">
  <c r="N121" i="2" a="1"/>
  <c r="N121" s="1"/>
  <c r="O121" s="1" a="1"/>
  <c r="O121" s="1"/>
  <c r="N122" a="1"/>
  <c r="N122" s="1"/>
  <c r="O122" s="1" a="1"/>
  <c r="O122" s="1"/>
  <c r="N123" a="1"/>
  <c r="N123" s="1"/>
  <c r="O123" s="1" a="1"/>
  <c r="O123" s="1"/>
  <c r="N124" a="1"/>
  <c r="N124" s="1"/>
  <c r="O124" s="1" a="1"/>
  <c r="O124" s="1"/>
  <c r="N125" a="1"/>
  <c r="N125" s="1"/>
  <c r="O125" s="1" a="1"/>
  <c r="O125" s="1"/>
  <c r="N126" a="1"/>
  <c r="N126" s="1"/>
  <c r="O126" s="1" a="1"/>
  <c r="O126" s="1"/>
  <c r="N127" a="1"/>
  <c r="N127" s="1"/>
  <c r="O127" s="1" a="1"/>
  <c r="O127" s="1"/>
  <c r="N128" a="1"/>
  <c r="N128" s="1"/>
  <c r="O128" s="1" a="1"/>
  <c r="O128" s="1"/>
  <c r="N129" a="1"/>
  <c r="N129" s="1"/>
  <c r="O129" s="1" a="1"/>
  <c r="O129" s="1"/>
  <c r="N130" a="1"/>
  <c r="N130" s="1"/>
  <c r="O130" s="1" a="1"/>
  <c r="O130" s="1"/>
  <c r="N131" a="1"/>
  <c r="N131" s="1"/>
  <c r="O131" s="1" a="1"/>
  <c r="O131" s="1"/>
  <c r="N132" a="1"/>
  <c r="N132" s="1"/>
  <c r="O132" s="1" a="1"/>
  <c r="O132" s="1"/>
  <c r="N133" a="1"/>
  <c r="N133" s="1"/>
  <c r="O133" s="1" a="1"/>
  <c r="O133" s="1"/>
  <c r="N134" a="1"/>
  <c r="N134" s="1"/>
  <c r="O134" s="1" a="1"/>
  <c r="O134" s="1"/>
  <c r="N135" a="1"/>
  <c r="N135" s="1"/>
  <c r="O135" s="1" a="1"/>
  <c r="O135" s="1"/>
  <c r="N136" a="1"/>
  <c r="N136" s="1"/>
  <c r="O136" s="1" a="1"/>
  <c r="O136" s="1"/>
  <c r="N137" a="1"/>
  <c r="N137" s="1"/>
  <c r="O137" s="1" a="1"/>
  <c r="O137" s="1"/>
  <c r="N138" a="1"/>
  <c r="N138" s="1"/>
  <c r="O138" s="1" a="1"/>
  <c r="O138" s="1"/>
  <c r="N139" a="1"/>
  <c r="N139" s="1"/>
  <c r="O139" s="1" a="1"/>
  <c r="O139" s="1"/>
  <c r="N140" a="1"/>
  <c r="N140" s="1"/>
  <c r="O140" s="1" a="1"/>
  <c r="O140" s="1"/>
  <c r="N141" a="1"/>
  <c r="N141" s="1"/>
  <c r="O141" s="1" a="1"/>
  <c r="O141" s="1"/>
  <c r="N142" a="1"/>
  <c r="N142" s="1"/>
  <c r="O142" s="1" a="1"/>
  <c r="O142" s="1"/>
  <c r="N143" a="1"/>
  <c r="N143" s="1"/>
  <c r="O143" s="1" a="1"/>
  <c r="O143" s="1"/>
  <c r="N144" a="1"/>
  <c r="N144" s="1"/>
  <c r="O144" s="1" a="1"/>
  <c r="O144" s="1"/>
  <c r="N145" a="1"/>
  <c r="N145" s="1"/>
  <c r="O145" s="1" a="1"/>
  <c r="O145" s="1"/>
  <c r="N146" a="1"/>
  <c r="N146" s="1"/>
  <c r="O146" s="1" a="1"/>
  <c r="O146" s="1"/>
  <c r="N147" a="1"/>
  <c r="N147" s="1"/>
  <c r="O147" s="1" a="1"/>
  <c r="O147" s="1"/>
  <c r="N148" a="1"/>
  <c r="N148" s="1"/>
  <c r="O148" s="1" a="1"/>
  <c r="O148" s="1"/>
  <c r="N149" a="1"/>
  <c r="N149" s="1"/>
  <c r="O149" s="1" a="1"/>
  <c r="O149" s="1"/>
  <c r="N150" a="1"/>
  <c r="N150" s="1"/>
  <c r="O150" s="1" a="1"/>
  <c r="O150" s="1"/>
  <c r="N151" a="1"/>
  <c r="N151" s="1"/>
  <c r="O151" s="1" a="1"/>
  <c r="O151" s="1"/>
  <c r="N152" a="1"/>
  <c r="N152" s="1"/>
  <c r="O152" s="1" a="1"/>
  <c r="O152" s="1"/>
  <c r="N153" a="1"/>
  <c r="N153" s="1"/>
  <c r="O153" s="1" a="1"/>
  <c r="O153" s="1"/>
  <c r="N154" a="1"/>
  <c r="N154" s="1"/>
  <c r="O154" s="1" a="1"/>
  <c r="O154" s="1"/>
  <c r="N155" a="1"/>
  <c r="N155" s="1"/>
  <c r="O155" s="1" a="1"/>
  <c r="O155" s="1"/>
  <c r="N156" a="1"/>
  <c r="N156" s="1"/>
  <c r="O156" s="1" a="1"/>
  <c r="O156" s="1"/>
  <c r="N157" a="1"/>
  <c r="N157" s="1"/>
  <c r="O157" s="1" a="1"/>
  <c r="O157" s="1"/>
  <c r="N158" a="1"/>
  <c r="N158" s="1"/>
  <c r="O158" s="1" a="1"/>
  <c r="O158" s="1"/>
  <c r="N159" a="1"/>
  <c r="N159" s="1"/>
  <c r="O159" s="1" a="1"/>
  <c r="O159" s="1"/>
  <c r="N160" a="1"/>
  <c r="N160" s="1"/>
  <c r="O160" s="1" a="1"/>
  <c r="O160" s="1"/>
  <c r="N161" a="1"/>
  <c r="N161" s="1"/>
  <c r="O161" s="1" a="1"/>
  <c r="O161" s="1"/>
  <c r="N162" a="1"/>
  <c r="N162" s="1"/>
  <c r="O162" s="1" a="1"/>
  <c r="O162" s="1"/>
  <c r="N163" a="1"/>
  <c r="N163" s="1"/>
  <c r="O163" s="1" a="1"/>
  <c r="O163" s="1"/>
  <c r="N164" a="1"/>
  <c r="N164" s="1"/>
  <c r="O164" s="1" a="1"/>
  <c r="O164" s="1"/>
  <c r="N165" a="1"/>
  <c r="N165" s="1"/>
  <c r="O165" s="1" a="1"/>
  <c r="O165" s="1"/>
  <c r="N166" a="1"/>
  <c r="N166" s="1"/>
  <c r="O166" s="1" a="1"/>
  <c r="O166" s="1"/>
  <c r="N167" a="1"/>
  <c r="N167" s="1"/>
  <c r="O167" s="1" a="1"/>
  <c r="O167" s="1"/>
  <c r="N168" a="1"/>
  <c r="N168" s="1"/>
  <c r="O168" s="1" a="1"/>
  <c r="O168" s="1"/>
  <c r="N169" a="1"/>
  <c r="N169" s="1"/>
  <c r="O169" s="1" a="1"/>
  <c r="O169" s="1"/>
  <c r="N170" a="1"/>
  <c r="N170" s="1"/>
  <c r="O170" s="1" a="1"/>
  <c r="O170" s="1"/>
  <c r="N171" a="1"/>
  <c r="N171" s="1"/>
  <c r="O171" s="1" a="1"/>
  <c r="O171" s="1"/>
  <c r="N172" a="1"/>
  <c r="N172" s="1"/>
  <c r="O172" s="1" a="1"/>
  <c r="O172" s="1"/>
  <c r="N173" a="1"/>
  <c r="N173" s="1"/>
  <c r="O173" s="1" a="1"/>
  <c r="O173" s="1"/>
  <c r="N174" a="1"/>
  <c r="N174" s="1"/>
  <c r="O174" s="1" a="1"/>
  <c r="O174" s="1"/>
  <c r="N175" a="1"/>
  <c r="N175" s="1"/>
  <c r="O175" s="1" a="1"/>
  <c r="O175" s="1"/>
  <c r="N176" a="1"/>
  <c r="N176" s="1"/>
  <c r="O176" s="1" a="1"/>
  <c r="O176" s="1"/>
  <c r="N177" a="1"/>
  <c r="N177" s="1"/>
  <c r="O177" s="1" a="1"/>
  <c r="O177" s="1"/>
  <c r="N178" a="1"/>
  <c r="N178" s="1"/>
  <c r="O178" s="1" a="1"/>
  <c r="O178" s="1"/>
  <c r="N179" a="1"/>
  <c r="N179" s="1"/>
  <c r="O179" s="1" a="1"/>
  <c r="O179" s="1"/>
  <c r="N180" a="1"/>
  <c r="N180" s="1"/>
  <c r="O180" s="1" a="1"/>
  <c r="O180" s="1"/>
  <c r="N181" a="1"/>
  <c r="N181" s="1"/>
  <c r="O181" s="1" a="1"/>
  <c r="O181" s="1"/>
  <c r="N182" a="1"/>
  <c r="N182" s="1"/>
  <c r="O182" s="1" a="1"/>
  <c r="O182" s="1"/>
  <c r="N183" a="1"/>
  <c r="N183" s="1"/>
  <c r="O183" s="1" a="1"/>
  <c r="O183" s="1"/>
  <c r="N184" a="1"/>
  <c r="N184" s="1"/>
  <c r="O184" s="1" a="1"/>
  <c r="O184" s="1"/>
  <c r="N185" a="1"/>
  <c r="N185" s="1"/>
  <c r="O185" s="1" a="1"/>
  <c r="O185" s="1"/>
  <c r="N186" a="1"/>
  <c r="N186" s="1"/>
  <c r="O186" s="1" a="1"/>
  <c r="O186" s="1"/>
  <c r="N187" a="1"/>
  <c r="N187" s="1"/>
  <c r="O187" s="1" a="1"/>
  <c r="O187" s="1"/>
  <c r="N188" a="1"/>
  <c r="N188" s="1"/>
  <c r="O188" s="1" a="1"/>
  <c r="O188" s="1"/>
  <c r="N189" a="1"/>
  <c r="N189" s="1"/>
  <c r="O189" s="1" a="1"/>
  <c r="O189" s="1"/>
  <c r="N190" a="1"/>
  <c r="N190" s="1"/>
  <c r="O190" s="1" a="1"/>
  <c r="O190" s="1"/>
  <c r="N191" a="1"/>
  <c r="N191" s="1"/>
  <c r="O191" s="1" a="1"/>
  <c r="O191" s="1"/>
  <c r="N192" a="1"/>
  <c r="N192" s="1"/>
  <c r="O192" s="1" a="1"/>
  <c r="O192" s="1"/>
  <c r="N193" a="1"/>
  <c r="N193" s="1"/>
  <c r="O193" s="1" a="1"/>
  <c r="O193" s="1"/>
  <c r="N194" a="1"/>
  <c r="N194" s="1"/>
  <c r="O194" s="1" a="1"/>
  <c r="O194" s="1"/>
  <c r="N195" a="1"/>
  <c r="N195" s="1"/>
  <c r="O195" s="1" a="1"/>
  <c r="O195" s="1"/>
  <c r="N196" a="1"/>
  <c r="N196" s="1"/>
  <c r="O196" s="1" a="1"/>
  <c r="O196" s="1"/>
  <c r="N197" a="1"/>
  <c r="N197" s="1"/>
  <c r="O197" s="1" a="1"/>
  <c r="O197" s="1"/>
  <c r="N198" a="1"/>
  <c r="N198" s="1"/>
  <c r="O198" s="1" a="1"/>
  <c r="O198" s="1"/>
  <c r="N199" a="1"/>
  <c r="N199" s="1"/>
  <c r="O199" s="1" a="1"/>
  <c r="O199" s="1"/>
  <c r="N200" a="1"/>
  <c r="N200" s="1"/>
  <c r="O200" s="1" a="1"/>
  <c r="O200" s="1"/>
  <c r="G3" i="1"/>
  <c r="H3"/>
  <c r="G4"/>
  <c r="H4"/>
  <c r="G5"/>
  <c r="H5"/>
  <c r="G6"/>
  <c r="H6"/>
  <c r="G7"/>
  <c r="H7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H2"/>
  <c r="G2"/>
  <c r="N20" i="2" a="1"/>
  <c r="N20" s="1"/>
  <c r="N21" a="1"/>
  <c r="N21" s="1"/>
  <c r="N22" a="1"/>
  <c r="N22" s="1"/>
  <c r="N23" a="1"/>
  <c r="N23" s="1"/>
  <c r="N24" a="1"/>
  <c r="N24" s="1"/>
  <c r="N25" a="1"/>
  <c r="N25" s="1"/>
  <c r="N26" a="1"/>
  <c r="N26" s="1"/>
  <c r="N27" a="1"/>
  <c r="N27" s="1"/>
  <c r="N28" a="1"/>
  <c r="N28" s="1"/>
  <c r="N29" a="1"/>
  <c r="N29" s="1"/>
  <c r="N30" a="1"/>
  <c r="N30" s="1"/>
  <c r="N31" a="1"/>
  <c r="N31" s="1"/>
  <c r="N32" a="1"/>
  <c r="N32" s="1"/>
  <c r="N33" a="1"/>
  <c r="N33" s="1"/>
  <c r="N34" a="1"/>
  <c r="N34" s="1"/>
  <c r="N35" a="1"/>
  <c r="N35" s="1"/>
  <c r="N36" a="1"/>
  <c r="N36" s="1"/>
  <c r="N37" a="1"/>
  <c r="N37" s="1"/>
  <c r="N38" a="1"/>
  <c r="N38" s="1"/>
  <c r="N39" a="1"/>
  <c r="N39" s="1"/>
  <c r="N40" a="1"/>
  <c r="N40" s="1"/>
  <c r="N41" a="1"/>
  <c r="N41" s="1"/>
  <c r="N42" a="1"/>
  <c r="N42" s="1"/>
  <c r="N43" a="1"/>
  <c r="N43" s="1"/>
  <c r="N44" a="1"/>
  <c r="N44" s="1"/>
  <c r="N45" a="1"/>
  <c r="N45" s="1"/>
  <c r="N46" a="1"/>
  <c r="N46" s="1"/>
  <c r="N47" a="1"/>
  <c r="N47" s="1"/>
  <c r="N48" a="1"/>
  <c r="N48" s="1"/>
  <c r="N49" a="1"/>
  <c r="N49" s="1"/>
  <c r="N50" a="1"/>
  <c r="N50" s="1"/>
  <c r="N51" a="1"/>
  <c r="N51" s="1"/>
  <c r="N52" a="1"/>
  <c r="N52" s="1"/>
  <c r="N53" a="1"/>
  <c r="N53" s="1"/>
  <c r="N54" a="1"/>
  <c r="N54" s="1"/>
  <c r="N55" a="1"/>
  <c r="N55" s="1"/>
  <c r="N56" a="1"/>
  <c r="N56" s="1"/>
  <c r="N57" a="1"/>
  <c r="N57" s="1"/>
  <c r="N58" a="1"/>
  <c r="N58" s="1"/>
  <c r="N59" a="1"/>
  <c r="N59" s="1"/>
  <c r="N60" a="1"/>
  <c r="N60" s="1"/>
  <c r="N61" a="1"/>
  <c r="N61" s="1"/>
  <c r="N62" a="1"/>
  <c r="N62" s="1"/>
  <c r="N63" a="1"/>
  <c r="N63" s="1"/>
  <c r="N64" a="1"/>
  <c r="N64" s="1"/>
  <c r="N65" a="1"/>
  <c r="N65" s="1"/>
  <c r="N66" a="1"/>
  <c r="N66" s="1"/>
  <c r="N67" a="1"/>
  <c r="N67" s="1"/>
  <c r="N68" a="1"/>
  <c r="N68" s="1"/>
  <c r="N69" a="1"/>
  <c r="N69" s="1"/>
  <c r="N70" a="1"/>
  <c r="N70" s="1"/>
  <c r="N71" a="1"/>
  <c r="N71" s="1"/>
  <c r="N72" a="1"/>
  <c r="N72" s="1"/>
  <c r="N73" a="1"/>
  <c r="N73" s="1"/>
  <c r="N74" a="1"/>
  <c r="N74" s="1"/>
  <c r="N75" a="1"/>
  <c r="N75" s="1"/>
  <c r="N76" a="1"/>
  <c r="N76" s="1"/>
  <c r="N77" a="1"/>
  <c r="N77" s="1"/>
  <c r="N78" a="1"/>
  <c r="N78" s="1"/>
  <c r="N79" a="1"/>
  <c r="N79" s="1"/>
  <c r="N80" a="1"/>
  <c r="N80" s="1"/>
  <c r="N81" a="1"/>
  <c r="N81" s="1"/>
  <c r="N82" a="1"/>
  <c r="N82" s="1"/>
  <c r="N83" a="1"/>
  <c r="N83" s="1"/>
  <c r="N84" a="1"/>
  <c r="N84" s="1"/>
  <c r="N85" a="1"/>
  <c r="N85" s="1"/>
  <c r="N86" a="1"/>
  <c r="N86" s="1"/>
  <c r="N87" a="1"/>
  <c r="N87" s="1"/>
  <c r="N88" a="1"/>
  <c r="N88" s="1"/>
  <c r="N89" a="1"/>
  <c r="N89" s="1"/>
  <c r="N90" a="1"/>
  <c r="N90" s="1"/>
  <c r="N91" a="1"/>
  <c r="N91" s="1"/>
  <c r="N92" a="1"/>
  <c r="N92" s="1"/>
  <c r="N93" a="1"/>
  <c r="N93" s="1"/>
  <c r="N94" a="1"/>
  <c r="N94" s="1"/>
  <c r="N95" a="1"/>
  <c r="N95" s="1"/>
  <c r="N96" a="1"/>
  <c r="N96" s="1"/>
  <c r="N97" a="1"/>
  <c r="N97" s="1"/>
  <c r="N98" a="1"/>
  <c r="N98" s="1"/>
  <c r="N99" a="1"/>
  <c r="N99" s="1"/>
  <c r="N100" a="1"/>
  <c r="N100" s="1"/>
  <c r="N101" a="1"/>
  <c r="N101" s="1"/>
  <c r="N102" a="1"/>
  <c r="N102" s="1"/>
  <c r="N103" a="1"/>
  <c r="N103" s="1"/>
  <c r="N104" a="1"/>
  <c r="N104" s="1"/>
  <c r="N105" a="1"/>
  <c r="N105" s="1"/>
  <c r="N106" a="1"/>
  <c r="N106" s="1"/>
  <c r="N107" a="1"/>
  <c r="N107" s="1"/>
  <c r="N108" a="1"/>
  <c r="N108" s="1"/>
  <c r="N109" a="1"/>
  <c r="N109" s="1"/>
  <c r="N110" a="1"/>
  <c r="N110" s="1"/>
  <c r="N111" a="1"/>
  <c r="N111" s="1"/>
  <c r="N112" a="1"/>
  <c r="N112" s="1"/>
  <c r="N113" a="1"/>
  <c r="N113" s="1"/>
  <c r="N114" a="1"/>
  <c r="N114" s="1"/>
  <c r="N115" a="1"/>
  <c r="N115" s="1"/>
  <c r="N116" a="1"/>
  <c r="N116" s="1"/>
  <c r="N117" a="1"/>
  <c r="N117" s="1"/>
  <c r="N118" a="1"/>
  <c r="N118" s="1"/>
  <c r="N119" a="1"/>
  <c r="N119" s="1"/>
  <c r="N120" a="1"/>
  <c r="N120" s="1"/>
  <c r="N3" a="1"/>
  <c r="N3" s="1"/>
  <c r="N4" a="1"/>
  <c r="N4" s="1"/>
  <c r="N5" a="1"/>
  <c r="N5" s="1"/>
  <c r="N6" a="1"/>
  <c r="N6" s="1"/>
  <c r="N7" a="1"/>
  <c r="N7" s="1"/>
  <c r="N8" a="1"/>
  <c r="N8" s="1"/>
  <c r="N9" a="1"/>
  <c r="N9" s="1"/>
  <c r="N10" a="1"/>
  <c r="N10" s="1"/>
  <c r="N11" a="1"/>
  <c r="N11" s="1"/>
  <c r="N12" a="1"/>
  <c r="N12" s="1"/>
  <c r="N13" a="1"/>
  <c r="N13" s="1"/>
  <c r="N14" a="1"/>
  <c r="N14" s="1"/>
  <c r="N15" a="1"/>
  <c r="N15" s="1"/>
  <c r="N16" a="1"/>
  <c r="N16" s="1"/>
  <c r="N17" a="1"/>
  <c r="N17" s="1"/>
  <c r="N18" a="1"/>
  <c r="N18" s="1"/>
  <c r="N19" a="1"/>
  <c r="N19" s="1"/>
  <c r="N2" a="1"/>
  <c r="N2" s="1"/>
  <c r="O2" s="1" a="1"/>
  <c r="O2" s="1"/>
  <c r="N1" a="1"/>
  <c r="N1" s="1"/>
  <c r="H3"/>
  <c r="J3" s="1"/>
  <c r="H4"/>
  <c r="J4" s="1"/>
  <c r="H5"/>
  <c r="J5" s="1"/>
  <c r="H6"/>
  <c r="J6" s="1"/>
  <c r="H7"/>
  <c r="J7" s="1"/>
  <c r="H8"/>
  <c r="J8" s="1"/>
  <c r="H9"/>
  <c r="J9" s="1"/>
  <c r="H10"/>
  <c r="J10" s="1"/>
  <c r="H11"/>
  <c r="J11" s="1"/>
  <c r="H12"/>
  <c r="J12" s="1"/>
  <c r="H13"/>
  <c r="J13" s="1"/>
  <c r="H14"/>
  <c r="J14" s="1"/>
  <c r="H15"/>
  <c r="J15" s="1"/>
  <c r="H16"/>
  <c r="J16" s="1"/>
  <c r="H17"/>
  <c r="J17" s="1"/>
  <c r="H18"/>
  <c r="J18" s="1"/>
  <c r="H19"/>
  <c r="J19" s="1"/>
  <c r="H20"/>
  <c r="J20" s="1"/>
  <c r="H21"/>
  <c r="J21" s="1"/>
  <c r="H22"/>
  <c r="J22" s="1"/>
  <c r="H23"/>
  <c r="J23" s="1"/>
  <c r="H24"/>
  <c r="J24" s="1"/>
  <c r="H25"/>
  <c r="J25" s="1"/>
  <c r="H26"/>
  <c r="J26" s="1"/>
  <c r="H27"/>
  <c r="J27" s="1"/>
  <c r="H28"/>
  <c r="J28" s="1"/>
  <c r="H29"/>
  <c r="J29" s="1"/>
  <c r="H30"/>
  <c r="J30" s="1"/>
  <c r="H31"/>
  <c r="J31" s="1"/>
  <c r="H32"/>
  <c r="J32" s="1"/>
  <c r="H33"/>
  <c r="J33" s="1"/>
  <c r="H34"/>
  <c r="J34" s="1"/>
  <c r="H35"/>
  <c r="J35" s="1"/>
  <c r="H36"/>
  <c r="J36" s="1"/>
  <c r="H37"/>
  <c r="J37" s="1"/>
  <c r="H38"/>
  <c r="J38" s="1"/>
  <c r="H39"/>
  <c r="J39" s="1"/>
  <c r="H40"/>
  <c r="J40" s="1"/>
  <c r="H41"/>
  <c r="J41" s="1"/>
  <c r="H42"/>
  <c r="J42" s="1"/>
  <c r="H43"/>
  <c r="J43" s="1"/>
  <c r="H44"/>
  <c r="J44" s="1"/>
  <c r="H45"/>
  <c r="J45" s="1"/>
  <c r="H46"/>
  <c r="J46" s="1"/>
  <c r="H47"/>
  <c r="J47" s="1"/>
  <c r="H48"/>
  <c r="J48" s="1"/>
  <c r="H49"/>
  <c r="J49" s="1"/>
  <c r="H50"/>
  <c r="J50" s="1"/>
  <c r="H2"/>
  <c r="I2" s="1"/>
  <c r="O19" l="1" a="1"/>
  <c r="O19" s="1"/>
  <c r="O120" a="1"/>
  <c r="O120" s="1"/>
  <c r="O118" a="1"/>
  <c r="O118" s="1"/>
  <c r="O119" a="1"/>
  <c r="O119" s="1"/>
  <c r="O17" a="1"/>
  <c r="O17" s="1"/>
  <c r="O116" a="1"/>
  <c r="O116" s="1"/>
  <c r="O114" a="1"/>
  <c r="O114" s="1"/>
  <c r="O112" a="1"/>
  <c r="O112" s="1"/>
  <c r="O110" a="1"/>
  <c r="O110" s="1"/>
  <c r="O108" a="1"/>
  <c r="O108" s="1"/>
  <c r="O106" a="1"/>
  <c r="O106" s="1"/>
  <c r="O104" a="1"/>
  <c r="O104" s="1"/>
  <c r="O102" a="1"/>
  <c r="O102" s="1"/>
  <c r="O100" a="1"/>
  <c r="O100" s="1"/>
  <c r="O117" a="1"/>
  <c r="O117" s="1"/>
  <c r="O115" a="1"/>
  <c r="O115" s="1"/>
  <c r="O113" a="1"/>
  <c r="O113" s="1"/>
  <c r="O111" a="1"/>
  <c r="O111" s="1"/>
  <c r="O109" a="1"/>
  <c r="O109" s="1"/>
  <c r="O107" a="1"/>
  <c r="O107" s="1"/>
  <c r="O105" a="1"/>
  <c r="O105" s="1"/>
  <c r="O103" a="1"/>
  <c r="O103" s="1"/>
  <c r="O101" a="1"/>
  <c r="O101" s="1"/>
  <c r="O98" a="1"/>
  <c r="O98" s="1"/>
  <c r="O96" a="1"/>
  <c r="O96" s="1"/>
  <c r="O94" a="1"/>
  <c r="O94" s="1"/>
  <c r="O92" a="1"/>
  <c r="O92" s="1"/>
  <c r="O90" a="1"/>
  <c r="O90" s="1"/>
  <c r="O88" a="1"/>
  <c r="O88" s="1"/>
  <c r="O86" a="1"/>
  <c r="O86" s="1"/>
  <c r="O84" a="1"/>
  <c r="O84" s="1"/>
  <c r="O99" a="1"/>
  <c r="O99" s="1"/>
  <c r="O97" a="1"/>
  <c r="O97" s="1"/>
  <c r="O95" a="1"/>
  <c r="O95" s="1"/>
  <c r="O93" a="1"/>
  <c r="O93" s="1"/>
  <c r="O91" a="1"/>
  <c r="O91" s="1"/>
  <c r="O89" a="1"/>
  <c r="O89" s="1"/>
  <c r="O87" a="1"/>
  <c r="O87" s="1"/>
  <c r="O85" a="1"/>
  <c r="O85" s="1"/>
  <c r="O83" a="1"/>
  <c r="O83" s="1"/>
  <c r="O15" a="1"/>
  <c r="O15" s="1"/>
  <c r="O13" a="1"/>
  <c r="O13" s="1"/>
  <c r="O11" a="1"/>
  <c r="O11" s="1"/>
  <c r="O9" a="1"/>
  <c r="O9" s="1"/>
  <c r="O7" a="1"/>
  <c r="O7" s="1"/>
  <c r="O5" a="1"/>
  <c r="O5" s="1"/>
  <c r="O3" a="1"/>
  <c r="O3" s="1"/>
  <c r="O82" a="1"/>
  <c r="O82" s="1"/>
  <c r="O80" a="1"/>
  <c r="O80" s="1"/>
  <c r="O78" a="1"/>
  <c r="O78" s="1"/>
  <c r="O76" a="1"/>
  <c r="O76" s="1"/>
  <c r="O74" a="1"/>
  <c r="O74" s="1"/>
  <c r="O72" a="1"/>
  <c r="O72" s="1"/>
  <c r="O70" a="1"/>
  <c r="O70" s="1"/>
  <c r="O68" a="1"/>
  <c r="O68" s="1"/>
  <c r="O66" a="1"/>
  <c r="O66" s="1"/>
  <c r="O64" a="1"/>
  <c r="O64" s="1"/>
  <c r="O62" a="1"/>
  <c r="O62" s="1"/>
  <c r="O60" a="1"/>
  <c r="O60" s="1"/>
  <c r="O58" a="1"/>
  <c r="O58" s="1"/>
  <c r="O56" a="1"/>
  <c r="O56" s="1"/>
  <c r="O54" a="1"/>
  <c r="O54" s="1"/>
  <c r="O52" a="1"/>
  <c r="O52" s="1"/>
  <c r="O50" a="1"/>
  <c r="O50" s="1"/>
  <c r="O48" a="1"/>
  <c r="O48" s="1"/>
  <c r="O46" a="1"/>
  <c r="O46" s="1"/>
  <c r="O44" a="1"/>
  <c r="O44" s="1"/>
  <c r="O42" a="1"/>
  <c r="O42" s="1"/>
  <c r="O40" a="1"/>
  <c r="O40" s="1"/>
  <c r="O38" a="1"/>
  <c r="O38" s="1"/>
  <c r="O36" a="1"/>
  <c r="O36" s="1"/>
  <c r="O34" a="1"/>
  <c r="O34" s="1"/>
  <c r="O32" a="1"/>
  <c r="O32" s="1"/>
  <c r="O30" a="1"/>
  <c r="O30" s="1"/>
  <c r="O28" a="1"/>
  <c r="O28" s="1"/>
  <c r="O26" a="1"/>
  <c r="O26" s="1"/>
  <c r="O24" a="1"/>
  <c r="O24" s="1"/>
  <c r="O22" a="1"/>
  <c r="O22" s="1"/>
  <c r="O20" a="1"/>
  <c r="O20" s="1"/>
  <c r="O18" a="1"/>
  <c r="O18" s="1"/>
  <c r="O16" a="1"/>
  <c r="O16" s="1"/>
  <c r="O14" a="1"/>
  <c r="O14" s="1"/>
  <c r="O12" a="1"/>
  <c r="O12" s="1"/>
  <c r="O10" a="1"/>
  <c r="O10" s="1"/>
  <c r="O8" a="1"/>
  <c r="O8" s="1"/>
  <c r="O6" a="1"/>
  <c r="O6" s="1"/>
  <c r="O4" a="1"/>
  <c r="O4" s="1"/>
  <c r="O81" a="1"/>
  <c r="O81" s="1"/>
  <c r="O79" a="1"/>
  <c r="O79" s="1"/>
  <c r="O77" a="1"/>
  <c r="O77" s="1"/>
  <c r="O75" a="1"/>
  <c r="O75" s="1"/>
  <c r="O73" a="1"/>
  <c r="O73" s="1"/>
  <c r="O71" a="1"/>
  <c r="O71" s="1"/>
  <c r="O69" a="1"/>
  <c r="O69" s="1"/>
  <c r="O67" a="1"/>
  <c r="O67" s="1"/>
  <c r="O65" a="1"/>
  <c r="O65" s="1"/>
  <c r="O63" a="1"/>
  <c r="O63" s="1"/>
  <c r="O61" a="1"/>
  <c r="O61" s="1"/>
  <c r="O59" a="1"/>
  <c r="O59" s="1"/>
  <c r="O57" a="1"/>
  <c r="O57" s="1"/>
  <c r="O55" a="1"/>
  <c r="O55" s="1"/>
  <c r="O53" a="1"/>
  <c r="O53" s="1"/>
  <c r="O51" a="1"/>
  <c r="O51" s="1"/>
  <c r="O49" a="1"/>
  <c r="O49" s="1"/>
  <c r="O47" a="1"/>
  <c r="O47" s="1"/>
  <c r="O45" a="1"/>
  <c r="O45" s="1"/>
  <c r="O43" a="1"/>
  <c r="O43" s="1"/>
  <c r="O41" a="1"/>
  <c r="O41" s="1"/>
  <c r="O39" a="1"/>
  <c r="O39" s="1"/>
  <c r="O37" a="1"/>
  <c r="O37" s="1"/>
  <c r="O35" a="1"/>
  <c r="O35" s="1"/>
  <c r="O33" a="1"/>
  <c r="O33" s="1"/>
  <c r="O31" a="1"/>
  <c r="O31" s="1"/>
  <c r="O29" a="1"/>
  <c r="O29" s="1"/>
  <c r="O27" a="1"/>
  <c r="O27" s="1"/>
  <c r="O25" a="1"/>
  <c r="O25" s="1"/>
  <c r="O23" a="1"/>
  <c r="O23" s="1"/>
  <c r="O21" a="1"/>
  <c r="O21" s="1"/>
  <c r="R39" a="1"/>
  <c r="R39" s="1"/>
  <c r="U38" a="1"/>
  <c r="U38" s="1"/>
  <c r="S38" a="1"/>
  <c r="S38" s="1"/>
  <c r="Q38" a="1"/>
  <c r="Q38" s="1"/>
  <c r="T37" a="1"/>
  <c r="T37" s="1"/>
  <c r="R37" a="1"/>
  <c r="R37" s="1"/>
  <c r="U36" a="1"/>
  <c r="U36" s="1"/>
  <c r="S36" a="1"/>
  <c r="S36" s="1"/>
  <c r="Q36" a="1"/>
  <c r="Q36" s="1"/>
  <c r="T35" a="1"/>
  <c r="T35" s="1"/>
  <c r="R35" a="1"/>
  <c r="R35" s="1"/>
  <c r="U34" a="1"/>
  <c r="U34" s="1"/>
  <c r="S34" a="1"/>
  <c r="S34" s="1"/>
  <c r="Q34" a="1"/>
  <c r="Q34" s="1"/>
  <c r="T33" a="1"/>
  <c r="T33" s="1"/>
  <c r="R33" a="1"/>
  <c r="R33" s="1"/>
  <c r="U32" a="1"/>
  <c r="U32" s="1"/>
  <c r="S32" a="1"/>
  <c r="S32" s="1"/>
  <c r="Q32" a="1"/>
  <c r="Q32" s="1"/>
  <c r="T31" a="1"/>
  <c r="T31" s="1"/>
  <c r="R31" a="1"/>
  <c r="R31" s="1"/>
  <c r="U30" a="1"/>
  <c r="U30" s="1"/>
  <c r="S30" a="1"/>
  <c r="S30" s="1"/>
  <c r="Q30" a="1"/>
  <c r="Q30" s="1"/>
  <c r="T29" a="1"/>
  <c r="T29" s="1"/>
  <c r="R29" a="1"/>
  <c r="R29" s="1"/>
  <c r="U28" a="1"/>
  <c r="U28" s="1"/>
  <c r="S28" a="1"/>
  <c r="S28" s="1"/>
  <c r="Q28" a="1"/>
  <c r="Q28" s="1"/>
  <c r="T27" a="1"/>
  <c r="T27" s="1"/>
  <c r="R27" a="1"/>
  <c r="R27" s="1"/>
  <c r="U26" a="1"/>
  <c r="U26" s="1"/>
  <c r="S26" a="1"/>
  <c r="S26" s="1"/>
  <c r="Q26" a="1"/>
  <c r="Q26" s="1"/>
  <c r="T25" a="1"/>
  <c r="T25" s="1"/>
  <c r="R25" a="1"/>
  <c r="R25" s="1"/>
  <c r="U24" a="1"/>
  <c r="U24" s="1"/>
  <c r="S24" a="1"/>
  <c r="S24" s="1"/>
  <c r="Q24" a="1"/>
  <c r="Q24" s="1"/>
  <c r="T23" a="1"/>
  <c r="T23" s="1"/>
  <c r="R23" a="1"/>
  <c r="R23" s="1"/>
  <c r="U22" a="1"/>
  <c r="U22" s="1"/>
  <c r="S22" a="1"/>
  <c r="S22" s="1"/>
  <c r="Q22" a="1"/>
  <c r="Q22" s="1"/>
  <c r="T21" a="1"/>
  <c r="T21" s="1"/>
  <c r="R21" a="1"/>
  <c r="R21" s="1"/>
  <c r="U20" a="1"/>
  <c r="U20" s="1"/>
  <c r="S20" a="1"/>
  <c r="S20" s="1"/>
  <c r="Q20" a="1"/>
  <c r="Q20" s="1"/>
  <c r="T19" a="1"/>
  <c r="T19" s="1"/>
  <c r="R19" a="1"/>
  <c r="R19" s="1"/>
  <c r="U18" a="1"/>
  <c r="U18" s="1"/>
  <c r="S18" a="1"/>
  <c r="S18" s="1"/>
  <c r="Q18" a="1"/>
  <c r="Q18" s="1"/>
  <c r="T17" a="1"/>
  <c r="T17" s="1"/>
  <c r="R17" a="1"/>
  <c r="R17" s="1"/>
  <c r="U16" a="1"/>
  <c r="U16" s="1"/>
  <c r="S16" a="1"/>
  <c r="S16" s="1"/>
  <c r="Q16" a="1"/>
  <c r="Q16" s="1"/>
  <c r="T15" a="1"/>
  <c r="T15" s="1"/>
  <c r="R15" a="1"/>
  <c r="R15" s="1"/>
  <c r="U14" a="1"/>
  <c r="U14" s="1"/>
  <c r="S14" a="1"/>
  <c r="S14" s="1"/>
  <c r="Q14" a="1"/>
  <c r="Q14" s="1"/>
  <c r="T13" a="1"/>
  <c r="T13" s="1"/>
  <c r="R13" a="1"/>
  <c r="R13" s="1"/>
  <c r="U12" a="1"/>
  <c r="U12" s="1"/>
  <c r="S12" a="1"/>
  <c r="S12" s="1"/>
  <c r="Q12" a="1"/>
  <c r="Q12" s="1"/>
  <c r="T11" a="1"/>
  <c r="T11" s="1"/>
  <c r="R11" a="1"/>
  <c r="R11" s="1"/>
  <c r="U10" a="1"/>
  <c r="U10" s="1"/>
  <c r="S10" a="1"/>
  <c r="S10" s="1"/>
  <c r="Q10" a="1"/>
  <c r="Q10" s="1"/>
  <c r="T9" a="1"/>
  <c r="T9" s="1"/>
  <c r="R9" a="1"/>
  <c r="R9" s="1"/>
  <c r="U8" a="1"/>
  <c r="U8" s="1"/>
  <c r="S8" a="1"/>
  <c r="S8" s="1"/>
  <c r="Q8" a="1"/>
  <c r="Q8" s="1"/>
  <c r="T7" a="1"/>
  <c r="T7" s="1"/>
  <c r="R7" a="1"/>
  <c r="R7" s="1"/>
  <c r="U6" a="1"/>
  <c r="U6" s="1"/>
  <c r="S6" a="1"/>
  <c r="S6" s="1"/>
  <c r="Q6" a="1"/>
  <c r="Q6" s="1"/>
  <c r="T5" a="1"/>
  <c r="T5" s="1"/>
  <c r="R5" a="1"/>
  <c r="R5" s="1"/>
  <c r="U4" a="1"/>
  <c r="U4" s="1"/>
  <c r="Q4" a="1"/>
  <c r="Q4" s="1"/>
  <c r="T3" a="1"/>
  <c r="T3" s="1"/>
  <c r="R3" a="1"/>
  <c r="R3" s="1"/>
  <c r="U50" a="1"/>
  <c r="U50" s="1"/>
  <c r="T50" a="1"/>
  <c r="T50" s="1"/>
  <c r="S50" a="1"/>
  <c r="S50" s="1"/>
  <c r="R50" a="1"/>
  <c r="R50" s="1"/>
  <c r="Q50" a="1"/>
  <c r="Q50" s="1"/>
  <c r="U49" a="1"/>
  <c r="U49" s="1"/>
  <c r="T49" a="1"/>
  <c r="T49" s="1"/>
  <c r="S49" a="1"/>
  <c r="S49" s="1"/>
  <c r="R49" a="1"/>
  <c r="R49" s="1"/>
  <c r="Q49" a="1"/>
  <c r="Q49" s="1"/>
  <c r="U48" a="1"/>
  <c r="U48" s="1"/>
  <c r="T48" a="1"/>
  <c r="T48" s="1"/>
  <c r="S48" a="1"/>
  <c r="S48" s="1"/>
  <c r="R48" a="1"/>
  <c r="R48" s="1"/>
  <c r="Q48" a="1"/>
  <c r="Q48" s="1"/>
  <c r="U47" a="1"/>
  <c r="U47" s="1"/>
  <c r="T47" a="1"/>
  <c r="T47" s="1"/>
  <c r="S47" a="1"/>
  <c r="S47" s="1"/>
  <c r="R47" a="1"/>
  <c r="R47" s="1"/>
  <c r="Q47" a="1"/>
  <c r="Q47" s="1"/>
  <c r="U46" a="1"/>
  <c r="U46" s="1"/>
  <c r="T46" a="1"/>
  <c r="T46" s="1"/>
  <c r="S46" a="1"/>
  <c r="S46" s="1"/>
  <c r="R46" a="1"/>
  <c r="R46" s="1"/>
  <c r="Q46" a="1"/>
  <c r="Q46" s="1"/>
  <c r="U45" a="1"/>
  <c r="U45" s="1"/>
  <c r="T45" a="1"/>
  <c r="T45" s="1"/>
  <c r="S45" a="1"/>
  <c r="S45" s="1"/>
  <c r="R45" a="1"/>
  <c r="R45" s="1"/>
  <c r="Q45" a="1"/>
  <c r="Q45" s="1"/>
  <c r="U44" a="1"/>
  <c r="U44" s="1"/>
  <c r="T44" a="1"/>
  <c r="T44" s="1"/>
  <c r="S44" a="1"/>
  <c r="S44" s="1"/>
  <c r="R44" a="1"/>
  <c r="R44" s="1"/>
  <c r="Q44" a="1"/>
  <c r="Q44" s="1"/>
  <c r="U43" a="1"/>
  <c r="U43" s="1"/>
  <c r="T43" a="1"/>
  <c r="T43" s="1"/>
  <c r="S43" a="1"/>
  <c r="S43" s="1"/>
  <c r="R43" a="1"/>
  <c r="R43" s="1"/>
  <c r="Q43" a="1"/>
  <c r="Q43" s="1"/>
  <c r="U42" a="1"/>
  <c r="U42" s="1"/>
  <c r="T42" a="1"/>
  <c r="T42" s="1"/>
  <c r="S42" a="1"/>
  <c r="S42" s="1"/>
  <c r="R42" a="1"/>
  <c r="R42" s="1"/>
  <c r="Q42" a="1"/>
  <c r="Q42" s="1"/>
  <c r="U41" a="1"/>
  <c r="U41" s="1"/>
  <c r="T41" a="1"/>
  <c r="T41" s="1"/>
  <c r="S41" a="1"/>
  <c r="S41" s="1"/>
  <c r="R41" a="1"/>
  <c r="R41" s="1"/>
  <c r="Q41" a="1"/>
  <c r="Q41" s="1"/>
  <c r="U40" a="1"/>
  <c r="U40" s="1"/>
  <c r="T40" a="1"/>
  <c r="T40" s="1"/>
  <c r="S40" a="1"/>
  <c r="S40" s="1"/>
  <c r="R40" a="1"/>
  <c r="R40" s="1"/>
  <c r="Q40" a="1"/>
  <c r="Q40" s="1"/>
  <c r="U39" a="1"/>
  <c r="U39" s="1"/>
  <c r="T39" a="1"/>
  <c r="T39" s="1"/>
  <c r="S39" a="1"/>
  <c r="S39" s="1"/>
  <c r="Q39" a="1"/>
  <c r="Q39" s="1"/>
  <c r="T38" a="1"/>
  <c r="T38" s="1"/>
  <c r="R38" a="1"/>
  <c r="R38" s="1"/>
  <c r="U37" a="1"/>
  <c r="U37" s="1"/>
  <c r="S37" a="1"/>
  <c r="S37" s="1"/>
  <c r="Q37" a="1"/>
  <c r="Q37" s="1"/>
  <c r="T36" a="1"/>
  <c r="T36" s="1"/>
  <c r="R36" a="1"/>
  <c r="R36" s="1"/>
  <c r="U35" a="1"/>
  <c r="U35" s="1"/>
  <c r="S35" a="1"/>
  <c r="S35" s="1"/>
  <c r="Q35" a="1"/>
  <c r="Q35" s="1"/>
  <c r="T34" a="1"/>
  <c r="T34" s="1"/>
  <c r="R34" a="1"/>
  <c r="R34" s="1"/>
  <c r="U33" a="1"/>
  <c r="U33" s="1"/>
  <c r="S33" a="1"/>
  <c r="S33" s="1"/>
  <c r="Q33" a="1"/>
  <c r="Q33" s="1"/>
  <c r="T32" a="1"/>
  <c r="T32" s="1"/>
  <c r="R32" a="1"/>
  <c r="R32" s="1"/>
  <c r="U31" a="1"/>
  <c r="U31" s="1"/>
  <c r="S31" a="1"/>
  <c r="S31" s="1"/>
  <c r="Q31" a="1"/>
  <c r="Q31" s="1"/>
  <c r="T30" a="1"/>
  <c r="T30" s="1"/>
  <c r="R30" a="1"/>
  <c r="R30" s="1"/>
  <c r="U29" a="1"/>
  <c r="U29" s="1"/>
  <c r="S29" a="1"/>
  <c r="S29" s="1"/>
  <c r="Q29" a="1"/>
  <c r="Q29" s="1"/>
  <c r="T28" a="1"/>
  <c r="T28" s="1"/>
  <c r="R28" a="1"/>
  <c r="R28" s="1"/>
  <c r="U27" a="1"/>
  <c r="U27" s="1"/>
  <c r="S27" a="1"/>
  <c r="S27" s="1"/>
  <c r="Q27" a="1"/>
  <c r="Q27" s="1"/>
  <c r="T26" a="1"/>
  <c r="T26" s="1"/>
  <c r="R26" a="1"/>
  <c r="R26" s="1"/>
  <c r="U25" a="1"/>
  <c r="U25" s="1"/>
  <c r="S25" a="1"/>
  <c r="S25" s="1"/>
  <c r="Q25" a="1"/>
  <c r="Q25" s="1"/>
  <c r="T24" a="1"/>
  <c r="T24" s="1"/>
  <c r="R24" a="1"/>
  <c r="R24" s="1"/>
  <c r="U23" a="1"/>
  <c r="U23" s="1"/>
  <c r="S23" a="1"/>
  <c r="S23" s="1"/>
  <c r="Q23" a="1"/>
  <c r="Q23" s="1"/>
  <c r="T22" a="1"/>
  <c r="T22" s="1"/>
  <c r="R22" a="1"/>
  <c r="R22" s="1"/>
  <c r="U21" a="1"/>
  <c r="U21" s="1"/>
  <c r="S21" a="1"/>
  <c r="S21" s="1"/>
  <c r="Q21" a="1"/>
  <c r="Q21" s="1"/>
  <c r="T20" a="1"/>
  <c r="T20" s="1"/>
  <c r="R20" a="1"/>
  <c r="R20" s="1"/>
  <c r="U19" a="1"/>
  <c r="U19" s="1"/>
  <c r="S19" a="1"/>
  <c r="S19" s="1"/>
  <c r="Q19" a="1"/>
  <c r="Q19" s="1"/>
  <c r="T18" a="1"/>
  <c r="T18" s="1"/>
  <c r="R18" a="1"/>
  <c r="R18" s="1"/>
  <c r="U17" a="1"/>
  <c r="U17" s="1"/>
  <c r="S17" a="1"/>
  <c r="S17" s="1"/>
  <c r="Q17" a="1"/>
  <c r="Q17" s="1"/>
  <c r="T16" a="1"/>
  <c r="T16" s="1"/>
  <c r="R16" a="1"/>
  <c r="R16" s="1"/>
  <c r="U15" a="1"/>
  <c r="U15" s="1"/>
  <c r="S15" a="1"/>
  <c r="S15" s="1"/>
  <c r="Q15" a="1"/>
  <c r="Q15" s="1"/>
  <c r="T14" a="1"/>
  <c r="T14" s="1"/>
  <c r="R14" a="1"/>
  <c r="R14" s="1"/>
  <c r="U13" a="1"/>
  <c r="U13" s="1"/>
  <c r="S13" a="1"/>
  <c r="S13" s="1"/>
  <c r="Q13" a="1"/>
  <c r="Q13" s="1"/>
  <c r="T12" a="1"/>
  <c r="T12" s="1"/>
  <c r="R12" a="1"/>
  <c r="R12" s="1"/>
  <c r="U11" a="1"/>
  <c r="U11" s="1"/>
  <c r="S11" a="1"/>
  <c r="S11" s="1"/>
  <c r="Q11" a="1"/>
  <c r="Q11" s="1"/>
  <c r="T10" a="1"/>
  <c r="T10" s="1"/>
  <c r="R10" a="1"/>
  <c r="R10" s="1"/>
  <c r="U9" a="1"/>
  <c r="U9" s="1"/>
  <c r="S9" a="1"/>
  <c r="S9" s="1"/>
  <c r="Q9" a="1"/>
  <c r="Q9" s="1"/>
  <c r="T8" a="1"/>
  <c r="T8" s="1"/>
  <c r="R8" a="1"/>
  <c r="R8" s="1"/>
  <c r="U7" a="1"/>
  <c r="U7" s="1"/>
  <c r="S7" a="1"/>
  <c r="S7" s="1"/>
  <c r="Q7" a="1"/>
  <c r="Q7" s="1"/>
  <c r="T6" a="1"/>
  <c r="T6" s="1"/>
  <c r="R6" a="1"/>
  <c r="R6" s="1"/>
  <c r="U5" a="1"/>
  <c r="U5" s="1"/>
  <c r="Q5" a="1"/>
  <c r="Q5" s="1"/>
  <c r="T4" a="1"/>
  <c r="T4" s="1"/>
  <c r="R4" a="1"/>
  <c r="R4" s="1"/>
  <c r="U3" a="1"/>
  <c r="U3" s="1"/>
  <c r="Q3" a="1"/>
  <c r="Q3" s="1"/>
  <c r="U2" a="1"/>
  <c r="U2" s="1"/>
  <c r="R2" a="1"/>
  <c r="R2" s="1"/>
  <c r="Q2" a="1"/>
  <c r="Q2" s="1"/>
  <c r="I49"/>
  <c r="I47"/>
  <c r="I45"/>
  <c r="I43"/>
  <c r="I41"/>
  <c r="I39"/>
  <c r="I37"/>
  <c r="I35"/>
  <c r="I33"/>
  <c r="I31"/>
  <c r="I29"/>
  <c r="I27"/>
  <c r="I25"/>
  <c r="I23"/>
  <c r="I21"/>
  <c r="I19"/>
  <c r="I17"/>
  <c r="I15"/>
  <c r="I13"/>
  <c r="I11"/>
  <c r="I9"/>
  <c r="I7"/>
  <c r="I5"/>
  <c r="I3"/>
  <c r="I50"/>
  <c r="I48"/>
  <c r="I46"/>
  <c r="I44"/>
  <c r="I42"/>
  <c r="I40"/>
  <c r="I38"/>
  <c r="I36"/>
  <c r="I34"/>
  <c r="I32"/>
  <c r="I30"/>
  <c r="I28"/>
  <c r="I26"/>
  <c r="I24"/>
  <c r="I22"/>
  <c r="I20"/>
  <c r="I18"/>
  <c r="I16"/>
  <c r="I14"/>
  <c r="I12"/>
  <c r="I10"/>
  <c r="I8"/>
  <c r="I6"/>
  <c r="I4"/>
  <c r="J2"/>
</calcChain>
</file>

<file path=xl/sharedStrings.xml><?xml version="1.0" encoding="utf-8"?>
<sst xmlns="http://schemas.openxmlformats.org/spreadsheetml/2006/main" count="123" uniqueCount="115">
  <si>
    <t>DATE</t>
  </si>
  <si>
    <t>N° FACTURE</t>
  </si>
  <si>
    <t>quantité</t>
  </si>
  <si>
    <t>TOTAL TTC</t>
  </si>
  <si>
    <t>BOTT GEYL</t>
  </si>
  <si>
    <t>MARC TEMPE</t>
  </si>
  <si>
    <t>PIERRE FRICK</t>
  </si>
  <si>
    <t>Pinot Noir</t>
  </si>
  <si>
    <t>THIERRY ET SOPHIE HAREL</t>
  </si>
  <si>
    <t>Beaujolais Rosé</t>
  </si>
  <si>
    <t>FOILLARD JEAN</t>
  </si>
  <si>
    <t>Morgon classique</t>
  </si>
  <si>
    <t>MARTINE ET PIERRE-MARIE CHERMETTE</t>
  </si>
  <si>
    <t>Beaujolais Primeur Vieilles Vignes</t>
  </si>
  <si>
    <t>LILIAN ET SOPHIE BAUCHET</t>
  </si>
  <si>
    <t>Dazibao</t>
  </si>
  <si>
    <t>PU HT</t>
  </si>
  <si>
    <t>AUBRYON  LE HAUT DU BOIS DE LEYNES</t>
  </si>
  <si>
    <t>Beaujolais Rosé « Roseleynes »</t>
  </si>
  <si>
    <t>JONC BLANC</t>
  </si>
  <si>
    <t>Le Vin En Rose</t>
  </si>
  <si>
    <t>CHATEAU BRULESECAILLE</t>
  </si>
  <si>
    <t>AOC Cotes de Bourg Rouge</t>
  </si>
  <si>
    <t>LES TROIS PETIOTES</t>
  </si>
  <si>
    <t>Chaperon Rouge</t>
  </si>
  <si>
    <t>FRANCOIS DECOMBES</t>
  </si>
  <si>
    <t>AOC Blaye Cotes De Bordeaux Rouge</t>
  </si>
  <si>
    <t>CHATEAU GOMBAUDE-GUILLOT</t>
  </si>
  <si>
    <t>Château Gombaude –Guillot</t>
  </si>
  <si>
    <t>DOMAINE VALETTE</t>
  </si>
  <si>
    <t>Macon Villages Magnun</t>
  </si>
  <si>
    <t>JEAN-MARIE CHALLAND</t>
  </si>
  <si>
    <t>Viré-Cléssé Domaine Des Chazelles</t>
  </si>
  <si>
    <t>DOMAINE CASTERA</t>
  </si>
  <si>
    <t>Jurançon sec Tauzy</t>
  </si>
  <si>
    <t>DOMAINE DE LA BORDE</t>
  </si>
  <si>
    <t>Ploussard</t>
  </si>
  <si>
    <t>PU TTC</t>
  </si>
  <si>
    <t xml:space="preserve">Zellenberg Riesling </t>
  </si>
  <si>
    <t xml:space="preserve">Les Points Cardinaux "METIS " </t>
  </si>
  <si>
    <t>OLIVIER COHEN</t>
  </si>
  <si>
    <t>Rond Rouge</t>
  </si>
  <si>
    <t>CHATEAU D’OUPIA</t>
  </si>
  <si>
    <t>DOMAINE LE NOUVEAU MONDE</t>
  </si>
  <si>
    <t>Bib rosé VDF</t>
  </si>
  <si>
    <t>MAS JULLIEN</t>
  </si>
  <si>
    <t>« Les Etats D’Ame »</t>
  </si>
  <si>
    <t>DOMAINE  LES AURELLES</t>
  </si>
  <si>
    <t>Solen</t>
  </si>
  <si>
    <t>DOMAINE CROIX DE SAINT PRIVAT</t>
  </si>
  <si>
    <t>Cuvée Bastien</t>
  </si>
  <si>
    <t>LE MAS DE MON PERE</t>
  </si>
  <si>
    <t>L’Insolite VDF rouge</t>
  </si>
  <si>
    <t>DOMAINE LES TERRES PROMISES</t>
  </si>
  <si>
    <t>L’Apostrophe rosé</t>
  </si>
  <si>
    <t>LES DEPLAUDE DE TARTARAS</t>
  </si>
  <si>
    <t>Les Yeux Fermés</t>
  </si>
  <si>
    <t>DOMAINE LEDOGAR</t>
  </si>
  <si>
    <t>Maccabeu</t>
  </si>
  <si>
    <t>MATTHIEU DUMARCHER</t>
  </si>
  <si>
    <t>Vin Rouge</t>
  </si>
  <si>
    <t>MAS DES CLOTS</t>
  </si>
  <si>
    <t>Rigoletto</t>
  </si>
  <si>
    <t>COTEAUX DE COIFFY</t>
  </si>
  <si>
    <t>LA SOURCE DU RUAULT</t>
  </si>
  <si>
    <t>Saumur Champigny</t>
  </si>
  <si>
    <t>GOURDON PELTIER</t>
  </si>
  <si>
    <t>CATHERINE ET PIERRE BRETON</t>
  </si>
  <si>
    <t>Trinch</t>
  </si>
  <si>
    <t>DOMAINES DES DIMANCHES</t>
  </si>
  <si>
    <t>Grenache</t>
  </si>
  <si>
    <t>COTEAUX DU VENDOMOIS</t>
  </si>
  <si>
    <t>Verre Des Poetes rouge</t>
  </si>
  <si>
    <t>DOMAINE DES SABLONNETTES</t>
  </si>
  <si>
    <t>Saule</t>
  </si>
  <si>
    <t>DOMAINE DES COSTES ROUGES</t>
  </si>
  <si>
    <t>Cuvée Tamdem</t>
  </si>
  <si>
    <t>LE HAUT PLANTY</t>
  </si>
  <si>
    <t>Muskadig Breizh</t>
  </si>
  <si>
    <t>CLOS FANTINE</t>
  </si>
  <si>
    <t>Tradition AOC Faugeres</t>
  </si>
  <si>
    <t>LE DOMAINE D’EDOUARD</t>
  </si>
  <si>
    <t>Cotes d’Auxerre Chardonnay</t>
  </si>
  <si>
    <t>Bourgogne Aligoté</t>
  </si>
  <si>
    <t>SALADIN</t>
  </si>
  <si>
    <t>Cotes Du Rhone Loi</t>
  </si>
  <si>
    <t>THIERRY VALETTE</t>
  </si>
  <si>
    <t>Clos Puy Arnaud</t>
  </si>
  <si>
    <t>CHATEAU LAMERY</t>
  </si>
  <si>
    <t>Blanc De Noir</t>
  </si>
  <si>
    <t>DOMAINE DES POTIERS</t>
  </si>
  <si>
    <t>Cuvée Fou Du Chène</t>
  </si>
  <si>
    <t>DOMAINE CATHERINE ET CLAUDE MARECHAL</t>
  </si>
  <si>
    <t>SEXTANT</t>
  </si>
  <si>
    <t>Métisse (gamay)</t>
  </si>
  <si>
    <t>LES HAUTS DE RIQUETS</t>
  </si>
  <si>
    <t>Amourette</t>
  </si>
  <si>
    <t>PAUL BARRE</t>
  </si>
  <si>
    <t>Château La Grave</t>
  </si>
  <si>
    <t>Zéro Bulle Rosé</t>
  </si>
  <si>
    <t>Delcoeur  Blanc IGP Herault</t>
  </si>
  <si>
    <t>Rosé AOC Minervois</t>
  </si>
  <si>
    <t>NOM DU DOMAINE</t>
  </si>
  <si>
    <t>NOM DU PRODUIT</t>
  </si>
  <si>
    <t>Millésime</t>
  </si>
  <si>
    <t>XXXXXXX</t>
  </si>
  <si>
    <t>domaine</t>
  </si>
  <si>
    <t>produit</t>
  </si>
  <si>
    <t>client</t>
  </si>
  <si>
    <t>quté</t>
  </si>
  <si>
    <t>pu ht</t>
  </si>
  <si>
    <t>tulipe</t>
  </si>
  <si>
    <t>pro</t>
  </si>
  <si>
    <t>part</t>
  </si>
  <si>
    <t>pro/part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</si>
</sst>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2"/>
      <color theme="1"/>
      <name val="Cooper Black"/>
      <family val="1"/>
    </font>
    <font>
      <i/>
      <sz val="12"/>
      <color theme="1"/>
      <name val="Cooper Black"/>
      <family val="1"/>
    </font>
    <font>
      <sz val="9"/>
      <color theme="1"/>
      <name val="Cooper Black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11</xdr:row>
      <xdr:rowOff>95250</xdr:rowOff>
    </xdr:from>
    <xdr:to>
      <xdr:col>6</xdr:col>
      <xdr:colOff>6350</xdr:colOff>
      <xdr:row>19</xdr:row>
      <xdr:rowOff>127000</xdr:rowOff>
    </xdr:to>
    <xdr:sp macro="" textlink="">
      <xdr:nvSpPr>
        <xdr:cNvPr id="2" name="ZoneTexte 1"/>
        <xdr:cNvSpPr txBox="1"/>
      </xdr:nvSpPr>
      <xdr:spPr>
        <a:xfrm>
          <a:off x="3371850" y="2127250"/>
          <a:ext cx="4838700" cy="1504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1) tu choisis pro ou part</a:t>
          </a:r>
        </a:p>
        <a:p>
          <a:r>
            <a:rPr lang="fr-FR" sz="1100"/>
            <a:t>2) tu tapes les 2 ou 3 premieres lettre du domaine </a:t>
          </a:r>
        </a:p>
        <a:p>
          <a:r>
            <a:rPr lang="fr-FR" sz="1100"/>
            <a:t>4) dans la meme cel tu rechoisis le domaine  </a:t>
          </a:r>
        </a:p>
        <a:p>
          <a:r>
            <a:rPr lang="fr-FR" sz="1100"/>
            <a:t>5) tu choisi un produit correspondant automatiquement</a:t>
          </a:r>
          <a:r>
            <a:rPr lang="fr-FR" sz="1100" baseline="0"/>
            <a:t> au domaine </a:t>
          </a:r>
        </a:p>
        <a:p>
          <a:r>
            <a:rPr lang="fr-FR" sz="1100" baseline="0"/>
            <a:t>6 )tu saisis la quté </a:t>
          </a:r>
        </a:p>
        <a:p>
          <a:r>
            <a:rPr lang="fr-FR" sz="1100" baseline="0"/>
            <a:t>7) c'est tout </a:t>
          </a:r>
        </a:p>
        <a:p>
          <a:r>
            <a:rPr lang="fr-FR" sz="1100" baseline="0"/>
            <a:t> a savoir : tu peux rajouter des valeurs dans achat  ; j'ai prevu pour 200produits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"/>
  <sheetViews>
    <sheetView tabSelected="1" workbookViewId="0">
      <selection activeCell="I10" sqref="I10"/>
    </sheetView>
  </sheetViews>
  <sheetFormatPr baseColWidth="10" defaultRowHeight="14.5"/>
  <cols>
    <col min="1" max="1" width="12.6328125" customWidth="1"/>
    <col min="2" max="2" width="16.453125" customWidth="1"/>
    <col min="3" max="3" width="8.81640625" customWidth="1"/>
    <col min="4" max="4" width="34.81640625" customWidth="1"/>
    <col min="5" max="5" width="32.36328125" customWidth="1"/>
    <col min="6" max="6" width="12.36328125" customWidth="1"/>
    <col min="7" max="7" width="12.453125" customWidth="1"/>
    <col min="8" max="8" width="22.453125" customWidth="1"/>
    <col min="9" max="9" width="18.26953125" customWidth="1"/>
    <col min="11" max="11" width="22.7265625" style="2" customWidth="1"/>
    <col min="12" max="12" width="21.7265625" style="2" customWidth="1"/>
  </cols>
  <sheetData>
    <row r="1" spans="1:12" ht="15" thickBot="1">
      <c r="A1" s="12" t="s">
        <v>0</v>
      </c>
      <c r="B1" s="12" t="s">
        <v>108</v>
      </c>
      <c r="C1" s="12" t="s">
        <v>114</v>
      </c>
      <c r="D1" s="13" t="s">
        <v>106</v>
      </c>
      <c r="E1" s="13" t="s">
        <v>107</v>
      </c>
      <c r="F1" s="13" t="s">
        <v>109</v>
      </c>
      <c r="G1" s="13" t="s">
        <v>110</v>
      </c>
      <c r="H1" s="13" t="s">
        <v>3</v>
      </c>
      <c r="I1" s="1"/>
      <c r="J1" s="1"/>
      <c r="K1" s="3"/>
      <c r="L1" s="3"/>
    </row>
    <row r="2" spans="1:12">
      <c r="A2" s="14">
        <v>42064</v>
      </c>
      <c r="B2" s="15" t="s">
        <v>111</v>
      </c>
      <c r="C2" s="15" t="s">
        <v>112</v>
      </c>
      <c r="D2" s="15" t="s">
        <v>67</v>
      </c>
      <c r="E2" s="15" t="s">
        <v>68</v>
      </c>
      <c r="F2" s="15">
        <v>2</v>
      </c>
      <c r="G2" s="15">
        <f ca="1">IF(E2="","",VLOOKUP($E2,bdd,4,0))</f>
        <v>1</v>
      </c>
      <c r="H2" s="15">
        <f ca="1">IF(E2="","",VLOOKUP($E2,bdd,MATCH($C2,propart,0)+5,0)*F2)</f>
        <v>5.12</v>
      </c>
    </row>
    <row r="3" spans="1:12">
      <c r="A3" s="15"/>
      <c r="B3" s="15"/>
      <c r="C3" s="15"/>
      <c r="D3" s="15"/>
      <c r="E3" s="15"/>
      <c r="F3" s="15"/>
      <c r="G3" s="15" t="str">
        <f>IF(E3="","",VLOOKUP($E3,bdd,4,0))</f>
        <v/>
      </c>
      <c r="H3" s="15" t="str">
        <f>IF(E3="","",VLOOKUP($E3,bdd,MATCH($C3,propart,0)+5,0)*F3)</f>
        <v/>
      </c>
    </row>
    <row r="4" spans="1:12">
      <c r="A4" s="15"/>
      <c r="B4" s="15"/>
      <c r="C4" s="15"/>
      <c r="D4" s="15"/>
      <c r="E4" s="15"/>
      <c r="F4" s="16"/>
      <c r="G4" s="15" t="str">
        <f>IF(E4="","",VLOOKUP($E4,bdd,4,0))</f>
        <v/>
      </c>
      <c r="H4" s="15" t="str">
        <f>IF(E4="","",VLOOKUP($E4,bdd,MATCH($C4,propart,0)+5,0)*F4)</f>
        <v/>
      </c>
      <c r="K4"/>
      <c r="L4"/>
    </row>
    <row r="5" spans="1:12">
      <c r="A5" s="15"/>
      <c r="B5" s="15"/>
      <c r="C5" s="15"/>
      <c r="D5" s="15"/>
      <c r="E5" s="15"/>
      <c r="F5" s="16"/>
      <c r="G5" s="15" t="str">
        <f>IF(E5="","",VLOOKUP($E5,bdd,4,0))</f>
        <v/>
      </c>
      <c r="H5" s="15" t="str">
        <f>IF(E5="","",VLOOKUP($E5,bdd,MATCH($C5,propart,0)+5,0)*F5)</f>
        <v/>
      </c>
      <c r="K5"/>
      <c r="L5"/>
    </row>
    <row r="6" spans="1:12">
      <c r="A6" s="15"/>
      <c r="B6" s="15"/>
      <c r="C6" s="15"/>
      <c r="D6" s="15"/>
      <c r="E6" s="15"/>
      <c r="F6" s="16"/>
      <c r="G6" s="15" t="str">
        <f>IF(E6="","",VLOOKUP($E6,bdd,4,0))</f>
        <v/>
      </c>
      <c r="H6" s="15" t="str">
        <f>IF(E6="","",VLOOKUP($E6,bdd,MATCH($C6,propart,0)+5,0)*F6)</f>
        <v/>
      </c>
      <c r="K6"/>
      <c r="L6"/>
    </row>
    <row r="7" spans="1:12">
      <c r="A7" s="15"/>
      <c r="B7" s="15"/>
      <c r="C7" s="15"/>
      <c r="D7" s="15"/>
      <c r="E7" s="15"/>
      <c r="F7" s="16"/>
      <c r="G7" s="15" t="str">
        <f>IF(E7="","",VLOOKUP($E7,bdd,4,0))</f>
        <v/>
      </c>
      <c r="H7" s="15" t="str">
        <f>IF(E7="","",VLOOKUP($E7,bdd,MATCH($C7,propart,0)+5,0)*F7)</f>
        <v/>
      </c>
      <c r="K7"/>
      <c r="L7"/>
    </row>
    <row r="8" spans="1:12">
      <c r="A8" s="15"/>
      <c r="B8" s="15"/>
      <c r="C8" s="15"/>
      <c r="D8" s="15"/>
      <c r="E8" s="15"/>
      <c r="F8" s="16"/>
      <c r="G8" s="15" t="str">
        <f>IF(E8="","",VLOOKUP($E8,bdd,4,0))</f>
        <v/>
      </c>
      <c r="H8" s="15" t="str">
        <f>IF(E8="","",VLOOKUP($E8,bdd,MATCH($C8,propart,0)+5,0)*F8)</f>
        <v/>
      </c>
      <c r="K8"/>
      <c r="L8"/>
    </row>
    <row r="9" spans="1:12">
      <c r="A9" s="15"/>
      <c r="B9" s="15"/>
      <c r="C9" s="15"/>
      <c r="D9" s="15"/>
      <c r="E9" s="15"/>
      <c r="F9" s="16"/>
      <c r="G9" s="15" t="str">
        <f>IF(E9="","",VLOOKUP($E9,bdd,4,0))</f>
        <v/>
      </c>
      <c r="H9" s="15" t="str">
        <f>IF(E9="","",VLOOKUP($E9,bdd,MATCH($C9,propart,0)+5,0)*F9)</f>
        <v/>
      </c>
      <c r="K9"/>
      <c r="L9"/>
    </row>
    <row r="10" spans="1:12">
      <c r="A10" s="15"/>
      <c r="B10" s="15"/>
      <c r="C10" s="15"/>
      <c r="D10" s="15"/>
      <c r="E10" s="15"/>
      <c r="F10" s="16"/>
      <c r="G10" s="15" t="str">
        <f>IF(E10="","",VLOOKUP($E10,bdd,4,0))</f>
        <v/>
      </c>
      <c r="H10" s="15" t="str">
        <f>IF(E10="","",VLOOKUP($E10,bdd,MATCH($C10,propart,0)+5,0)*F10)</f>
        <v/>
      </c>
      <c r="K10"/>
      <c r="L10"/>
    </row>
    <row r="11" spans="1:12">
      <c r="A11" s="15"/>
      <c r="B11" s="15"/>
      <c r="C11" s="15"/>
      <c r="D11" s="15"/>
      <c r="E11" s="15"/>
      <c r="F11" s="16"/>
      <c r="G11" s="15" t="str">
        <f>IF(E11="","",VLOOKUP($E11,bdd,4,0))</f>
        <v/>
      </c>
      <c r="H11" s="15" t="str">
        <f>IF(E11="","",VLOOKUP($E11,bdd,MATCH($C11,propart,0)+5,0)*F11)</f>
        <v/>
      </c>
      <c r="K11"/>
      <c r="L11"/>
    </row>
    <row r="12" spans="1:12">
      <c r="A12" s="15"/>
      <c r="B12" s="15"/>
      <c r="C12" s="15"/>
      <c r="D12" s="15"/>
      <c r="E12" s="15"/>
      <c r="F12" s="16"/>
      <c r="G12" s="15" t="str">
        <f>IF(E12="","",VLOOKUP($E12,bdd,4,0))</f>
        <v/>
      </c>
      <c r="H12" s="15" t="str">
        <f>IF(E12="","",VLOOKUP($E12,bdd,MATCH($C12,propart,0)+5,0)*F12)</f>
        <v/>
      </c>
      <c r="K12"/>
      <c r="L12"/>
    </row>
    <row r="13" spans="1:12">
      <c r="A13" s="15"/>
      <c r="B13" s="15"/>
      <c r="C13" s="15"/>
      <c r="D13" s="15"/>
      <c r="E13" s="15"/>
      <c r="F13" s="16"/>
      <c r="G13" s="15" t="str">
        <f>IF(E13="","",VLOOKUP($E13,bdd,4,0))</f>
        <v/>
      </c>
      <c r="H13" s="15" t="str">
        <f>IF(E13="","",VLOOKUP($E13,bdd,MATCH($C13,propart,0)+5,0)*F13)</f>
        <v/>
      </c>
      <c r="K13"/>
      <c r="L13"/>
    </row>
    <row r="14" spans="1:12">
      <c r="A14" s="15"/>
      <c r="B14" s="15"/>
      <c r="C14" s="15"/>
      <c r="D14" s="15"/>
      <c r="E14" s="15"/>
      <c r="F14" s="16"/>
      <c r="G14" s="15" t="str">
        <f>IF(E14="","",VLOOKUP($E14,bdd,4,0))</f>
        <v/>
      </c>
      <c r="H14" s="15" t="str">
        <f>IF(E14="","",VLOOKUP($E14,bdd,MATCH($C14,propart,0)+5,0)*F14)</f>
        <v/>
      </c>
      <c r="K14"/>
      <c r="L14"/>
    </row>
    <row r="15" spans="1:12">
      <c r="A15" s="15"/>
      <c r="B15" s="15"/>
      <c r="C15" s="15"/>
      <c r="D15" s="15"/>
      <c r="E15" s="15"/>
      <c r="F15" s="16"/>
      <c r="G15" s="15" t="str">
        <f>IF(E15="","",VLOOKUP($E15,bdd,4,0))</f>
        <v/>
      </c>
      <c r="H15" s="15" t="str">
        <f>IF(E15="","",VLOOKUP($E15,bdd,MATCH($C15,propart,0)+5,0)*F15)</f>
        <v/>
      </c>
      <c r="K15"/>
      <c r="L15"/>
    </row>
    <row r="16" spans="1:12">
      <c r="A16" s="15"/>
      <c r="B16" s="15"/>
      <c r="C16" s="15"/>
      <c r="D16" s="15"/>
      <c r="E16" s="15"/>
      <c r="F16" s="16"/>
      <c r="G16" s="15" t="str">
        <f>IF(E16="","",VLOOKUP($E16,bdd,4,0))</f>
        <v/>
      </c>
      <c r="H16" s="15" t="str">
        <f>IF(E16="","",VLOOKUP($E16,bdd,MATCH($C16,propart,0)+5,0)*F16)</f>
        <v/>
      </c>
      <c r="K16"/>
      <c r="L16"/>
    </row>
    <row r="17" spans="1:12">
      <c r="A17" s="15"/>
      <c r="B17" s="15"/>
      <c r="C17" s="15"/>
      <c r="D17" s="15"/>
      <c r="E17" s="15"/>
      <c r="F17" s="16"/>
      <c r="G17" s="15" t="str">
        <f>IF(E17="","",VLOOKUP($E17,bdd,4,0))</f>
        <v/>
      </c>
      <c r="H17" s="15" t="str">
        <f>IF(E17="","",VLOOKUP($E17,bdd,MATCH($C17,propart,0)+5,0)*F17)</f>
        <v/>
      </c>
      <c r="K17"/>
      <c r="L17"/>
    </row>
    <row r="18" spans="1:12">
      <c r="A18" s="15"/>
      <c r="B18" s="15"/>
      <c r="C18" s="15"/>
      <c r="D18" s="15"/>
      <c r="E18" s="15"/>
      <c r="F18" s="16"/>
      <c r="G18" s="15" t="str">
        <f>IF(E18="","",VLOOKUP($E18,bdd,4,0))</f>
        <v/>
      </c>
      <c r="H18" s="15" t="str">
        <f>IF(E18="","",VLOOKUP($E18,bdd,MATCH($C18,propart,0)+5,0)*F18)</f>
        <v/>
      </c>
      <c r="K18"/>
      <c r="L18"/>
    </row>
    <row r="19" spans="1:12">
      <c r="A19" s="15"/>
      <c r="B19" s="15"/>
      <c r="C19" s="15"/>
      <c r="D19" s="15"/>
      <c r="E19" s="15"/>
      <c r="F19" s="16"/>
      <c r="G19" s="15" t="str">
        <f>IF(E19="","",VLOOKUP($E19,bdd,4,0))</f>
        <v/>
      </c>
      <c r="H19" s="15" t="str">
        <f>IF(E19="","",VLOOKUP($E19,bdd,MATCH($C19,propart,0)+5,0)*F19)</f>
        <v/>
      </c>
      <c r="K19"/>
      <c r="L19"/>
    </row>
    <row r="20" spans="1:12">
      <c r="A20" s="15"/>
      <c r="B20" s="15"/>
      <c r="C20" s="15"/>
      <c r="D20" s="15"/>
      <c r="E20" s="15"/>
      <c r="F20" s="16"/>
      <c r="G20" s="15" t="str">
        <f>IF(E20="","",VLOOKUP($E20,bdd,4,0))</f>
        <v/>
      </c>
      <c r="H20" s="15" t="str">
        <f>IF(E20="","",VLOOKUP($E20,bdd,MATCH($C20,propart,0)+5,0)*F20)</f>
        <v/>
      </c>
      <c r="K20"/>
      <c r="L20"/>
    </row>
    <row r="21" spans="1:12">
      <c r="A21" s="15"/>
      <c r="B21" s="15"/>
      <c r="C21" s="15"/>
      <c r="D21" s="15"/>
      <c r="E21" s="15"/>
      <c r="F21" s="16"/>
      <c r="G21" s="15" t="str">
        <f>IF(E21="","",VLOOKUP($E21,bdd,4,0))</f>
        <v/>
      </c>
      <c r="H21" s="15" t="str">
        <f>IF(E21="","",VLOOKUP($E21,bdd,MATCH($C21,propart,0)+5,0)*F21)</f>
        <v/>
      </c>
      <c r="K21"/>
      <c r="L21"/>
    </row>
    <row r="22" spans="1:12">
      <c r="A22" s="15"/>
      <c r="B22" s="15"/>
      <c r="C22" s="15"/>
      <c r="D22" s="15"/>
      <c r="E22" s="15"/>
      <c r="F22" s="16"/>
      <c r="G22" s="15" t="str">
        <f>IF(E22="","",VLOOKUP($E22,bdd,4,0))</f>
        <v/>
      </c>
      <c r="H22" s="15" t="str">
        <f>IF(E22="","",VLOOKUP($E22,bdd,MATCH($C22,propart,0)+5,0)*F22)</f>
        <v/>
      </c>
      <c r="K22"/>
      <c r="L22"/>
    </row>
    <row r="23" spans="1:12">
      <c r="A23" s="15"/>
      <c r="B23" s="15"/>
      <c r="C23" s="15"/>
      <c r="D23" s="15"/>
      <c r="E23" s="15"/>
      <c r="F23" s="15"/>
      <c r="G23" s="15" t="str">
        <f>IF(E23="","",VLOOKUP($E23,bdd,4,0))</f>
        <v/>
      </c>
      <c r="H23" s="15" t="str">
        <f>IF(E23="","",VLOOKUP($E23,bdd,MATCH($C23,propart,0)+5,0)*F23)</f>
        <v/>
      </c>
      <c r="I23" s="2"/>
      <c r="K23"/>
      <c r="L23"/>
    </row>
    <row r="24" spans="1:12">
      <c r="A24" s="15"/>
      <c r="B24" s="15"/>
      <c r="C24" s="15"/>
      <c r="D24" s="15"/>
      <c r="E24" s="15"/>
      <c r="F24" s="15"/>
      <c r="G24" s="15" t="str">
        <f>IF(E24="","",VLOOKUP($E24,bdd,4,0))</f>
        <v/>
      </c>
      <c r="H24" s="15" t="str">
        <f>IF(E24="","",VLOOKUP($E24,bdd,MATCH($C24,propart,0)+5,0)*F24)</f>
        <v/>
      </c>
      <c r="I24" s="2"/>
      <c r="J24" s="2"/>
      <c r="K24"/>
      <c r="L24"/>
    </row>
    <row r="25" spans="1:12">
      <c r="A25" s="15"/>
      <c r="B25" s="15"/>
      <c r="C25" s="15"/>
      <c r="D25" s="15"/>
      <c r="E25" s="15"/>
      <c r="F25" s="15"/>
      <c r="G25" s="15" t="str">
        <f>IF(E25="","",VLOOKUP($E25,bdd,4,0))</f>
        <v/>
      </c>
      <c r="H25" s="15" t="str">
        <f>IF(E25="","",VLOOKUP($E25,bdd,MATCH($C25,propart,0)+5,0)*F25)</f>
        <v/>
      </c>
      <c r="I25" s="2"/>
      <c r="J25" s="2"/>
      <c r="K25"/>
      <c r="L25"/>
    </row>
    <row r="26" spans="1:12">
      <c r="A26" s="15"/>
      <c r="B26" s="15"/>
      <c r="C26" s="15"/>
      <c r="D26" s="15"/>
      <c r="E26" s="15"/>
      <c r="F26" s="15"/>
      <c r="G26" s="15" t="str">
        <f>IF(E26="","",VLOOKUP($E26,bdd,4,0))</f>
        <v/>
      </c>
      <c r="H26" s="15" t="str">
        <f>IF(E26="","",VLOOKUP($E26,bdd,MATCH($C26,propart,0)+5,0)*F26)</f>
        <v/>
      </c>
      <c r="I26" s="2"/>
      <c r="J26" s="2"/>
      <c r="K26"/>
      <c r="L26"/>
    </row>
    <row r="27" spans="1:12">
      <c r="A27" s="15"/>
      <c r="B27" s="15"/>
      <c r="C27" s="15"/>
      <c r="D27" s="15"/>
      <c r="E27" s="15"/>
      <c r="F27" s="15"/>
      <c r="G27" s="15" t="str">
        <f>IF(E27="","",VLOOKUP($E27,bdd,4,0))</f>
        <v/>
      </c>
      <c r="H27" s="15" t="str">
        <f>IF(E27="","",VLOOKUP($E27,bdd,MATCH($C27,propart,0)+5,0)*F27)</f>
        <v/>
      </c>
    </row>
    <row r="28" spans="1:12">
      <c r="A28" s="15"/>
      <c r="B28" s="15"/>
      <c r="C28" s="15"/>
      <c r="D28" s="15"/>
      <c r="E28" s="15"/>
      <c r="F28" s="15"/>
      <c r="G28" s="15" t="str">
        <f>IF(E28="","",VLOOKUP($E28,bdd,4,0))</f>
        <v/>
      </c>
      <c r="H28" s="15" t="str">
        <f>IF(E28="","",VLOOKUP($E28,bdd,MATCH($C28,propart,0)+5,0)*F28)</f>
        <v/>
      </c>
    </row>
    <row r="29" spans="1:12">
      <c r="A29" s="15"/>
      <c r="B29" s="15"/>
      <c r="C29" s="15"/>
      <c r="D29" s="15"/>
      <c r="E29" s="15"/>
      <c r="F29" s="15"/>
      <c r="G29" s="15" t="str">
        <f>IF(E29="","",VLOOKUP($E29,bdd,4,0))</f>
        <v/>
      </c>
      <c r="H29" s="15" t="str">
        <f>IF(E29="","",VLOOKUP($E29,bdd,MATCH($C29,propart,0)+5,0)*F29)</f>
        <v/>
      </c>
    </row>
    <row r="30" spans="1:12">
      <c r="A30" s="15"/>
      <c r="B30" s="15"/>
      <c r="C30" s="15"/>
      <c r="D30" s="15"/>
      <c r="E30" s="15"/>
      <c r="F30" s="15"/>
      <c r="G30" s="15" t="str">
        <f>IF(E30="","",VLOOKUP($E30,bdd,4,0))</f>
        <v/>
      </c>
      <c r="H30" s="15" t="str">
        <f>IF(E30="","",VLOOKUP($E30,bdd,MATCH($C30,propart,0)+5,0)*F30)</f>
        <v/>
      </c>
    </row>
    <row r="31" spans="1:12">
      <c r="A31" s="15"/>
      <c r="B31" s="15"/>
      <c r="C31" s="15"/>
      <c r="D31" s="15"/>
      <c r="E31" s="15"/>
      <c r="F31" s="15"/>
      <c r="G31" s="15" t="str">
        <f>IF(E31="","",VLOOKUP($E31,bdd,4,0))</f>
        <v/>
      </c>
      <c r="H31" s="15" t="str">
        <f>IF(E31="","",VLOOKUP($E31,bdd,MATCH($C31,propart,0)+5,0)*F31)</f>
        <v/>
      </c>
    </row>
    <row r="32" spans="1:12">
      <c r="A32" s="15"/>
      <c r="B32" s="15"/>
      <c r="C32" s="15"/>
      <c r="D32" s="15"/>
      <c r="E32" s="15"/>
      <c r="F32" s="15"/>
      <c r="G32" s="15" t="str">
        <f>IF(E32="","",VLOOKUP($E32,bdd,4,0))</f>
        <v/>
      </c>
      <c r="H32" s="15" t="str">
        <f>IF(E32="","",VLOOKUP($E32,bdd,MATCH($C32,propart,0)+5,0)*F32)</f>
        <v/>
      </c>
    </row>
    <row r="33" spans="1:12">
      <c r="A33" s="15"/>
      <c r="B33" s="15"/>
      <c r="C33" s="15"/>
      <c r="D33" s="15"/>
      <c r="E33" s="15"/>
      <c r="F33" s="15"/>
      <c r="G33" s="15" t="str">
        <f>IF(E33="","",VLOOKUP($E33,bdd,4,0))</f>
        <v/>
      </c>
      <c r="H33" s="15" t="str">
        <f>IF(E33="","",VLOOKUP($E33,bdd,MATCH($C33,propart,0)+5,0)*F33)</f>
        <v/>
      </c>
    </row>
    <row r="34" spans="1:12">
      <c r="A34" s="15"/>
      <c r="B34" s="15"/>
      <c r="C34" s="15"/>
      <c r="D34" s="15"/>
      <c r="E34" s="15"/>
      <c r="F34" s="15"/>
      <c r="G34" s="15" t="str">
        <f>IF(E34="","",VLOOKUP($E34,bdd,4,0))</f>
        <v/>
      </c>
      <c r="H34" s="15" t="str">
        <f>IF(E34="","",VLOOKUP($E34,bdd,MATCH($C34,propart,0)+5,0)*F34)</f>
        <v/>
      </c>
    </row>
    <row r="35" spans="1:12">
      <c r="A35" s="15"/>
      <c r="B35" s="15"/>
      <c r="C35" s="15"/>
      <c r="D35" s="15"/>
      <c r="E35" s="15"/>
      <c r="F35" s="15"/>
      <c r="G35" s="15" t="str">
        <f>IF(E35="","",VLOOKUP($E35,bdd,4,0))</f>
        <v/>
      </c>
      <c r="H35" s="15" t="str">
        <f>IF(E35="","",VLOOKUP($E35,bdd,MATCH($C35,propart,0)+5,0)*F35)</f>
        <v/>
      </c>
    </row>
    <row r="36" spans="1:12">
      <c r="A36" s="15"/>
      <c r="B36" s="15"/>
      <c r="C36" s="15"/>
      <c r="D36" s="15"/>
      <c r="E36" s="15"/>
      <c r="F36" s="15"/>
      <c r="G36" s="15" t="str">
        <f>IF(E36="","",VLOOKUP($E36,bdd,4,0))</f>
        <v/>
      </c>
      <c r="H36" s="15" t="str">
        <f>IF(E36="","",VLOOKUP($E36,bdd,MATCH($C36,propart,0)+5,0)*F36)</f>
        <v/>
      </c>
    </row>
    <row r="37" spans="1:12">
      <c r="A37" s="15"/>
      <c r="B37" s="15"/>
      <c r="C37" s="15"/>
      <c r="D37" s="15"/>
      <c r="E37" s="15"/>
      <c r="F37" s="15"/>
      <c r="G37" s="15" t="str">
        <f>IF(E37="","",VLOOKUP($E37,bdd,4,0))</f>
        <v/>
      </c>
      <c r="H37" s="15" t="str">
        <f>IF(E37="","",VLOOKUP($E37,bdd,MATCH($C37,propart,0)+5,0)*F37)</f>
        <v/>
      </c>
    </row>
    <row r="38" spans="1:12">
      <c r="A38" s="15"/>
      <c r="B38" s="15"/>
      <c r="C38" s="15"/>
      <c r="D38" s="15"/>
      <c r="E38" s="15"/>
      <c r="F38" s="15"/>
      <c r="G38" s="15" t="str">
        <f>IF(E38="","",VLOOKUP($E38,bdd,4,0))</f>
        <v/>
      </c>
      <c r="H38" s="15" t="str">
        <f>IF(E38="","",VLOOKUP($E38,bdd,MATCH($C38,propart,0)+5,0)*F38)</f>
        <v/>
      </c>
    </row>
    <row r="39" spans="1:12">
      <c r="A39" s="15"/>
      <c r="B39" s="15"/>
      <c r="C39" s="15"/>
      <c r="D39" s="15"/>
      <c r="E39" s="15"/>
      <c r="F39" s="15"/>
      <c r="G39" s="15" t="str">
        <f>IF(E39="","",VLOOKUP($E39,bdd,4,0))</f>
        <v/>
      </c>
      <c r="H39" s="15" t="str">
        <f>IF(E39="","",VLOOKUP($E39,bdd,MATCH($C39,propart,0)+5,0)*F39)</f>
        <v/>
      </c>
    </row>
    <row r="40" spans="1:12" s="11" customFormat="1">
      <c r="E40"/>
      <c r="G40" t="str">
        <f>IF(E40="","",VLOOKUP($E40,bdd,4,0))</f>
        <v/>
      </c>
      <c r="H40" t="str">
        <f>IF(E40="","",VLOOKUP($E40,bdd,MATCH($C40,propart,0)+5,0)*F40)</f>
        <v/>
      </c>
      <c r="K40" s="10"/>
      <c r="L40" s="10"/>
    </row>
  </sheetData>
  <dataValidations count="3">
    <dataValidation type="list" allowBlank="1" showInputMessage="1" showErrorMessage="1" sqref="E2:E40">
      <formula1>OFFSET(dept,MATCH(D2,tri,0)-1,1,COUNTIF(tri,D2))</formula1>
    </dataValidation>
    <dataValidation type="list" allowBlank="1" showInputMessage="1" showErrorMessage="1" sqref="C2">
      <formula1>"pro,part"</formula1>
    </dataValidation>
    <dataValidation type="list" allowBlank="1" showInputMessage="1" sqref="D2:D40">
      <formula1>OFFSET(dept,MATCH($D2&amp;"*",tri,0)-1,,COUNTIF(tri,D2&amp;"*"))</formula1>
    </dataValidation>
  </dataValidations>
  <pageMargins left="0.70866141732283472" right="0.70866141732283472" top="0.74803149606299213" bottom="0.74803149606299213" header="0.31496062992125984" footer="0.31496062992125984"/>
  <pageSetup paperSize="9" scale="96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00"/>
  <sheetViews>
    <sheetView topLeftCell="M102" workbookViewId="0">
      <selection activeCell="N106" sqref="N106"/>
    </sheetView>
  </sheetViews>
  <sheetFormatPr baseColWidth="10" defaultRowHeight="14.5"/>
  <cols>
    <col min="1" max="1" width="11.453125" style="2"/>
    <col min="2" max="2" width="12.54296875" style="2" customWidth="1"/>
    <col min="3" max="3" width="42.54296875" style="2" customWidth="1"/>
    <col min="4" max="4" width="39.81640625" style="2" customWidth="1"/>
    <col min="5" max="6" width="12.81640625" style="2" customWidth="1"/>
    <col min="7" max="7" width="11.54296875" style="2" customWidth="1"/>
    <col min="8" max="8" width="14.453125" style="2" customWidth="1"/>
    <col min="9" max="9" width="12.81640625" style="2" customWidth="1"/>
    <col min="10" max="10" width="15.26953125" style="2" customWidth="1"/>
    <col min="11" max="11" width="14.26953125" customWidth="1"/>
    <col min="14" max="14" width="41.7265625" customWidth="1"/>
    <col min="15" max="15" width="26.90625" customWidth="1"/>
    <col min="16" max="16" width="28.26953125" customWidth="1"/>
  </cols>
  <sheetData>
    <row r="1" spans="1:21" ht="16" thickBot="1">
      <c r="A1" s="1" t="s">
        <v>0</v>
      </c>
      <c r="B1" s="9" t="s">
        <v>1</v>
      </c>
      <c r="C1" s="7" t="s">
        <v>102</v>
      </c>
      <c r="D1" s="7" t="s">
        <v>103</v>
      </c>
      <c r="E1" s="7" t="s">
        <v>104</v>
      </c>
      <c r="F1" s="7" t="s">
        <v>2</v>
      </c>
      <c r="G1" s="8" t="s">
        <v>16</v>
      </c>
      <c r="H1" s="7" t="s">
        <v>37</v>
      </c>
      <c r="I1" s="7" t="s">
        <v>112</v>
      </c>
      <c r="J1" s="7" t="s">
        <v>113</v>
      </c>
      <c r="K1" s="4"/>
      <c r="N1">
        <f t="array" aca="1" ref="N1" ca="1">IFERROR(INDEX(nomdom,MATCH(SMALL(COUNTIF(nomdom,"&lt;="&amp;nomdom),ROW(A1)),COUNTIF(nomdom,"&lt;="&amp;nomdom),0)),"")</f>
        <v>0</v>
      </c>
      <c r="S1" t="s">
        <v>112</v>
      </c>
      <c r="T1" t="s">
        <v>113</v>
      </c>
    </row>
    <row r="2" spans="1:21">
      <c r="A2" s="5"/>
      <c r="C2" t="s">
        <v>5</v>
      </c>
      <c r="D2" t="s">
        <v>38</v>
      </c>
      <c r="G2" s="2">
        <v>1</v>
      </c>
      <c r="H2" s="6">
        <f>SUM(G2*1.2)</f>
        <v>1.2</v>
      </c>
      <c r="I2" s="6">
        <f>SUM(H2*1.3)+1</f>
        <v>2.56</v>
      </c>
      <c r="J2" s="6">
        <f>SUM(H2*1.5)+1</f>
        <v>2.8</v>
      </c>
      <c r="N2" t="str">
        <f t="array" aca="1" ref="N2" ca="1">IFERROR(INDEX(nomdom,MATCH(SMALL(COUNTIF(nomdom,"&lt;="&amp;nomdom),ROW(A2)),COUNTIF(nomdom,"&lt;="&amp;nomdom),0)),"")</f>
        <v>AUBRYON  LE HAUT DU BOIS DE LEYNES</v>
      </c>
      <c r="O2" t="str">
        <f t="array" aca="1" ref="O2" ca="1">IFERROR(INDEX(nomprod,SMALL(IF(nomdom=$N2,ROW(nomdom)-1,""),COUNTIF(N$2:N2,$N2))),"")</f>
        <v>Beaujolais Rosé « Roseleynes »</v>
      </c>
      <c r="Q2" t="str">
        <f t="array" aca="1" ref="Q2" ca="1">IFERROR(INDEX(nomprod,SMALL(IF(nomdom=$N2,ROW(nomdom)-1,""),COLUMN(C:C))),"")</f>
        <v/>
      </c>
      <c r="R2" t="str">
        <f t="array" aca="1" ref="R2" ca="1">IFERROR(INDEX(nomprod,SMALL(IF(nomdom=$N2,ROW(nomdom)-1,""),COLUMN(D:D))),"")</f>
        <v/>
      </c>
      <c r="S2">
        <v>0.05</v>
      </c>
      <c r="T2">
        <v>0.2</v>
      </c>
      <c r="U2" t="str">
        <f t="array" aca="1" ref="U2" ca="1">IFERROR(INDEX(nomprod,SMALL(IF(nomdom=$N2,ROW(nomdom)-1,""),COLUMN(G:G))),"")</f>
        <v/>
      </c>
    </row>
    <row r="3" spans="1:21">
      <c r="C3" t="s">
        <v>4</v>
      </c>
      <c r="D3" t="s">
        <v>39</v>
      </c>
      <c r="E3"/>
      <c r="F3"/>
      <c r="G3" s="2">
        <v>1</v>
      </c>
      <c r="H3" s="6">
        <f t="shared" ref="H3:H50" si="0">SUM(G3*1.2)</f>
        <v>1.2</v>
      </c>
      <c r="I3" s="6">
        <f t="shared" ref="I3:I50" si="1">SUM(H3*1.3)+1</f>
        <v>2.56</v>
      </c>
      <c r="J3" s="6">
        <f t="shared" ref="J3:J50" si="2">SUM(H3*1.5)+1</f>
        <v>2.8</v>
      </c>
      <c r="N3" t="str">
        <f t="array" aca="1" ref="N3" ca="1">IFERROR(INDEX(nomdom,MATCH(SMALL(COUNTIF(nomdom,"&lt;="&amp;nomdom),ROW(A3)),COUNTIF(nomdom,"&lt;="&amp;nomdom),0)),"")</f>
        <v>BOTT GEYL</v>
      </c>
      <c r="O3" t="str">
        <f t="array" aca="1" ref="O3" ca="1">IFERROR(INDEX(nomprod,SMALL(IF(nomdom=$N3,ROW(nomdom)-1,""),COUNTIF(N$2:N3,$N3))),"")</f>
        <v xml:space="preserve">Les Points Cardinaux "METIS " </v>
      </c>
      <c r="Q3" t="str">
        <f t="array" aca="1" ref="Q3" ca="1">IFERROR(INDEX(nomprod,SMALL(IF(nomdom=$N3,ROW(nomdom)-1,""),COLUMN(C:C))),"")</f>
        <v/>
      </c>
      <c r="R3" t="str">
        <f t="array" aca="1" ref="R3" ca="1">IFERROR(INDEX(nomprod,SMALL(IF(nomdom=$N3,ROW(nomdom)-1,""),COLUMN(D:D))),"")</f>
        <v/>
      </c>
      <c r="S3">
        <v>0.1</v>
      </c>
      <c r="T3" t="str">
        <f t="array" aca="1" ref="T3" ca="1">IFERROR(INDEX(nomprod,SMALL(IF(nomdom=$N3,ROW(nomdom)-1,""),COLUMN(F:F))),"")</f>
        <v/>
      </c>
      <c r="U3" t="str">
        <f t="array" aca="1" ref="U3" ca="1">IFERROR(INDEX(nomprod,SMALL(IF(nomdom=$N3,ROW(nomdom)-1,""),COLUMN(G:G))),"")</f>
        <v/>
      </c>
    </row>
    <row r="4" spans="1:21">
      <c r="C4" t="s">
        <v>6</v>
      </c>
      <c r="D4" t="s">
        <v>7</v>
      </c>
      <c r="E4"/>
      <c r="F4"/>
      <c r="G4" s="2">
        <v>1</v>
      </c>
      <c r="H4" s="6">
        <f t="shared" si="0"/>
        <v>1.2</v>
      </c>
      <c r="I4" s="6">
        <f t="shared" si="1"/>
        <v>2.56</v>
      </c>
      <c r="J4" s="6">
        <f t="shared" si="2"/>
        <v>2.8</v>
      </c>
      <c r="N4" t="str">
        <f t="array" aca="1" ref="N4" ca="1">IFERROR(INDEX(nomdom,MATCH(SMALL(COUNTIF(nomdom,"&lt;="&amp;nomdom),ROW(A4)),COUNTIF(nomdom,"&lt;="&amp;nomdom),0)),"")</f>
        <v>CATHERINE ET PIERRE BRETON</v>
      </c>
      <c r="O4" t="str">
        <f t="array" aca="1" ref="O4" ca="1">IFERROR(INDEX(nomprod,SMALL(IF(nomdom=$N4,ROW(nomdom)-1,""),COUNTIF(N$2:N4,$N4))),"")</f>
        <v>Trinch</v>
      </c>
      <c r="Q4" t="str">
        <f t="array" aca="1" ref="Q4" ca="1">IFERROR(INDEX(nomprod,SMALL(IF(nomdom=$N4,ROW(nomdom)-1,""),COLUMN(C:C))),"")</f>
        <v/>
      </c>
      <c r="R4" t="str">
        <f t="array" aca="1" ref="R4" ca="1">IFERROR(INDEX(nomprod,SMALL(IF(nomdom=$N4,ROW(nomdom)-1,""),COLUMN(D:D))),"")</f>
        <v/>
      </c>
      <c r="S4">
        <v>0.12</v>
      </c>
      <c r="T4" t="str">
        <f t="array" aca="1" ref="T4" ca="1">IFERROR(INDEX(nomprod,SMALL(IF(nomdom=$N4,ROW(nomdom)-1,""),COLUMN(F:F))),"")</f>
        <v/>
      </c>
      <c r="U4" t="str">
        <f t="array" aca="1" ref="U4" ca="1">IFERROR(INDEX(nomprod,SMALL(IF(nomdom=$N4,ROW(nomdom)-1,""),COLUMN(G:G))),"")</f>
        <v/>
      </c>
    </row>
    <row r="5" spans="1:21">
      <c r="C5" t="s">
        <v>8</v>
      </c>
      <c r="D5" t="s">
        <v>9</v>
      </c>
      <c r="E5"/>
      <c r="F5"/>
      <c r="G5" s="2">
        <v>1</v>
      </c>
      <c r="H5" s="6">
        <f t="shared" si="0"/>
        <v>1.2</v>
      </c>
      <c r="I5" s="6">
        <f t="shared" si="1"/>
        <v>2.56</v>
      </c>
      <c r="J5" s="6">
        <f t="shared" si="2"/>
        <v>2.8</v>
      </c>
      <c r="N5" t="str">
        <f t="array" aca="1" ref="N5" ca="1">IFERROR(INDEX(nomdom,MATCH(SMALL(COUNTIF(nomdom,"&lt;="&amp;nomdom),ROW(A5)),COUNTIF(nomdom,"&lt;="&amp;nomdom),0)),"")</f>
        <v>CHATEAU BRULESECAILLE</v>
      </c>
      <c r="O5" t="str">
        <f t="array" aca="1" ref="O5" ca="1">IFERROR(INDEX(nomprod,SMALL(IF(nomdom=$N5,ROW(nomdom)-1,""),COUNTIF(N$2:N5,$N5))),"")</f>
        <v>AOC Cotes de Bourg Rouge</v>
      </c>
      <c r="Q5" t="str">
        <f t="array" aca="1" ref="Q5" ca="1">IFERROR(INDEX(nomprod,SMALL(IF(nomdom=$N5,ROW(nomdom)-1,""),COLUMN(C:C))),"")</f>
        <v/>
      </c>
      <c r="R5" t="str">
        <f t="array" aca="1" ref="R5" ca="1">IFERROR(INDEX(nomprod,SMALL(IF(nomdom=$N5,ROW(nomdom)-1,""),COLUMN(D:D))),"")</f>
        <v/>
      </c>
      <c r="S5">
        <v>0.2</v>
      </c>
      <c r="T5" t="str">
        <f t="array" aca="1" ref="T5" ca="1">IFERROR(INDEX(nomprod,SMALL(IF(nomdom=$N5,ROW(nomdom)-1,""),COLUMN(F:F))),"")</f>
        <v/>
      </c>
      <c r="U5" t="str">
        <f t="array" aca="1" ref="U5" ca="1">IFERROR(INDEX(nomprod,SMALL(IF(nomdom=$N5,ROW(nomdom)-1,""),COLUMN(G:G))),"")</f>
        <v/>
      </c>
    </row>
    <row r="6" spans="1:21">
      <c r="C6" t="s">
        <v>10</v>
      </c>
      <c r="D6" t="s">
        <v>11</v>
      </c>
      <c r="E6"/>
      <c r="F6"/>
      <c r="G6" s="2">
        <v>1</v>
      </c>
      <c r="H6" s="6">
        <f t="shared" si="0"/>
        <v>1.2</v>
      </c>
      <c r="I6" s="6">
        <f t="shared" si="1"/>
        <v>2.56</v>
      </c>
      <c r="J6" s="6">
        <f t="shared" si="2"/>
        <v>2.8</v>
      </c>
      <c r="N6" t="str">
        <f t="array" aca="1" ref="N6" ca="1">IFERROR(INDEX(nomdom,MATCH(SMALL(COUNTIF(nomdom,"&lt;="&amp;nomdom),ROW(A6)),COUNTIF(nomdom,"&lt;="&amp;nomdom),0)),"")</f>
        <v>CHATEAU D’OUPIA</v>
      </c>
      <c r="O6" t="str">
        <f t="array" aca="1" ref="O6" ca="1">IFERROR(INDEX(nomprod,SMALL(IF(nomdom=$N6,ROW(nomdom)-1,""),COUNTIF(N$2:N6,$N6))),"")</f>
        <v>Rosé AOC Minervois</v>
      </c>
      <c r="Q6" t="str">
        <f t="array" aca="1" ref="Q6" ca="1">IFERROR(INDEX(nomprod,SMALL(IF(nomdom=$N6,ROW(nomdom)-1,""),COLUMN(C:C))),"")</f>
        <v/>
      </c>
      <c r="R6" t="str">
        <f t="array" aca="1" ref="R6" ca="1">IFERROR(INDEX(nomprod,SMALL(IF(nomdom=$N6,ROW(nomdom)-1,""),COLUMN(D:D))),"")</f>
        <v/>
      </c>
      <c r="S6" t="str">
        <f t="array" aca="1" ref="S6" ca="1">IFERROR(INDEX(nomprod,SMALL(IF(nomdom=$N6,ROW(nomdom)-1,""),COLUMN(E:E))),"")</f>
        <v/>
      </c>
      <c r="T6" t="str">
        <f t="array" aca="1" ref="T6" ca="1">IFERROR(INDEX(nomprod,SMALL(IF(nomdom=$N6,ROW(nomdom)-1,""),COLUMN(F:F))),"")</f>
        <v/>
      </c>
      <c r="U6" t="str">
        <f t="array" aca="1" ref="U6" ca="1">IFERROR(INDEX(nomprod,SMALL(IF(nomdom=$N6,ROW(nomdom)-1,""),COLUMN(G:G))),"")</f>
        <v/>
      </c>
    </row>
    <row r="7" spans="1:21">
      <c r="C7" t="s">
        <v>12</v>
      </c>
      <c r="D7" t="s">
        <v>13</v>
      </c>
      <c r="E7"/>
      <c r="F7"/>
      <c r="G7" s="2">
        <v>1</v>
      </c>
      <c r="H7" s="6">
        <f t="shared" si="0"/>
        <v>1.2</v>
      </c>
      <c r="I7" s="6">
        <f t="shared" si="1"/>
        <v>2.56</v>
      </c>
      <c r="J7" s="6">
        <f t="shared" si="2"/>
        <v>2.8</v>
      </c>
      <c r="N7" t="str">
        <f t="array" aca="1" ref="N7" ca="1">IFERROR(INDEX(nomdom,MATCH(SMALL(COUNTIF(nomdom,"&lt;="&amp;nomdom),ROW(A7)),COUNTIF(nomdom,"&lt;="&amp;nomdom),0)),"")</f>
        <v>CHATEAU D’OUPIA</v>
      </c>
      <c r="O7" t="str">
        <f t="array" aca="1" ref="O7" ca="1">IFERROR(INDEX(nomprod,SMALL(IF(nomdom=$N7,ROW(nomdom)-1,""),COUNTIF(N$2:N7,$N7))),"")</f>
        <v>Delcoeur  Blanc IGP Herault</v>
      </c>
      <c r="Q7" t="str">
        <f t="array" aca="1" ref="Q7" ca="1">IFERROR(INDEX(nomprod,SMALL(IF(nomdom=$N7,ROW(nomdom)-1,""),COLUMN(C:C))),"")</f>
        <v/>
      </c>
      <c r="R7" t="str">
        <f t="array" aca="1" ref="R7" ca="1">IFERROR(INDEX(nomprod,SMALL(IF(nomdom=$N7,ROW(nomdom)-1,""),COLUMN(D:D))),"")</f>
        <v/>
      </c>
      <c r="S7" t="str">
        <f t="array" aca="1" ref="S7" ca="1">IFERROR(INDEX(nomprod,SMALL(IF(nomdom=$N7,ROW(nomdom)-1,""),COLUMN(E:E))),"")</f>
        <v/>
      </c>
      <c r="T7" t="str">
        <f t="array" aca="1" ref="T7" ca="1">IFERROR(INDEX(nomprod,SMALL(IF(nomdom=$N7,ROW(nomdom)-1,""),COLUMN(F:F))),"")</f>
        <v/>
      </c>
      <c r="U7" t="str">
        <f t="array" aca="1" ref="U7" ca="1">IFERROR(INDEX(nomprod,SMALL(IF(nomdom=$N7,ROW(nomdom)-1,""),COLUMN(G:G))),"")</f>
        <v/>
      </c>
    </row>
    <row r="8" spans="1:21">
      <c r="C8" t="s">
        <v>14</v>
      </c>
      <c r="D8" t="s">
        <v>15</v>
      </c>
      <c r="E8"/>
      <c r="F8"/>
      <c r="G8" s="2">
        <v>1</v>
      </c>
      <c r="H8" s="6">
        <f t="shared" si="0"/>
        <v>1.2</v>
      </c>
      <c r="I8" s="6">
        <f t="shared" si="1"/>
        <v>2.56</v>
      </c>
      <c r="J8" s="6">
        <f t="shared" si="2"/>
        <v>2.8</v>
      </c>
      <c r="N8" t="str">
        <f t="array" aca="1" ref="N8" ca="1">IFERROR(INDEX(nomdom,MATCH(SMALL(COUNTIF(nomdom,"&lt;="&amp;nomdom),ROW(A8)),COUNTIF(nomdom,"&lt;="&amp;nomdom),0)),"")</f>
        <v>CHATEAU GOMBAUDE-GUILLOT</v>
      </c>
      <c r="O8" t="str">
        <f t="array" aca="1" ref="O8" ca="1">IFERROR(INDEX(nomprod,SMALL(IF(nomdom=$N8,ROW(nomdom)-1,""),COUNTIF(N$2:N8,$N8))),"")</f>
        <v>Château Gombaude –Guillot</v>
      </c>
      <c r="Q8" t="str">
        <f t="array" aca="1" ref="Q8" ca="1">IFERROR(INDEX(nomprod,SMALL(IF(nomdom=$N8,ROW(nomdom)-1,""),COLUMN(C:C))),"")</f>
        <v/>
      </c>
      <c r="R8" t="str">
        <f t="array" aca="1" ref="R8" ca="1">IFERROR(INDEX(nomprod,SMALL(IF(nomdom=$N8,ROW(nomdom)-1,""),COLUMN(D:D))),"")</f>
        <v/>
      </c>
      <c r="S8" t="str">
        <f t="array" aca="1" ref="S8" ca="1">IFERROR(INDEX(nomprod,SMALL(IF(nomdom=$N8,ROW(nomdom)-1,""),COLUMN(E:E))),"")</f>
        <v/>
      </c>
      <c r="T8" t="str">
        <f t="array" aca="1" ref="T8" ca="1">IFERROR(INDEX(nomprod,SMALL(IF(nomdom=$N8,ROW(nomdom)-1,""),COLUMN(F:F))),"")</f>
        <v/>
      </c>
      <c r="U8" t="str">
        <f t="array" aca="1" ref="U8" ca="1">IFERROR(INDEX(nomprod,SMALL(IF(nomdom=$N8,ROW(nomdom)-1,""),COLUMN(G:G))),"")</f>
        <v/>
      </c>
    </row>
    <row r="9" spans="1:21">
      <c r="C9" t="s">
        <v>17</v>
      </c>
      <c r="D9" t="s">
        <v>18</v>
      </c>
      <c r="E9"/>
      <c r="F9"/>
      <c r="G9" s="2">
        <v>1</v>
      </c>
      <c r="H9" s="6">
        <f t="shared" si="0"/>
        <v>1.2</v>
      </c>
      <c r="I9" s="6">
        <f t="shared" si="1"/>
        <v>2.56</v>
      </c>
      <c r="J9" s="6">
        <f t="shared" si="2"/>
        <v>2.8</v>
      </c>
      <c r="N9" t="str">
        <f t="array" aca="1" ref="N9" ca="1">IFERROR(INDEX(nomdom,MATCH(SMALL(COUNTIF(nomdom,"&lt;="&amp;nomdom),ROW(A9)),COUNTIF(nomdom,"&lt;="&amp;nomdom),0)),"")</f>
        <v>CHATEAU LAMERY</v>
      </c>
      <c r="O9" t="str">
        <f t="array" aca="1" ref="O9" ca="1">IFERROR(INDEX(nomprod,SMALL(IF(nomdom=$N9,ROW(nomdom)-1,""),COUNTIF(N$2:N9,$N9))),"")</f>
        <v>Blanc De Noir</v>
      </c>
      <c r="Q9" t="str">
        <f t="array" aca="1" ref="Q9" ca="1">IFERROR(INDEX(nomprod,SMALL(IF(nomdom=$N9,ROW(nomdom)-1,""),COLUMN(C:C))),"")</f>
        <v/>
      </c>
      <c r="R9" t="str">
        <f t="array" aca="1" ref="R9" ca="1">IFERROR(INDEX(nomprod,SMALL(IF(nomdom=$N9,ROW(nomdom)-1,""),COLUMN(D:D))),"")</f>
        <v/>
      </c>
      <c r="S9" t="str">
        <f t="array" aca="1" ref="S9" ca="1">IFERROR(INDEX(nomprod,SMALL(IF(nomdom=$N9,ROW(nomdom)-1,""),COLUMN(E:E))),"")</f>
        <v/>
      </c>
      <c r="T9" t="str">
        <f t="array" aca="1" ref="T9" ca="1">IFERROR(INDEX(nomprod,SMALL(IF(nomdom=$N9,ROW(nomdom)-1,""),COLUMN(F:F))),"")</f>
        <v/>
      </c>
      <c r="U9" t="str">
        <f t="array" aca="1" ref="U9" ca="1">IFERROR(INDEX(nomprod,SMALL(IF(nomdom=$N9,ROW(nomdom)-1,""),COLUMN(G:G))),"")</f>
        <v/>
      </c>
    </row>
    <row r="10" spans="1:21">
      <c r="C10" t="s">
        <v>19</v>
      </c>
      <c r="D10" t="s">
        <v>20</v>
      </c>
      <c r="E10"/>
      <c r="F10"/>
      <c r="G10" s="2">
        <v>1</v>
      </c>
      <c r="H10" s="6">
        <f t="shared" si="0"/>
        <v>1.2</v>
      </c>
      <c r="I10" s="6">
        <f t="shared" si="1"/>
        <v>2.56</v>
      </c>
      <c r="J10" s="6">
        <f t="shared" si="2"/>
        <v>2.8</v>
      </c>
      <c r="N10" t="str">
        <f t="array" aca="1" ref="N10" ca="1">IFERROR(INDEX(nomdom,MATCH(SMALL(COUNTIF(nomdom,"&lt;="&amp;nomdom),ROW(A10)),COUNTIF(nomdom,"&lt;="&amp;nomdom),0)),"")</f>
        <v>CLOS FANTINE</v>
      </c>
      <c r="O10" t="str">
        <f t="array" aca="1" ref="O10" ca="1">IFERROR(INDEX(nomprod,SMALL(IF(nomdom=$N10,ROW(nomdom)-1,""),COUNTIF(N$2:N10,$N10))),"")</f>
        <v>Tradition AOC Faugeres</v>
      </c>
      <c r="Q10" t="str">
        <f t="array" aca="1" ref="Q10" ca="1">IFERROR(INDEX(nomprod,SMALL(IF(nomdom=$N10,ROW(nomdom)-1,""),COLUMN(C:C))),"")</f>
        <v/>
      </c>
      <c r="R10" t="str">
        <f t="array" aca="1" ref="R10" ca="1">IFERROR(INDEX(nomprod,SMALL(IF(nomdom=$N10,ROW(nomdom)-1,""),COLUMN(D:D))),"")</f>
        <v/>
      </c>
      <c r="S10" t="str">
        <f t="array" aca="1" ref="S10" ca="1">IFERROR(INDEX(nomprod,SMALL(IF(nomdom=$N10,ROW(nomdom)-1,""),COLUMN(E:E))),"")</f>
        <v/>
      </c>
      <c r="T10" t="str">
        <f t="array" aca="1" ref="T10" ca="1">IFERROR(INDEX(nomprod,SMALL(IF(nomdom=$N10,ROW(nomdom)-1,""),COLUMN(F:F))),"")</f>
        <v/>
      </c>
      <c r="U10" t="str">
        <f t="array" aca="1" ref="U10" ca="1">IFERROR(INDEX(nomprod,SMALL(IF(nomdom=$N10,ROW(nomdom)-1,""),COLUMN(G:G))),"")</f>
        <v/>
      </c>
    </row>
    <row r="11" spans="1:21">
      <c r="C11" t="s">
        <v>21</v>
      </c>
      <c r="D11" t="s">
        <v>22</v>
      </c>
      <c r="G11" s="2">
        <v>1</v>
      </c>
      <c r="H11" s="6">
        <f t="shared" si="0"/>
        <v>1.2</v>
      </c>
      <c r="I11" s="6">
        <f t="shared" si="1"/>
        <v>2.56</v>
      </c>
      <c r="J11" s="6">
        <f t="shared" si="2"/>
        <v>2.8</v>
      </c>
      <c r="N11" t="str">
        <f t="array" aca="1" ref="N11" ca="1">IFERROR(INDEX(nomdom,MATCH(SMALL(COUNTIF(nomdom,"&lt;="&amp;nomdom),ROW(A11)),COUNTIF(nomdom,"&lt;="&amp;nomdom),0)),"")</f>
        <v>COTEAUX DE COIFFY</v>
      </c>
      <c r="O11" t="str">
        <f t="array" aca="1" ref="O11" ca="1">IFERROR(INDEX(nomprod,SMALL(IF(nomdom=$N11,ROW(nomdom)-1,""),COUNTIF(N$2:N11,$N11))),"")</f>
        <v>Pinot Noir</v>
      </c>
      <c r="Q11" t="str">
        <f t="array" aca="1" ref="Q11" ca="1">IFERROR(INDEX(nomprod,SMALL(IF(nomdom=$N11,ROW(nomdom)-1,""),COLUMN(C:C))),"")</f>
        <v/>
      </c>
      <c r="R11" t="str">
        <f t="array" aca="1" ref="R11" ca="1">IFERROR(INDEX(nomprod,SMALL(IF(nomdom=$N11,ROW(nomdom)-1,""),COLUMN(D:D))),"")</f>
        <v/>
      </c>
      <c r="S11" t="str">
        <f t="array" aca="1" ref="S11" ca="1">IFERROR(INDEX(nomprod,SMALL(IF(nomdom=$N11,ROW(nomdom)-1,""),COLUMN(E:E))),"")</f>
        <v/>
      </c>
      <c r="T11" t="str">
        <f t="array" aca="1" ref="T11" ca="1">IFERROR(INDEX(nomprod,SMALL(IF(nomdom=$N11,ROW(nomdom)-1,""),COLUMN(F:F))),"")</f>
        <v/>
      </c>
      <c r="U11" t="str">
        <f t="array" aca="1" ref="U11" ca="1">IFERROR(INDEX(nomprod,SMALL(IF(nomdom=$N11,ROW(nomdom)-1,""),COLUMN(G:G))),"")</f>
        <v/>
      </c>
    </row>
    <row r="12" spans="1:21">
      <c r="C12" t="s">
        <v>23</v>
      </c>
      <c r="D12" t="s">
        <v>24</v>
      </c>
      <c r="E12"/>
      <c r="F12"/>
      <c r="G12" s="2">
        <v>1</v>
      </c>
      <c r="H12" s="6">
        <f t="shared" si="0"/>
        <v>1.2</v>
      </c>
      <c r="I12" s="6">
        <f t="shared" si="1"/>
        <v>2.56</v>
      </c>
      <c r="J12" s="6">
        <f t="shared" si="2"/>
        <v>2.8</v>
      </c>
      <c r="N12" t="str">
        <f t="array" aca="1" ref="N12" ca="1">IFERROR(INDEX(nomdom,MATCH(SMALL(COUNTIF(nomdom,"&lt;="&amp;nomdom),ROW(A12)),COUNTIF(nomdom,"&lt;="&amp;nomdom),0)),"")</f>
        <v>COTEAUX DU VENDOMOIS</v>
      </c>
      <c r="O12" t="str">
        <f t="array" aca="1" ref="O12" ca="1">IFERROR(INDEX(nomprod,SMALL(IF(nomdom=$N12,ROW(nomdom)-1,""),COUNTIF(N$2:N12,$N12))),"")</f>
        <v>Verre Des Poetes rouge</v>
      </c>
      <c r="Q12" t="str">
        <f t="array" aca="1" ref="Q12" ca="1">IFERROR(INDEX(nomprod,SMALL(IF(nomdom=$N12,ROW(nomdom)-1,""),COLUMN(C:C))),"")</f>
        <v/>
      </c>
      <c r="R12" t="str">
        <f t="array" aca="1" ref="R12" ca="1">IFERROR(INDEX(nomprod,SMALL(IF(nomdom=$N12,ROW(nomdom)-1,""),COLUMN(D:D))),"")</f>
        <v/>
      </c>
      <c r="S12" t="str">
        <f t="array" aca="1" ref="S12" ca="1">IFERROR(INDEX(nomprod,SMALL(IF(nomdom=$N12,ROW(nomdom)-1,""),COLUMN(E:E))),"")</f>
        <v/>
      </c>
      <c r="T12" t="str">
        <f t="array" aca="1" ref="T12" ca="1">IFERROR(INDEX(nomprod,SMALL(IF(nomdom=$N12,ROW(nomdom)-1,""),COLUMN(F:F))),"")</f>
        <v/>
      </c>
      <c r="U12" t="str">
        <f t="array" aca="1" ref="U12" ca="1">IFERROR(INDEX(nomprod,SMALL(IF(nomdom=$N12,ROW(nomdom)-1,""),COLUMN(G:G))),"")</f>
        <v/>
      </c>
    </row>
    <row r="13" spans="1:21">
      <c r="C13" t="s">
        <v>25</v>
      </c>
      <c r="D13" t="s">
        <v>26</v>
      </c>
      <c r="E13"/>
      <c r="F13"/>
      <c r="G13" s="2">
        <v>1</v>
      </c>
      <c r="H13" s="6">
        <f t="shared" si="0"/>
        <v>1.2</v>
      </c>
      <c r="I13" s="6">
        <f t="shared" si="1"/>
        <v>2.56</v>
      </c>
      <c r="J13" s="6">
        <f t="shared" si="2"/>
        <v>2.8</v>
      </c>
      <c r="N13" t="str">
        <f t="array" aca="1" ref="N13" ca="1">IFERROR(INDEX(nomdom,MATCH(SMALL(COUNTIF(nomdom,"&lt;="&amp;nomdom),ROW(A13)),COUNTIF(nomdom,"&lt;="&amp;nomdom),0)),"")</f>
        <v>DOMAINE  LES AURELLES</v>
      </c>
      <c r="O13" t="str">
        <f t="array" aca="1" ref="O13" ca="1">IFERROR(INDEX(nomprod,SMALL(IF(nomdom=$N13,ROW(nomdom)-1,""),COUNTIF(N$2:N13,$N13))),"")</f>
        <v>Solen</v>
      </c>
      <c r="Q13" t="str">
        <f t="array" aca="1" ref="Q13" ca="1">IFERROR(INDEX(nomprod,SMALL(IF(nomdom=$N13,ROW(nomdom)-1,""),COLUMN(C:C))),"")</f>
        <v/>
      </c>
      <c r="R13" t="str">
        <f t="array" aca="1" ref="R13" ca="1">IFERROR(INDEX(nomprod,SMALL(IF(nomdom=$N13,ROW(nomdom)-1,""),COLUMN(D:D))),"")</f>
        <v/>
      </c>
      <c r="S13" t="str">
        <f t="array" aca="1" ref="S13" ca="1">IFERROR(INDEX(nomprod,SMALL(IF(nomdom=$N13,ROW(nomdom)-1,""),COLUMN(E:E))),"")</f>
        <v/>
      </c>
      <c r="T13" t="str">
        <f t="array" aca="1" ref="T13" ca="1">IFERROR(INDEX(nomprod,SMALL(IF(nomdom=$N13,ROW(nomdom)-1,""),COLUMN(F:F))),"")</f>
        <v/>
      </c>
      <c r="U13" t="str">
        <f t="array" aca="1" ref="U13" ca="1">IFERROR(INDEX(nomprod,SMALL(IF(nomdom=$N13,ROW(nomdom)-1,""),COLUMN(G:G))),"")</f>
        <v/>
      </c>
    </row>
    <row r="14" spans="1:21">
      <c r="C14" t="s">
        <v>27</v>
      </c>
      <c r="D14" t="s">
        <v>28</v>
      </c>
      <c r="E14"/>
      <c r="F14"/>
      <c r="G14" s="2">
        <v>1</v>
      </c>
      <c r="H14" s="6">
        <f t="shared" si="0"/>
        <v>1.2</v>
      </c>
      <c r="I14" s="6">
        <f t="shared" si="1"/>
        <v>2.56</v>
      </c>
      <c r="J14" s="6">
        <f t="shared" si="2"/>
        <v>2.8</v>
      </c>
      <c r="N14" t="str">
        <f t="array" aca="1" ref="N14" ca="1">IFERROR(INDEX(nomdom,MATCH(SMALL(COUNTIF(nomdom,"&lt;="&amp;nomdom),ROW(A14)),COUNTIF(nomdom,"&lt;="&amp;nomdom),0)),"")</f>
        <v>DOMAINE CASTERA</v>
      </c>
      <c r="O14" t="str">
        <f t="array" aca="1" ref="O14" ca="1">IFERROR(INDEX(nomprod,SMALL(IF(nomdom=$N14,ROW(nomdom)-1,""),COUNTIF(N$2:N14,$N14))),"")</f>
        <v>Jurançon sec Tauzy</v>
      </c>
      <c r="Q14" t="str">
        <f t="array" aca="1" ref="Q14" ca="1">IFERROR(INDEX(nomprod,SMALL(IF(nomdom=$N14,ROW(nomdom)-1,""),COLUMN(C:C))),"")</f>
        <v/>
      </c>
      <c r="R14" t="str">
        <f t="array" aca="1" ref="R14" ca="1">IFERROR(INDEX(nomprod,SMALL(IF(nomdom=$N14,ROW(nomdom)-1,""),COLUMN(D:D))),"")</f>
        <v/>
      </c>
      <c r="S14" t="str">
        <f t="array" aca="1" ref="S14" ca="1">IFERROR(INDEX(nomprod,SMALL(IF(nomdom=$N14,ROW(nomdom)-1,""),COLUMN(E:E))),"")</f>
        <v/>
      </c>
      <c r="T14" t="str">
        <f t="array" aca="1" ref="T14" ca="1">IFERROR(INDEX(nomprod,SMALL(IF(nomdom=$N14,ROW(nomdom)-1,""),COLUMN(F:F))),"")</f>
        <v/>
      </c>
      <c r="U14" t="str">
        <f t="array" aca="1" ref="U14" ca="1">IFERROR(INDEX(nomprod,SMALL(IF(nomdom=$N14,ROW(nomdom)-1,""),COLUMN(G:G))),"")</f>
        <v/>
      </c>
    </row>
    <row r="15" spans="1:21">
      <c r="C15" t="s">
        <v>29</v>
      </c>
      <c r="D15" t="s">
        <v>30</v>
      </c>
      <c r="E15"/>
      <c r="F15"/>
      <c r="G15" s="2">
        <v>1</v>
      </c>
      <c r="H15" s="6">
        <f t="shared" si="0"/>
        <v>1.2</v>
      </c>
      <c r="I15" s="6">
        <f t="shared" si="1"/>
        <v>2.56</v>
      </c>
      <c r="J15" s="6">
        <f t="shared" si="2"/>
        <v>2.8</v>
      </c>
      <c r="N15" t="str">
        <f t="array" aca="1" ref="N15" ca="1">IFERROR(INDEX(nomdom,MATCH(SMALL(COUNTIF(nomdom,"&lt;="&amp;nomdom),ROW(A15)),COUNTIF(nomdom,"&lt;="&amp;nomdom),0)),"")</f>
        <v>DOMAINE CATHERINE ET CLAUDE MARECHAL</v>
      </c>
      <c r="O15" t="str">
        <f t="array" aca="1" ref="O15" ca="1">IFERROR(INDEX(nomprod,SMALL(IF(nomdom=$N15,ROW(nomdom)-1,""),COUNTIF(N$2:N15,$N15))),"")</f>
        <v>Bourgogne Aligoté</v>
      </c>
      <c r="Q15" t="str">
        <f t="array" aca="1" ref="Q15" ca="1">IFERROR(INDEX(nomprod,SMALL(IF(nomdom=$N15,ROW(nomdom)-1,""),COLUMN(C:C))),"")</f>
        <v/>
      </c>
      <c r="R15" t="str">
        <f t="array" aca="1" ref="R15" ca="1">IFERROR(INDEX(nomprod,SMALL(IF(nomdom=$N15,ROW(nomdom)-1,""),COLUMN(D:D))),"")</f>
        <v/>
      </c>
      <c r="S15" t="str">
        <f t="array" aca="1" ref="S15" ca="1">IFERROR(INDEX(nomprod,SMALL(IF(nomdom=$N15,ROW(nomdom)-1,""),COLUMN(E:E))),"")</f>
        <v/>
      </c>
      <c r="T15" t="str">
        <f t="array" aca="1" ref="T15" ca="1">IFERROR(INDEX(nomprod,SMALL(IF(nomdom=$N15,ROW(nomdom)-1,""),COLUMN(F:F))),"")</f>
        <v/>
      </c>
      <c r="U15" t="str">
        <f t="array" aca="1" ref="U15" ca="1">IFERROR(INDEX(nomprod,SMALL(IF(nomdom=$N15,ROW(nomdom)-1,""),COLUMN(G:G))),"")</f>
        <v/>
      </c>
    </row>
    <row r="16" spans="1:21">
      <c r="C16" t="s">
        <v>31</v>
      </c>
      <c r="D16" t="s">
        <v>32</v>
      </c>
      <c r="E16"/>
      <c r="F16"/>
      <c r="G16" s="2">
        <v>1</v>
      </c>
      <c r="H16" s="6">
        <f t="shared" si="0"/>
        <v>1.2</v>
      </c>
      <c r="I16" s="6">
        <f t="shared" si="1"/>
        <v>2.56</v>
      </c>
      <c r="J16" s="6">
        <f t="shared" si="2"/>
        <v>2.8</v>
      </c>
      <c r="N16" t="str">
        <f t="array" aca="1" ref="N16" ca="1">IFERROR(INDEX(nomdom,MATCH(SMALL(COUNTIF(nomdom,"&lt;="&amp;nomdom),ROW(A16)),COUNTIF(nomdom,"&lt;="&amp;nomdom),0)),"")</f>
        <v>DOMAINE CROIX DE SAINT PRIVAT</v>
      </c>
      <c r="O16" t="str">
        <f t="array" aca="1" ref="O16" ca="1">IFERROR(INDEX(nomprod,SMALL(IF(nomdom=$N16,ROW(nomdom)-1,""),COUNTIF(N$2:N16,$N16))),"")</f>
        <v>Cuvée Bastien</v>
      </c>
      <c r="Q16" t="str">
        <f t="array" aca="1" ref="Q16" ca="1">IFERROR(INDEX(nomprod,SMALL(IF(nomdom=$N16,ROW(nomdom)-1,""),COLUMN(C:C))),"")</f>
        <v/>
      </c>
      <c r="R16" t="str">
        <f t="array" aca="1" ref="R16" ca="1">IFERROR(INDEX(nomprod,SMALL(IF(nomdom=$N16,ROW(nomdom)-1,""),COLUMN(D:D))),"")</f>
        <v/>
      </c>
      <c r="S16" t="str">
        <f t="array" aca="1" ref="S16" ca="1">IFERROR(INDEX(nomprod,SMALL(IF(nomdom=$N16,ROW(nomdom)-1,""),COLUMN(E:E))),"")</f>
        <v/>
      </c>
      <c r="T16" t="str">
        <f t="array" aca="1" ref="T16" ca="1">IFERROR(INDEX(nomprod,SMALL(IF(nomdom=$N16,ROW(nomdom)-1,""),COLUMN(F:F))),"")</f>
        <v/>
      </c>
      <c r="U16" t="str">
        <f t="array" aca="1" ref="U16" ca="1">IFERROR(INDEX(nomprod,SMALL(IF(nomdom=$N16,ROW(nomdom)-1,""),COLUMN(G:G))),"")</f>
        <v/>
      </c>
    </row>
    <row r="17" spans="3:21">
      <c r="C17" t="s">
        <v>33</v>
      </c>
      <c r="D17" t="s">
        <v>34</v>
      </c>
      <c r="E17"/>
      <c r="F17"/>
      <c r="G17" s="2">
        <v>1</v>
      </c>
      <c r="H17" s="6">
        <f t="shared" si="0"/>
        <v>1.2</v>
      </c>
      <c r="I17" s="6">
        <f t="shared" si="1"/>
        <v>2.56</v>
      </c>
      <c r="J17" s="6">
        <f t="shared" si="2"/>
        <v>2.8</v>
      </c>
      <c r="N17" t="str">
        <f t="array" aca="1" ref="N17" ca="1">IFERROR(INDEX(nomdom,MATCH(SMALL(COUNTIF(nomdom,"&lt;="&amp;nomdom),ROW(A17)),COUNTIF(nomdom,"&lt;="&amp;nomdom),0)),"")</f>
        <v>DOMAINE DE LA BORDE</v>
      </c>
      <c r="O17" t="str">
        <f t="array" aca="1" ref="O17" ca="1">IFERROR(INDEX(nomprod,SMALL(IF(nomdom=$N17,ROW(nomdom)-1,""),COUNTIF(N$2:N17,$N17))),"")</f>
        <v>Ploussard</v>
      </c>
      <c r="Q17" t="str">
        <f t="array" aca="1" ref="Q17" ca="1">IFERROR(INDEX(nomprod,SMALL(IF(nomdom=$N17,ROW(nomdom)-1,""),COLUMN(C:C))),"")</f>
        <v/>
      </c>
      <c r="R17" t="str">
        <f t="array" aca="1" ref="R17" ca="1">IFERROR(INDEX(nomprod,SMALL(IF(nomdom=$N17,ROW(nomdom)-1,""),COLUMN(D:D))),"")</f>
        <v/>
      </c>
      <c r="S17" t="str">
        <f t="array" aca="1" ref="S17" ca="1">IFERROR(INDEX(nomprod,SMALL(IF(nomdom=$N17,ROW(nomdom)-1,""),COLUMN(E:E))),"")</f>
        <v/>
      </c>
      <c r="T17" t="str">
        <f t="array" aca="1" ref="T17" ca="1">IFERROR(INDEX(nomprod,SMALL(IF(nomdom=$N17,ROW(nomdom)-1,""),COLUMN(F:F))),"")</f>
        <v/>
      </c>
      <c r="U17" t="str">
        <f t="array" aca="1" ref="U17" ca="1">IFERROR(INDEX(nomprod,SMALL(IF(nomdom=$N17,ROW(nomdom)-1,""),COLUMN(G:G))),"")</f>
        <v/>
      </c>
    </row>
    <row r="18" spans="3:21">
      <c r="C18" t="s">
        <v>35</v>
      </c>
      <c r="D18" t="s">
        <v>36</v>
      </c>
      <c r="E18"/>
      <c r="F18"/>
      <c r="G18" s="2">
        <v>1</v>
      </c>
      <c r="H18" s="6">
        <f t="shared" si="0"/>
        <v>1.2</v>
      </c>
      <c r="I18" s="6">
        <f t="shared" si="1"/>
        <v>2.56</v>
      </c>
      <c r="J18" s="6">
        <f t="shared" si="2"/>
        <v>2.8</v>
      </c>
      <c r="N18" t="str">
        <f t="array" aca="1" ref="N18" ca="1">IFERROR(INDEX(nomdom,MATCH(SMALL(COUNTIF(nomdom,"&lt;="&amp;nomdom),ROW(A18)),COUNTIF(nomdom,"&lt;="&amp;nomdom),0)),"")</f>
        <v>DOMAINE DES COSTES ROUGES</v>
      </c>
      <c r="O18" t="str">
        <f t="array" aca="1" ref="O18" ca="1">IFERROR(INDEX(nomprod,SMALL(IF(nomdom=$N18,ROW(nomdom)-1,""),COUNTIF(N$2:N18,$N18))),"")</f>
        <v>Cuvée Tamdem</v>
      </c>
      <c r="Q18" t="str">
        <f t="array" aca="1" ref="Q18" ca="1">IFERROR(INDEX(nomprod,SMALL(IF(nomdom=$N18,ROW(nomdom)-1,""),COLUMN(C:C))),"")</f>
        <v/>
      </c>
      <c r="R18" t="str">
        <f t="array" aca="1" ref="R18" ca="1">IFERROR(INDEX(nomprod,SMALL(IF(nomdom=$N18,ROW(nomdom)-1,""),COLUMN(D:D))),"")</f>
        <v/>
      </c>
      <c r="S18" t="str">
        <f t="array" aca="1" ref="S18" ca="1">IFERROR(INDEX(nomprod,SMALL(IF(nomdom=$N18,ROW(nomdom)-1,""),COLUMN(E:E))),"")</f>
        <v/>
      </c>
      <c r="T18" t="str">
        <f t="array" aca="1" ref="T18" ca="1">IFERROR(INDEX(nomprod,SMALL(IF(nomdom=$N18,ROW(nomdom)-1,""),COLUMN(F:F))),"")</f>
        <v/>
      </c>
      <c r="U18" t="str">
        <f t="array" aca="1" ref="U18" ca="1">IFERROR(INDEX(nomprod,SMALL(IF(nomdom=$N18,ROW(nomdom)-1,""),COLUMN(G:G))),"")</f>
        <v/>
      </c>
    </row>
    <row r="19" spans="3:21">
      <c r="C19" t="s">
        <v>40</v>
      </c>
      <c r="D19" t="s">
        <v>41</v>
      </c>
      <c r="G19" s="2">
        <v>1</v>
      </c>
      <c r="H19" s="6">
        <f t="shared" si="0"/>
        <v>1.2</v>
      </c>
      <c r="I19" s="6">
        <f t="shared" si="1"/>
        <v>2.56</v>
      </c>
      <c r="J19" s="6">
        <f t="shared" si="2"/>
        <v>2.8</v>
      </c>
      <c r="N19" t="str">
        <f t="array" aca="1" ref="N19" ca="1">IFERROR(INDEX(nomdom,MATCH(SMALL(COUNTIF(nomdom,"&lt;="&amp;nomdom),ROW(A19)),COUNTIF(nomdom,"&lt;="&amp;nomdom),0)),"")</f>
        <v>DOMAINE DES POTIERS</v>
      </c>
      <c r="O19" t="str">
        <f t="array" aca="1" ref="O19" ca="1">IFERROR(INDEX(nomprod,SMALL(IF(nomdom=$N19,ROW(nomdom)-1,""),COUNTIF(N$2:N19,$N19))),"")</f>
        <v>Cuvée Fou Du Chène</v>
      </c>
      <c r="Q19" t="str">
        <f t="array" aca="1" ref="Q19" ca="1">IFERROR(INDEX(nomprod,SMALL(IF(nomdom=$N19,ROW(nomdom)-1,""),COLUMN(C:C))),"")</f>
        <v/>
      </c>
      <c r="R19" t="str">
        <f t="array" aca="1" ref="R19" ca="1">IFERROR(INDEX(nomprod,SMALL(IF(nomdom=$N19,ROW(nomdom)-1,""),COLUMN(D:D))),"")</f>
        <v/>
      </c>
      <c r="S19" t="str">
        <f t="array" aca="1" ref="S19" ca="1">IFERROR(INDEX(nomprod,SMALL(IF(nomdom=$N19,ROW(nomdom)-1,""),COLUMN(E:E))),"")</f>
        <v/>
      </c>
      <c r="T19" t="str">
        <f t="array" aca="1" ref="T19" ca="1">IFERROR(INDEX(nomprod,SMALL(IF(nomdom=$N19,ROW(nomdom)-1,""),COLUMN(F:F))),"")</f>
        <v/>
      </c>
      <c r="U19" t="str">
        <f t="array" aca="1" ref="U19" ca="1">IFERROR(INDEX(nomprod,SMALL(IF(nomdom=$N19,ROW(nomdom)-1,""),COLUMN(G:G))),"")</f>
        <v/>
      </c>
    </row>
    <row r="20" spans="3:21">
      <c r="C20" t="s">
        <v>43</v>
      </c>
      <c r="D20" t="s">
        <v>44</v>
      </c>
      <c r="E20"/>
      <c r="G20" s="2">
        <v>1</v>
      </c>
      <c r="H20" s="6">
        <f t="shared" si="0"/>
        <v>1.2</v>
      </c>
      <c r="I20" s="6">
        <f t="shared" si="1"/>
        <v>2.56</v>
      </c>
      <c r="J20" s="6">
        <f t="shared" si="2"/>
        <v>2.8</v>
      </c>
      <c r="N20" t="str">
        <f t="array" aca="1" ref="N20" ca="1">IFERROR(INDEX(nomdom,MATCH(SMALL(COUNTIF(nomdom,"&lt;="&amp;nomdom),ROW(A20)),COUNTIF(nomdom,"&lt;="&amp;nomdom),0)),"")</f>
        <v>DOMAINE DES SABLONNETTES</v>
      </c>
      <c r="O20" t="str">
        <f t="array" aca="1" ref="O20" ca="1">IFERROR(INDEX(nomprod,SMALL(IF(nomdom=$N20,ROW(nomdom)-1,""),COUNTIF(N$2:N20,$N20))),"")</f>
        <v>Saule</v>
      </c>
      <c r="Q20" t="str">
        <f t="array" aca="1" ref="Q20" ca="1">IFERROR(INDEX(nomprod,SMALL(IF(nomdom=$N20,ROW(nomdom)-1,""),COLUMN(C:C))),"")</f>
        <v/>
      </c>
      <c r="R20" t="str">
        <f t="array" aca="1" ref="R20" ca="1">IFERROR(INDEX(nomprod,SMALL(IF(nomdom=$N20,ROW(nomdom)-1,""),COLUMN(D:D))),"")</f>
        <v/>
      </c>
      <c r="S20" t="str">
        <f t="array" aca="1" ref="S20" ca="1">IFERROR(INDEX(nomprod,SMALL(IF(nomdom=$N20,ROW(nomdom)-1,""),COLUMN(E:E))),"")</f>
        <v/>
      </c>
      <c r="T20" t="str">
        <f t="array" aca="1" ref="T20" ca="1">IFERROR(INDEX(nomprod,SMALL(IF(nomdom=$N20,ROW(nomdom)-1,""),COLUMN(F:F))),"")</f>
        <v/>
      </c>
      <c r="U20" t="str">
        <f t="array" aca="1" ref="U20" ca="1">IFERROR(INDEX(nomprod,SMALL(IF(nomdom=$N20,ROW(nomdom)-1,""),COLUMN(G:G))),"")</f>
        <v/>
      </c>
    </row>
    <row r="21" spans="3:21">
      <c r="C21" t="s">
        <v>45</v>
      </c>
      <c r="D21" t="s">
        <v>46</v>
      </c>
      <c r="E21"/>
      <c r="G21" s="2">
        <v>1</v>
      </c>
      <c r="H21" s="6">
        <f t="shared" si="0"/>
        <v>1.2</v>
      </c>
      <c r="I21" s="6">
        <f t="shared" si="1"/>
        <v>2.56</v>
      </c>
      <c r="J21" s="6">
        <f t="shared" si="2"/>
        <v>2.8</v>
      </c>
      <c r="N21" t="str">
        <f t="array" aca="1" ref="N21" ca="1">IFERROR(INDEX(nomdom,MATCH(SMALL(COUNTIF(nomdom,"&lt;="&amp;nomdom),ROW(A21)),COUNTIF(nomdom,"&lt;="&amp;nomdom),0)),"")</f>
        <v>DOMAINE LE NOUVEAU MONDE</v>
      </c>
      <c r="O21" t="str">
        <f t="array" aca="1" ref="O21" ca="1">IFERROR(INDEX(nomprod,SMALL(IF(nomdom=$N21,ROW(nomdom)-1,""),COUNTIF(N$2:N21,$N21))),"")</f>
        <v>Bib rosé VDF</v>
      </c>
      <c r="Q21" t="str">
        <f t="array" aca="1" ref="Q21" ca="1">IFERROR(INDEX(nomprod,SMALL(IF(nomdom=$N21,ROW(nomdom)-1,""),COLUMN(C:C))),"")</f>
        <v/>
      </c>
      <c r="R21" t="str">
        <f t="array" aca="1" ref="R21" ca="1">IFERROR(INDEX(nomprod,SMALL(IF(nomdom=$N21,ROW(nomdom)-1,""),COLUMN(D:D))),"")</f>
        <v/>
      </c>
      <c r="S21" t="str">
        <f t="array" aca="1" ref="S21" ca="1">IFERROR(INDEX(nomprod,SMALL(IF(nomdom=$N21,ROW(nomdom)-1,""),COLUMN(E:E))),"")</f>
        <v/>
      </c>
      <c r="T21" t="str">
        <f t="array" aca="1" ref="T21" ca="1">IFERROR(INDEX(nomprod,SMALL(IF(nomdom=$N21,ROW(nomdom)-1,""),COLUMN(F:F))),"")</f>
        <v/>
      </c>
      <c r="U21" t="str">
        <f t="array" aca="1" ref="U21" ca="1">IFERROR(INDEX(nomprod,SMALL(IF(nomdom=$N21,ROW(nomdom)-1,""),COLUMN(G:G))),"")</f>
        <v/>
      </c>
    </row>
    <row r="22" spans="3:21">
      <c r="C22" t="s">
        <v>47</v>
      </c>
      <c r="D22" t="s">
        <v>48</v>
      </c>
      <c r="E22"/>
      <c r="G22" s="2">
        <v>1</v>
      </c>
      <c r="H22" s="6">
        <f t="shared" si="0"/>
        <v>1.2</v>
      </c>
      <c r="I22" s="6">
        <f t="shared" si="1"/>
        <v>2.56</v>
      </c>
      <c r="J22" s="6">
        <f t="shared" si="2"/>
        <v>2.8</v>
      </c>
      <c r="N22" t="str">
        <f t="array" aca="1" ref="N22" ca="1">IFERROR(INDEX(nomdom,MATCH(SMALL(COUNTIF(nomdom,"&lt;="&amp;nomdom),ROW(A22)),COUNTIF(nomdom,"&lt;="&amp;nomdom),0)),"")</f>
        <v>DOMAINE LEDOGAR</v>
      </c>
      <c r="O22" t="str">
        <f t="array" aca="1" ref="O22" ca="1">IFERROR(INDEX(nomprod,SMALL(IF(nomdom=$N22,ROW(nomdom)-1,""),COUNTIF(N$2:N22,$N22))),"")</f>
        <v>Maccabeu</v>
      </c>
      <c r="Q22" t="str">
        <f t="array" aca="1" ref="Q22" ca="1">IFERROR(INDEX(nomprod,SMALL(IF(nomdom=$N22,ROW(nomdom)-1,""),COLUMN(C:C))),"")</f>
        <v/>
      </c>
      <c r="R22" t="str">
        <f t="array" aca="1" ref="R22" ca="1">IFERROR(INDEX(nomprod,SMALL(IF(nomdom=$N22,ROW(nomdom)-1,""),COLUMN(D:D))),"")</f>
        <v/>
      </c>
      <c r="S22" t="str">
        <f t="array" aca="1" ref="S22" ca="1">IFERROR(INDEX(nomprod,SMALL(IF(nomdom=$N22,ROW(nomdom)-1,""),COLUMN(E:E))),"")</f>
        <v/>
      </c>
      <c r="T22" t="str">
        <f t="array" aca="1" ref="T22" ca="1">IFERROR(INDEX(nomprod,SMALL(IF(nomdom=$N22,ROW(nomdom)-1,""),COLUMN(F:F))),"")</f>
        <v/>
      </c>
      <c r="U22" t="str">
        <f t="array" aca="1" ref="U22" ca="1">IFERROR(INDEX(nomprod,SMALL(IF(nomdom=$N22,ROW(nomdom)-1,""),COLUMN(G:G))),"")</f>
        <v/>
      </c>
    </row>
    <row r="23" spans="3:21">
      <c r="C23" t="s">
        <v>49</v>
      </c>
      <c r="D23" t="s">
        <v>50</v>
      </c>
      <c r="E23"/>
      <c r="G23" s="2">
        <v>1</v>
      </c>
      <c r="H23" s="6">
        <f t="shared" si="0"/>
        <v>1.2</v>
      </c>
      <c r="I23" s="6">
        <f t="shared" si="1"/>
        <v>2.56</v>
      </c>
      <c r="J23" s="6">
        <f t="shared" si="2"/>
        <v>2.8</v>
      </c>
      <c r="N23" t="str">
        <f t="array" aca="1" ref="N23" ca="1">IFERROR(INDEX(nomdom,MATCH(SMALL(COUNTIF(nomdom,"&lt;="&amp;nomdom),ROW(A23)),COUNTIF(nomdom,"&lt;="&amp;nomdom),0)),"")</f>
        <v>DOMAINE LES TERRES PROMISES</v>
      </c>
      <c r="O23" t="str">
        <f t="array" aca="1" ref="O23" ca="1">IFERROR(INDEX(nomprod,SMALL(IF(nomdom=$N23,ROW(nomdom)-1,""),COUNTIF(N$2:N23,$N23))),"")</f>
        <v>L’Apostrophe rosé</v>
      </c>
      <c r="Q23" t="str">
        <f t="array" aca="1" ref="Q23" ca="1">IFERROR(INDEX(nomprod,SMALL(IF(nomdom=$N23,ROW(nomdom)-1,""),COLUMN(C:C))),"")</f>
        <v/>
      </c>
      <c r="R23" t="str">
        <f t="array" aca="1" ref="R23" ca="1">IFERROR(INDEX(nomprod,SMALL(IF(nomdom=$N23,ROW(nomdom)-1,""),COLUMN(D:D))),"")</f>
        <v/>
      </c>
      <c r="S23" t="str">
        <f t="array" aca="1" ref="S23" ca="1">IFERROR(INDEX(nomprod,SMALL(IF(nomdom=$N23,ROW(nomdom)-1,""),COLUMN(E:E))),"")</f>
        <v/>
      </c>
      <c r="T23" t="str">
        <f t="array" aca="1" ref="T23" ca="1">IFERROR(INDEX(nomprod,SMALL(IF(nomdom=$N23,ROW(nomdom)-1,""),COLUMN(F:F))),"")</f>
        <v/>
      </c>
      <c r="U23" t="str">
        <f t="array" aca="1" ref="U23" ca="1">IFERROR(INDEX(nomprod,SMALL(IF(nomdom=$N23,ROW(nomdom)-1,""),COLUMN(G:G))),"")</f>
        <v/>
      </c>
    </row>
    <row r="24" spans="3:21">
      <c r="C24" t="s">
        <v>51</v>
      </c>
      <c r="D24" t="s">
        <v>52</v>
      </c>
      <c r="E24"/>
      <c r="G24" s="2">
        <v>1</v>
      </c>
      <c r="H24" s="6">
        <f t="shared" si="0"/>
        <v>1.2</v>
      </c>
      <c r="I24" s="6">
        <f t="shared" si="1"/>
        <v>2.56</v>
      </c>
      <c r="J24" s="6">
        <f t="shared" si="2"/>
        <v>2.8</v>
      </c>
      <c r="N24" t="str">
        <f t="array" aca="1" ref="N24" ca="1">IFERROR(INDEX(nomdom,MATCH(SMALL(COUNTIF(nomdom,"&lt;="&amp;nomdom),ROW(A24)),COUNTIF(nomdom,"&lt;="&amp;nomdom),0)),"")</f>
        <v>DOMAINE VALETTE</v>
      </c>
      <c r="O24" t="str">
        <f t="array" aca="1" ref="O24" ca="1">IFERROR(INDEX(nomprod,SMALL(IF(nomdom=$N24,ROW(nomdom)-1,""),COUNTIF(N$2:N24,$N24))),"")</f>
        <v>Macon Villages Magnun</v>
      </c>
      <c r="Q24" t="str">
        <f t="array" aca="1" ref="Q24" ca="1">IFERROR(INDEX(nomprod,SMALL(IF(nomdom=$N24,ROW(nomdom)-1,""),COLUMN(C:C))),"")</f>
        <v/>
      </c>
      <c r="R24" t="str">
        <f t="array" aca="1" ref="R24" ca="1">IFERROR(INDEX(nomprod,SMALL(IF(nomdom=$N24,ROW(nomdom)-1,""),COLUMN(D:D))),"")</f>
        <v/>
      </c>
      <c r="S24" t="str">
        <f t="array" aca="1" ref="S24" ca="1">IFERROR(INDEX(nomprod,SMALL(IF(nomdom=$N24,ROW(nomdom)-1,""),COLUMN(E:E))),"")</f>
        <v/>
      </c>
      <c r="T24" t="str">
        <f t="array" aca="1" ref="T24" ca="1">IFERROR(INDEX(nomprod,SMALL(IF(nomdom=$N24,ROW(nomdom)-1,""),COLUMN(F:F))),"")</f>
        <v/>
      </c>
      <c r="U24" t="str">
        <f t="array" aca="1" ref="U24" ca="1">IFERROR(INDEX(nomprod,SMALL(IF(nomdom=$N24,ROW(nomdom)-1,""),COLUMN(G:G))),"")</f>
        <v/>
      </c>
    </row>
    <row r="25" spans="3:21">
      <c r="C25" t="s">
        <v>53</v>
      </c>
      <c r="D25" t="s">
        <v>54</v>
      </c>
      <c r="E25"/>
      <c r="G25" s="2">
        <v>1</v>
      </c>
      <c r="H25" s="6">
        <f t="shared" si="0"/>
        <v>1.2</v>
      </c>
      <c r="I25" s="6">
        <f t="shared" si="1"/>
        <v>2.56</v>
      </c>
      <c r="J25" s="6">
        <f t="shared" si="2"/>
        <v>2.8</v>
      </c>
      <c r="N25" t="str">
        <f t="array" aca="1" ref="N25" ca="1">IFERROR(INDEX(nomdom,MATCH(SMALL(COUNTIF(nomdom,"&lt;="&amp;nomdom),ROW(A25)),COUNTIF(nomdom,"&lt;="&amp;nomdom),0)),"")</f>
        <v>DOMAINES DES DIMANCHES</v>
      </c>
      <c r="O25" t="str">
        <f t="array" aca="1" ref="O25" ca="1">IFERROR(INDEX(nomprod,SMALL(IF(nomdom=$N25,ROW(nomdom)-1,""),COUNTIF(N$2:N25,$N25))),"")</f>
        <v>Grenache</v>
      </c>
      <c r="Q25" t="str">
        <f t="array" aca="1" ref="Q25" ca="1">IFERROR(INDEX(nomprod,SMALL(IF(nomdom=$N25,ROW(nomdom)-1,""),COLUMN(C:C))),"")</f>
        <v/>
      </c>
      <c r="R25" t="str">
        <f t="array" aca="1" ref="R25" ca="1">IFERROR(INDEX(nomprod,SMALL(IF(nomdom=$N25,ROW(nomdom)-1,""),COLUMN(D:D))),"")</f>
        <v/>
      </c>
      <c r="S25" t="str">
        <f t="array" aca="1" ref="S25" ca="1">IFERROR(INDEX(nomprod,SMALL(IF(nomdom=$N25,ROW(nomdom)-1,""),COLUMN(E:E))),"")</f>
        <v/>
      </c>
      <c r="T25" t="str">
        <f t="array" aca="1" ref="T25" ca="1">IFERROR(INDEX(nomprod,SMALL(IF(nomdom=$N25,ROW(nomdom)-1,""),COLUMN(F:F))),"")</f>
        <v/>
      </c>
      <c r="U25" t="str">
        <f t="array" aca="1" ref="U25" ca="1">IFERROR(INDEX(nomprod,SMALL(IF(nomdom=$N25,ROW(nomdom)-1,""),COLUMN(G:G))),"")</f>
        <v/>
      </c>
    </row>
    <row r="26" spans="3:21">
      <c r="C26" t="s">
        <v>55</v>
      </c>
      <c r="D26" t="s">
        <v>56</v>
      </c>
      <c r="E26"/>
      <c r="G26" s="2">
        <v>1</v>
      </c>
      <c r="H26" s="6">
        <f t="shared" si="0"/>
        <v>1.2</v>
      </c>
      <c r="I26" s="6">
        <f t="shared" si="1"/>
        <v>2.56</v>
      </c>
      <c r="J26" s="6">
        <f t="shared" si="2"/>
        <v>2.8</v>
      </c>
      <c r="N26" t="str">
        <f t="array" aca="1" ref="N26" ca="1">IFERROR(INDEX(nomdom,MATCH(SMALL(COUNTIF(nomdom,"&lt;="&amp;nomdom),ROW(A26)),COUNTIF(nomdom,"&lt;="&amp;nomdom),0)),"")</f>
        <v>FOILLARD JEAN</v>
      </c>
      <c r="O26" t="str">
        <f t="array" aca="1" ref="O26" ca="1">IFERROR(INDEX(nomprod,SMALL(IF(nomdom=$N26,ROW(nomdom)-1,""),COUNTIF(N$2:N26,$N26))),"")</f>
        <v>Morgon classique</v>
      </c>
      <c r="Q26" t="str">
        <f t="array" aca="1" ref="Q26" ca="1">IFERROR(INDEX(nomprod,SMALL(IF(nomdom=$N26,ROW(nomdom)-1,""),COLUMN(C:C))),"")</f>
        <v/>
      </c>
      <c r="R26" t="str">
        <f t="array" aca="1" ref="R26" ca="1">IFERROR(INDEX(nomprod,SMALL(IF(nomdom=$N26,ROW(nomdom)-1,""),COLUMN(D:D))),"")</f>
        <v/>
      </c>
      <c r="S26" t="str">
        <f t="array" aca="1" ref="S26" ca="1">IFERROR(INDEX(nomprod,SMALL(IF(nomdom=$N26,ROW(nomdom)-1,""),COLUMN(E:E))),"")</f>
        <v/>
      </c>
      <c r="T26" t="str">
        <f t="array" aca="1" ref="T26" ca="1">IFERROR(INDEX(nomprod,SMALL(IF(nomdom=$N26,ROW(nomdom)-1,""),COLUMN(F:F))),"")</f>
        <v/>
      </c>
      <c r="U26" t="str">
        <f t="array" aca="1" ref="U26" ca="1">IFERROR(INDEX(nomprod,SMALL(IF(nomdom=$N26,ROW(nomdom)-1,""),COLUMN(G:G))),"")</f>
        <v/>
      </c>
    </row>
    <row r="27" spans="3:21">
      <c r="C27" t="s">
        <v>57</v>
      </c>
      <c r="D27" t="s">
        <v>58</v>
      </c>
      <c r="E27"/>
      <c r="G27" s="2">
        <v>1</v>
      </c>
      <c r="H27" s="6">
        <f t="shared" si="0"/>
        <v>1.2</v>
      </c>
      <c r="I27" s="6">
        <f t="shared" si="1"/>
        <v>2.56</v>
      </c>
      <c r="J27" s="6">
        <f t="shared" si="2"/>
        <v>2.8</v>
      </c>
      <c r="N27" t="str">
        <f t="array" aca="1" ref="N27" ca="1">IFERROR(INDEX(nomdom,MATCH(SMALL(COUNTIF(nomdom,"&lt;="&amp;nomdom),ROW(A27)),COUNTIF(nomdom,"&lt;="&amp;nomdom),0)),"")</f>
        <v>FRANCOIS DECOMBES</v>
      </c>
      <c r="O27" t="str">
        <f t="array" aca="1" ref="O27" ca="1">IFERROR(INDEX(nomprod,SMALL(IF(nomdom=$N27,ROW(nomdom)-1,""),COUNTIF(N$2:N27,$N27))),"")</f>
        <v>AOC Blaye Cotes De Bordeaux Rouge</v>
      </c>
      <c r="Q27" t="str">
        <f t="array" aca="1" ref="Q27" ca="1">IFERROR(INDEX(nomprod,SMALL(IF(nomdom=$N27,ROW(nomdom)-1,""),COLUMN(C:C))),"")</f>
        <v/>
      </c>
      <c r="R27" t="str">
        <f t="array" aca="1" ref="R27" ca="1">IFERROR(INDEX(nomprod,SMALL(IF(nomdom=$N27,ROW(nomdom)-1,""),COLUMN(D:D))),"")</f>
        <v/>
      </c>
      <c r="S27" t="str">
        <f t="array" aca="1" ref="S27" ca="1">IFERROR(INDEX(nomprod,SMALL(IF(nomdom=$N27,ROW(nomdom)-1,""),COLUMN(E:E))),"")</f>
        <v/>
      </c>
      <c r="T27" t="str">
        <f t="array" aca="1" ref="T27" ca="1">IFERROR(INDEX(nomprod,SMALL(IF(nomdom=$N27,ROW(nomdom)-1,""),COLUMN(F:F))),"")</f>
        <v/>
      </c>
      <c r="U27" t="str">
        <f t="array" aca="1" ref="U27" ca="1">IFERROR(INDEX(nomprod,SMALL(IF(nomdom=$N27,ROW(nomdom)-1,""),COLUMN(G:G))),"")</f>
        <v/>
      </c>
    </row>
    <row r="28" spans="3:21">
      <c r="C28" t="s">
        <v>59</v>
      </c>
      <c r="D28" t="s">
        <v>60</v>
      </c>
      <c r="E28"/>
      <c r="G28" s="2">
        <v>1</v>
      </c>
      <c r="H28" s="6">
        <f t="shared" si="0"/>
        <v>1.2</v>
      </c>
      <c r="I28" s="6">
        <f t="shared" si="1"/>
        <v>2.56</v>
      </c>
      <c r="J28" s="6">
        <f t="shared" si="2"/>
        <v>2.8</v>
      </c>
      <c r="N28" t="str">
        <f t="array" aca="1" ref="N28" ca="1">IFERROR(INDEX(nomdom,MATCH(SMALL(COUNTIF(nomdom,"&lt;="&amp;nomdom),ROW(A28)),COUNTIF(nomdom,"&lt;="&amp;nomdom),0)),"")</f>
        <v>GOURDON PELTIER</v>
      </c>
      <c r="O28" t="str">
        <f t="array" aca="1" ref="O28" ca="1">IFERROR(INDEX(nomprod,SMALL(IF(nomdom=$N28,ROW(nomdom)-1,""),COUNTIF(N$2:N28,$N28))),"")</f>
        <v>Zéro Bulle Rosé</v>
      </c>
      <c r="Q28" t="str">
        <f t="array" aca="1" ref="Q28" ca="1">IFERROR(INDEX(nomprod,SMALL(IF(nomdom=$N28,ROW(nomdom)-1,""),COLUMN(C:C))),"")</f>
        <v/>
      </c>
      <c r="R28" t="str">
        <f t="array" aca="1" ref="R28" ca="1">IFERROR(INDEX(nomprod,SMALL(IF(nomdom=$N28,ROW(nomdom)-1,""),COLUMN(D:D))),"")</f>
        <v/>
      </c>
      <c r="S28" t="str">
        <f t="array" aca="1" ref="S28" ca="1">IFERROR(INDEX(nomprod,SMALL(IF(nomdom=$N28,ROW(nomdom)-1,""),COLUMN(E:E))),"")</f>
        <v/>
      </c>
      <c r="T28" t="str">
        <f t="array" aca="1" ref="T28" ca="1">IFERROR(INDEX(nomprod,SMALL(IF(nomdom=$N28,ROW(nomdom)-1,""),COLUMN(F:F))),"")</f>
        <v/>
      </c>
      <c r="U28" t="str">
        <f t="array" aca="1" ref="U28" ca="1">IFERROR(INDEX(nomprod,SMALL(IF(nomdom=$N28,ROW(nomdom)-1,""),COLUMN(G:G))),"")</f>
        <v/>
      </c>
    </row>
    <row r="29" spans="3:21">
      <c r="C29" t="s">
        <v>61</v>
      </c>
      <c r="D29" t="s">
        <v>62</v>
      </c>
      <c r="E29"/>
      <c r="G29" s="2">
        <v>1</v>
      </c>
      <c r="H29" s="6">
        <f t="shared" si="0"/>
        <v>1.2</v>
      </c>
      <c r="I29" s="6">
        <f t="shared" si="1"/>
        <v>2.56</v>
      </c>
      <c r="J29" s="6">
        <f t="shared" si="2"/>
        <v>2.8</v>
      </c>
      <c r="N29" t="str">
        <f t="array" aca="1" ref="N29" ca="1">IFERROR(INDEX(nomdom,MATCH(SMALL(COUNTIF(nomdom,"&lt;="&amp;nomdom),ROW(A29)),COUNTIF(nomdom,"&lt;="&amp;nomdom),0)),"")</f>
        <v>JEAN-MARIE CHALLAND</v>
      </c>
      <c r="O29" t="str">
        <f t="array" aca="1" ref="O29" ca="1">IFERROR(INDEX(nomprod,SMALL(IF(nomdom=$N29,ROW(nomdom)-1,""),COUNTIF(N$2:N29,$N29))),"")</f>
        <v>Viré-Cléssé Domaine Des Chazelles</v>
      </c>
      <c r="Q29" t="str">
        <f t="array" aca="1" ref="Q29" ca="1">IFERROR(INDEX(nomprod,SMALL(IF(nomdom=$N29,ROW(nomdom)-1,""),COLUMN(C:C))),"")</f>
        <v/>
      </c>
      <c r="R29" t="str">
        <f t="array" aca="1" ref="R29" ca="1">IFERROR(INDEX(nomprod,SMALL(IF(nomdom=$N29,ROW(nomdom)-1,""),COLUMN(D:D))),"")</f>
        <v/>
      </c>
      <c r="S29" t="str">
        <f t="array" aca="1" ref="S29" ca="1">IFERROR(INDEX(nomprod,SMALL(IF(nomdom=$N29,ROW(nomdom)-1,""),COLUMN(E:E))),"")</f>
        <v/>
      </c>
      <c r="T29" t="str">
        <f t="array" aca="1" ref="T29" ca="1">IFERROR(INDEX(nomprod,SMALL(IF(nomdom=$N29,ROW(nomdom)-1,""),COLUMN(F:F))),"")</f>
        <v/>
      </c>
      <c r="U29" t="str">
        <f t="array" aca="1" ref="U29" ca="1">IFERROR(INDEX(nomprod,SMALL(IF(nomdom=$N29,ROW(nomdom)-1,""),COLUMN(G:G))),"")</f>
        <v/>
      </c>
    </row>
    <row r="30" spans="3:21">
      <c r="C30" t="s">
        <v>63</v>
      </c>
      <c r="D30" t="s">
        <v>7</v>
      </c>
      <c r="G30" s="2">
        <v>1</v>
      </c>
      <c r="H30" s="6">
        <f t="shared" si="0"/>
        <v>1.2</v>
      </c>
      <c r="I30" s="6">
        <f t="shared" si="1"/>
        <v>2.56</v>
      </c>
      <c r="J30" s="6">
        <f t="shared" si="2"/>
        <v>2.8</v>
      </c>
      <c r="N30" t="str">
        <f t="array" aca="1" ref="N30" ca="1">IFERROR(INDEX(nomdom,MATCH(SMALL(COUNTIF(nomdom,"&lt;="&amp;nomdom),ROW(A30)),COUNTIF(nomdom,"&lt;="&amp;nomdom),0)),"")</f>
        <v>JONC BLANC</v>
      </c>
      <c r="O30" t="str">
        <f t="array" aca="1" ref="O30" ca="1">IFERROR(INDEX(nomprod,SMALL(IF(nomdom=$N30,ROW(nomdom)-1,""),COUNTIF(N$2:N30,$N30))),"")</f>
        <v>Le Vin En Rose</v>
      </c>
      <c r="Q30" t="str">
        <f t="array" aca="1" ref="Q30" ca="1">IFERROR(INDEX(nomprod,SMALL(IF(nomdom=$N30,ROW(nomdom)-1,""),COLUMN(C:C))),"")</f>
        <v/>
      </c>
      <c r="R30" t="str">
        <f t="array" aca="1" ref="R30" ca="1">IFERROR(INDEX(nomprod,SMALL(IF(nomdom=$N30,ROW(nomdom)-1,""),COLUMN(D:D))),"")</f>
        <v/>
      </c>
      <c r="S30" t="str">
        <f t="array" aca="1" ref="S30" ca="1">IFERROR(INDEX(nomprod,SMALL(IF(nomdom=$N30,ROW(nomdom)-1,""),COLUMN(E:E))),"")</f>
        <v/>
      </c>
      <c r="T30" t="str">
        <f t="array" aca="1" ref="T30" ca="1">IFERROR(INDEX(nomprod,SMALL(IF(nomdom=$N30,ROW(nomdom)-1,""),COLUMN(F:F))),"")</f>
        <v/>
      </c>
      <c r="U30" t="str">
        <f t="array" aca="1" ref="U30" ca="1">IFERROR(INDEX(nomprod,SMALL(IF(nomdom=$N30,ROW(nomdom)-1,""),COLUMN(G:G))),"")</f>
        <v/>
      </c>
    </row>
    <row r="31" spans="3:21">
      <c r="C31" t="s">
        <v>64</v>
      </c>
      <c r="D31" t="s">
        <v>65</v>
      </c>
      <c r="E31"/>
      <c r="G31" s="2">
        <v>1</v>
      </c>
      <c r="H31" s="6">
        <f t="shared" si="0"/>
        <v>1.2</v>
      </c>
      <c r="I31" s="6">
        <f t="shared" si="1"/>
        <v>2.56</v>
      </c>
      <c r="J31" s="6">
        <f t="shared" si="2"/>
        <v>2.8</v>
      </c>
      <c r="N31" t="str">
        <f t="array" aca="1" ref="N31" ca="1">IFERROR(INDEX(nomdom,MATCH(SMALL(COUNTIF(nomdom,"&lt;="&amp;nomdom),ROW(A31)),COUNTIF(nomdom,"&lt;="&amp;nomdom),0)),"")</f>
        <v>LA SOURCE DU RUAULT</v>
      </c>
      <c r="O31" t="str">
        <f t="array" aca="1" ref="O31" ca="1">IFERROR(INDEX(nomprod,SMALL(IF(nomdom=$N31,ROW(nomdom)-1,""),COUNTIF(N$2:N31,$N31))),"")</f>
        <v>Saumur Champigny</v>
      </c>
      <c r="Q31" t="str">
        <f t="array" aca="1" ref="Q31" ca="1">IFERROR(INDEX(nomprod,SMALL(IF(nomdom=$N31,ROW(nomdom)-1,""),COLUMN(C:C))),"")</f>
        <v/>
      </c>
      <c r="R31" t="str">
        <f t="array" aca="1" ref="R31" ca="1">IFERROR(INDEX(nomprod,SMALL(IF(nomdom=$N31,ROW(nomdom)-1,""),COLUMN(D:D))),"")</f>
        <v/>
      </c>
      <c r="S31" t="str">
        <f t="array" aca="1" ref="S31" ca="1">IFERROR(INDEX(nomprod,SMALL(IF(nomdom=$N31,ROW(nomdom)-1,""),COLUMN(E:E))),"")</f>
        <v/>
      </c>
      <c r="T31" t="str">
        <f t="array" aca="1" ref="T31" ca="1">IFERROR(INDEX(nomprod,SMALL(IF(nomdom=$N31,ROW(nomdom)-1,""),COLUMN(F:F))),"")</f>
        <v/>
      </c>
      <c r="U31" t="str">
        <f t="array" aca="1" ref="U31" ca="1">IFERROR(INDEX(nomprod,SMALL(IF(nomdom=$N31,ROW(nomdom)-1,""),COLUMN(G:G))),"")</f>
        <v/>
      </c>
    </row>
    <row r="32" spans="3:21">
      <c r="C32" t="s">
        <v>66</v>
      </c>
      <c r="D32" t="s">
        <v>99</v>
      </c>
      <c r="E32"/>
      <c r="G32" s="2">
        <v>1</v>
      </c>
      <c r="H32" s="6">
        <f t="shared" si="0"/>
        <v>1.2</v>
      </c>
      <c r="I32" s="6">
        <f t="shared" si="1"/>
        <v>2.56</v>
      </c>
      <c r="J32" s="6">
        <f t="shared" si="2"/>
        <v>2.8</v>
      </c>
      <c r="N32" t="str">
        <f t="array" aca="1" ref="N32" ca="1">IFERROR(INDEX(nomdom,MATCH(SMALL(COUNTIF(nomdom,"&lt;="&amp;nomdom),ROW(A32)),COUNTIF(nomdom,"&lt;="&amp;nomdom),0)),"")</f>
        <v>LE DOMAINE D’EDOUARD</v>
      </c>
      <c r="O32" t="str">
        <f t="array" aca="1" ref="O32" ca="1">IFERROR(INDEX(nomprod,SMALL(IF(nomdom=$N32,ROW(nomdom)-1,""),COUNTIF(N$2:N32,$N32))),"")</f>
        <v>Cotes d’Auxerre Chardonnay</v>
      </c>
      <c r="Q32" t="str">
        <f t="array" aca="1" ref="Q32" ca="1">IFERROR(INDEX(nomprod,SMALL(IF(nomdom=$N32,ROW(nomdom)-1,""),COLUMN(C:C))),"")</f>
        <v/>
      </c>
      <c r="R32" t="str">
        <f t="array" aca="1" ref="R32" ca="1">IFERROR(INDEX(nomprod,SMALL(IF(nomdom=$N32,ROW(nomdom)-1,""),COLUMN(D:D))),"")</f>
        <v/>
      </c>
      <c r="S32" t="str">
        <f t="array" aca="1" ref="S32" ca="1">IFERROR(INDEX(nomprod,SMALL(IF(nomdom=$N32,ROW(nomdom)-1,""),COLUMN(E:E))),"")</f>
        <v/>
      </c>
      <c r="T32" t="str">
        <f t="array" aca="1" ref="T32" ca="1">IFERROR(INDEX(nomprod,SMALL(IF(nomdom=$N32,ROW(nomdom)-1,""),COLUMN(F:F))),"")</f>
        <v/>
      </c>
      <c r="U32" t="str">
        <f t="array" aca="1" ref="U32" ca="1">IFERROR(INDEX(nomprod,SMALL(IF(nomdom=$N32,ROW(nomdom)-1,""),COLUMN(G:G))),"")</f>
        <v/>
      </c>
    </row>
    <row r="33" spans="3:21">
      <c r="C33" t="s">
        <v>67</v>
      </c>
      <c r="D33" t="s">
        <v>68</v>
      </c>
      <c r="E33"/>
      <c r="G33" s="2">
        <v>1</v>
      </c>
      <c r="H33" s="6">
        <f t="shared" si="0"/>
        <v>1.2</v>
      </c>
      <c r="I33" s="6">
        <f t="shared" si="1"/>
        <v>2.56</v>
      </c>
      <c r="J33" s="6">
        <f t="shared" si="2"/>
        <v>2.8</v>
      </c>
      <c r="N33" t="str">
        <f t="array" aca="1" ref="N33" ca="1">IFERROR(INDEX(nomdom,MATCH(SMALL(COUNTIF(nomdom,"&lt;="&amp;nomdom),ROW(A33)),COUNTIF(nomdom,"&lt;="&amp;nomdom),0)),"")</f>
        <v>LE HAUT PLANTY</v>
      </c>
      <c r="O33" t="str">
        <f t="array" aca="1" ref="O33" ca="1">IFERROR(INDEX(nomprod,SMALL(IF(nomdom=$N33,ROW(nomdom)-1,""),COUNTIF(N$2:N33,$N33))),"")</f>
        <v>Muskadig Breizh</v>
      </c>
      <c r="Q33" t="str">
        <f t="array" aca="1" ref="Q33" ca="1">IFERROR(INDEX(nomprod,SMALL(IF(nomdom=$N33,ROW(nomdom)-1,""),COLUMN(C:C))),"")</f>
        <v/>
      </c>
      <c r="R33" t="str">
        <f t="array" aca="1" ref="R33" ca="1">IFERROR(INDEX(nomprod,SMALL(IF(nomdom=$N33,ROW(nomdom)-1,""),COLUMN(D:D))),"")</f>
        <v/>
      </c>
      <c r="S33" t="str">
        <f t="array" aca="1" ref="S33" ca="1">IFERROR(INDEX(nomprod,SMALL(IF(nomdom=$N33,ROW(nomdom)-1,""),COLUMN(E:E))),"")</f>
        <v/>
      </c>
      <c r="T33" t="str">
        <f t="array" aca="1" ref="T33" ca="1">IFERROR(INDEX(nomprod,SMALL(IF(nomdom=$N33,ROW(nomdom)-1,""),COLUMN(F:F))),"")</f>
        <v/>
      </c>
      <c r="U33" t="str">
        <f t="array" aca="1" ref="U33" ca="1">IFERROR(INDEX(nomprod,SMALL(IF(nomdom=$N33,ROW(nomdom)-1,""),COLUMN(G:G))),"")</f>
        <v/>
      </c>
    </row>
    <row r="34" spans="3:21">
      <c r="C34" t="s">
        <v>69</v>
      </c>
      <c r="D34" t="s">
        <v>70</v>
      </c>
      <c r="E34"/>
      <c r="G34" s="2">
        <v>1</v>
      </c>
      <c r="H34" s="6">
        <f t="shared" si="0"/>
        <v>1.2</v>
      </c>
      <c r="I34" s="6">
        <f t="shared" si="1"/>
        <v>2.56</v>
      </c>
      <c r="J34" s="6">
        <f t="shared" si="2"/>
        <v>2.8</v>
      </c>
      <c r="N34" t="str">
        <f t="array" aca="1" ref="N34" ca="1">IFERROR(INDEX(nomdom,MATCH(SMALL(COUNTIF(nomdom,"&lt;="&amp;nomdom),ROW(A34)),COUNTIF(nomdom,"&lt;="&amp;nomdom),0)),"")</f>
        <v>LE MAS DE MON PERE</v>
      </c>
      <c r="O34" t="str">
        <f t="array" aca="1" ref="O34" ca="1">IFERROR(INDEX(nomprod,SMALL(IF(nomdom=$N34,ROW(nomdom)-1,""),COUNTIF(N$2:N34,$N34))),"")</f>
        <v>L’Insolite VDF rouge</v>
      </c>
      <c r="Q34" t="str">
        <f t="array" aca="1" ref="Q34" ca="1">IFERROR(INDEX(nomprod,SMALL(IF(nomdom=$N34,ROW(nomdom)-1,""),COLUMN(C:C))),"")</f>
        <v/>
      </c>
      <c r="R34" t="str">
        <f t="array" aca="1" ref="R34" ca="1">IFERROR(INDEX(nomprod,SMALL(IF(nomdom=$N34,ROW(nomdom)-1,""),COLUMN(D:D))),"")</f>
        <v/>
      </c>
      <c r="S34" t="str">
        <f t="array" aca="1" ref="S34" ca="1">IFERROR(INDEX(nomprod,SMALL(IF(nomdom=$N34,ROW(nomdom)-1,""),COLUMN(E:E))),"")</f>
        <v/>
      </c>
      <c r="T34" t="str">
        <f t="array" aca="1" ref="T34" ca="1">IFERROR(INDEX(nomprod,SMALL(IF(nomdom=$N34,ROW(nomdom)-1,""),COLUMN(F:F))),"")</f>
        <v/>
      </c>
      <c r="U34" t="str">
        <f t="array" aca="1" ref="U34" ca="1">IFERROR(INDEX(nomprod,SMALL(IF(nomdom=$N34,ROW(nomdom)-1,""),COLUMN(G:G))),"")</f>
        <v/>
      </c>
    </row>
    <row r="35" spans="3:21">
      <c r="C35" t="s">
        <v>71</v>
      </c>
      <c r="D35" t="s">
        <v>72</v>
      </c>
      <c r="E35"/>
      <c r="G35" s="2">
        <v>1</v>
      </c>
      <c r="H35" s="6">
        <f t="shared" si="0"/>
        <v>1.2</v>
      </c>
      <c r="I35" s="6">
        <f t="shared" si="1"/>
        <v>2.56</v>
      </c>
      <c r="J35" s="6">
        <f t="shared" si="2"/>
        <v>2.8</v>
      </c>
      <c r="N35" t="str">
        <f t="array" aca="1" ref="N35" ca="1">IFERROR(INDEX(nomdom,MATCH(SMALL(COUNTIF(nomdom,"&lt;="&amp;nomdom),ROW(A35)),COUNTIF(nomdom,"&lt;="&amp;nomdom),0)),"")</f>
        <v>LES DEPLAUDE DE TARTARAS</v>
      </c>
      <c r="O35" t="str">
        <f t="array" aca="1" ref="O35" ca="1">IFERROR(INDEX(nomprod,SMALL(IF(nomdom=$N35,ROW(nomdom)-1,""),COUNTIF(N$2:N35,$N35))),"")</f>
        <v>Les Yeux Fermés</v>
      </c>
      <c r="Q35" t="str">
        <f t="array" aca="1" ref="Q35" ca="1">IFERROR(INDEX(nomprod,SMALL(IF(nomdom=$N35,ROW(nomdom)-1,""),COLUMN(C:C))),"")</f>
        <v/>
      </c>
      <c r="R35" t="str">
        <f t="array" aca="1" ref="R35" ca="1">IFERROR(INDEX(nomprod,SMALL(IF(nomdom=$N35,ROW(nomdom)-1,""),COLUMN(D:D))),"")</f>
        <v/>
      </c>
      <c r="S35" t="str">
        <f t="array" aca="1" ref="S35" ca="1">IFERROR(INDEX(nomprod,SMALL(IF(nomdom=$N35,ROW(nomdom)-1,""),COLUMN(E:E))),"")</f>
        <v/>
      </c>
      <c r="T35" t="str">
        <f t="array" aca="1" ref="T35" ca="1">IFERROR(INDEX(nomprod,SMALL(IF(nomdom=$N35,ROW(nomdom)-1,""),COLUMN(F:F))),"")</f>
        <v/>
      </c>
      <c r="U35" t="str">
        <f t="array" aca="1" ref="U35" ca="1">IFERROR(INDEX(nomprod,SMALL(IF(nomdom=$N35,ROW(nomdom)-1,""),COLUMN(G:G))),"")</f>
        <v/>
      </c>
    </row>
    <row r="36" spans="3:21">
      <c r="C36" t="s">
        <v>73</v>
      </c>
      <c r="D36" t="s">
        <v>74</v>
      </c>
      <c r="E36"/>
      <c r="G36" s="2">
        <v>1</v>
      </c>
      <c r="H36" s="6">
        <f t="shared" si="0"/>
        <v>1.2</v>
      </c>
      <c r="I36" s="6">
        <f t="shared" si="1"/>
        <v>2.56</v>
      </c>
      <c r="J36" s="6">
        <f t="shared" si="2"/>
        <v>2.8</v>
      </c>
      <c r="N36" t="str">
        <f t="array" aca="1" ref="N36" ca="1">IFERROR(INDEX(nomdom,MATCH(SMALL(COUNTIF(nomdom,"&lt;="&amp;nomdom),ROW(A36)),COUNTIF(nomdom,"&lt;="&amp;nomdom),0)),"")</f>
        <v>LES HAUTS DE RIQUETS</v>
      </c>
      <c r="O36" t="str">
        <f t="array" aca="1" ref="O36" ca="1">IFERROR(INDEX(nomprod,SMALL(IF(nomdom=$N36,ROW(nomdom)-1,""),COUNTIF(N$2:N36,$N36))),"")</f>
        <v>Amourette</v>
      </c>
      <c r="Q36" t="str">
        <f t="array" aca="1" ref="Q36" ca="1">IFERROR(INDEX(nomprod,SMALL(IF(nomdom=$N36,ROW(nomdom)-1,""),COLUMN(C:C))),"")</f>
        <v/>
      </c>
      <c r="R36" t="str">
        <f t="array" aca="1" ref="R36" ca="1">IFERROR(INDEX(nomprod,SMALL(IF(nomdom=$N36,ROW(nomdom)-1,""),COLUMN(D:D))),"")</f>
        <v/>
      </c>
      <c r="S36" t="str">
        <f t="array" aca="1" ref="S36" ca="1">IFERROR(INDEX(nomprod,SMALL(IF(nomdom=$N36,ROW(nomdom)-1,""),COLUMN(E:E))),"")</f>
        <v/>
      </c>
      <c r="T36" t="str">
        <f t="array" aca="1" ref="T36" ca="1">IFERROR(INDEX(nomprod,SMALL(IF(nomdom=$N36,ROW(nomdom)-1,""),COLUMN(F:F))),"")</f>
        <v/>
      </c>
      <c r="U36" t="str">
        <f t="array" aca="1" ref="U36" ca="1">IFERROR(INDEX(nomprod,SMALL(IF(nomdom=$N36,ROW(nomdom)-1,""),COLUMN(G:G))),"")</f>
        <v/>
      </c>
    </row>
    <row r="37" spans="3:21">
      <c r="C37" t="s">
        <v>75</v>
      </c>
      <c r="D37" t="s">
        <v>76</v>
      </c>
      <c r="E37"/>
      <c r="G37" s="2">
        <v>1</v>
      </c>
      <c r="H37" s="6">
        <f t="shared" si="0"/>
        <v>1.2</v>
      </c>
      <c r="I37" s="6">
        <f t="shared" si="1"/>
        <v>2.56</v>
      </c>
      <c r="J37" s="6">
        <f t="shared" si="2"/>
        <v>2.8</v>
      </c>
      <c r="N37" t="str">
        <f t="array" aca="1" ref="N37" ca="1">IFERROR(INDEX(nomdom,MATCH(SMALL(COUNTIF(nomdom,"&lt;="&amp;nomdom),ROW(A37)),COUNTIF(nomdom,"&lt;="&amp;nomdom),0)),"")</f>
        <v>LES TROIS PETIOTES</v>
      </c>
      <c r="O37" t="str">
        <f t="array" aca="1" ref="O37" ca="1">IFERROR(INDEX(nomprod,SMALL(IF(nomdom=$N37,ROW(nomdom)-1,""),COUNTIF(N$2:N37,$N37))),"")</f>
        <v>Chaperon Rouge</v>
      </c>
      <c r="Q37" t="str">
        <f t="array" aca="1" ref="Q37" ca="1">IFERROR(INDEX(nomprod,SMALL(IF(nomdom=$N37,ROW(nomdom)-1,""),COLUMN(C:C))),"")</f>
        <v/>
      </c>
      <c r="R37" t="str">
        <f t="array" aca="1" ref="R37" ca="1">IFERROR(INDEX(nomprod,SMALL(IF(nomdom=$N37,ROW(nomdom)-1,""),COLUMN(D:D))),"")</f>
        <v/>
      </c>
      <c r="S37" t="str">
        <f t="array" aca="1" ref="S37" ca="1">IFERROR(INDEX(nomprod,SMALL(IF(nomdom=$N37,ROW(nomdom)-1,""),COLUMN(E:E))),"")</f>
        <v/>
      </c>
      <c r="T37" t="str">
        <f t="array" aca="1" ref="T37" ca="1">IFERROR(INDEX(nomprod,SMALL(IF(nomdom=$N37,ROW(nomdom)-1,""),COLUMN(F:F))),"")</f>
        <v/>
      </c>
      <c r="U37" t="str">
        <f t="array" aca="1" ref="U37" ca="1">IFERROR(INDEX(nomprod,SMALL(IF(nomdom=$N37,ROW(nomdom)-1,""),COLUMN(G:G))),"")</f>
        <v/>
      </c>
    </row>
    <row r="38" spans="3:21">
      <c r="C38" t="s">
        <v>77</v>
      </c>
      <c r="D38" t="s">
        <v>78</v>
      </c>
      <c r="E38"/>
      <c r="G38" s="2">
        <v>1</v>
      </c>
      <c r="H38" s="6">
        <f t="shared" si="0"/>
        <v>1.2</v>
      </c>
      <c r="I38" s="6">
        <f t="shared" si="1"/>
        <v>2.56</v>
      </c>
      <c r="J38" s="6">
        <f t="shared" si="2"/>
        <v>2.8</v>
      </c>
      <c r="N38" t="str">
        <f t="array" aca="1" ref="N38" ca="1">IFERROR(INDEX(nomdom,MATCH(SMALL(COUNTIF(nomdom,"&lt;="&amp;nomdom),ROW(A38)),COUNTIF(nomdom,"&lt;="&amp;nomdom),0)),"")</f>
        <v>LILIAN ET SOPHIE BAUCHET</v>
      </c>
      <c r="O38" t="str">
        <f t="array" aca="1" ref="O38" ca="1">IFERROR(INDEX(nomprod,SMALL(IF(nomdom=$N38,ROW(nomdom)-1,""),COUNTIF(N$2:N38,$N38))),"")</f>
        <v>Dazibao</v>
      </c>
      <c r="Q38" t="str">
        <f t="array" aca="1" ref="Q38" ca="1">IFERROR(INDEX(nomprod,SMALL(IF(nomdom=$N38,ROW(nomdom)-1,""),COLUMN(C:C))),"")</f>
        <v/>
      </c>
      <c r="R38" t="str">
        <f t="array" aca="1" ref="R38" ca="1">IFERROR(INDEX(nomprod,SMALL(IF(nomdom=$N38,ROW(nomdom)-1,""),COLUMN(D:D))),"")</f>
        <v/>
      </c>
      <c r="S38" t="str">
        <f t="array" aca="1" ref="S38" ca="1">IFERROR(INDEX(nomprod,SMALL(IF(nomdom=$N38,ROW(nomdom)-1,""),COLUMN(E:E))),"")</f>
        <v/>
      </c>
      <c r="T38" t="str">
        <f t="array" aca="1" ref="T38" ca="1">IFERROR(INDEX(nomprod,SMALL(IF(nomdom=$N38,ROW(nomdom)-1,""),COLUMN(F:F))),"")</f>
        <v/>
      </c>
      <c r="U38" t="str">
        <f t="array" aca="1" ref="U38" ca="1">IFERROR(INDEX(nomprod,SMALL(IF(nomdom=$N38,ROW(nomdom)-1,""),COLUMN(G:G))),"")</f>
        <v/>
      </c>
    </row>
    <row r="39" spans="3:21">
      <c r="C39" t="s">
        <v>79</v>
      </c>
      <c r="D39" t="s">
        <v>80</v>
      </c>
      <c r="E39"/>
      <c r="G39" s="2">
        <v>1</v>
      </c>
      <c r="H39" s="6">
        <f t="shared" si="0"/>
        <v>1.2</v>
      </c>
      <c r="I39" s="6">
        <f t="shared" si="1"/>
        <v>2.56</v>
      </c>
      <c r="J39" s="6">
        <f t="shared" si="2"/>
        <v>2.8</v>
      </c>
      <c r="N39" t="str">
        <f t="array" aca="1" ref="N39" ca="1">IFERROR(INDEX(nomdom,MATCH(SMALL(COUNTIF(nomdom,"&lt;="&amp;nomdom),ROW(A39)),COUNTIF(nomdom,"&lt;="&amp;nomdom),0)),"")</f>
        <v>MARC TEMPE</v>
      </c>
      <c r="O39" t="str">
        <f t="array" aca="1" ref="O39" ca="1">IFERROR(INDEX(nomprod,SMALL(IF(nomdom=$N39,ROW(nomdom)-1,""),COUNTIF(N$2:N39,$N39))),"")</f>
        <v xml:space="preserve">Zellenberg Riesling </v>
      </c>
      <c r="Q39" t="str">
        <f t="array" aca="1" ref="Q39" ca="1">IFERROR(INDEX(nomprod,SMALL(IF(nomdom=$N39,ROW(nomdom)-1,""),COLUMN(C:C))),"")</f>
        <v/>
      </c>
      <c r="R39" t="str">
        <f t="array" aca="1" ref="R39" ca="1">IFERROR(INDEX(nomprod,SMALL(IF(nomdom=$N39,ROW(nomdom)-1,""),COLUMN(D:D))),"")</f>
        <v/>
      </c>
      <c r="S39" t="str">
        <f t="array" aca="1" ref="S39" ca="1">IFERROR(INDEX(nomprod,SMALL(IF(nomdom=$N39,ROW(nomdom)-1,""),COLUMN(E:E))),"")</f>
        <v/>
      </c>
      <c r="T39" t="str">
        <f t="array" aca="1" ref="T39" ca="1">IFERROR(INDEX(nomprod,SMALL(IF(nomdom=$N39,ROW(nomdom)-1,""),COLUMN(F:F))),"")</f>
        <v/>
      </c>
      <c r="U39" t="str">
        <f t="array" aca="1" ref="U39" ca="1">IFERROR(INDEX(nomprod,SMALL(IF(nomdom=$N39,ROW(nomdom)-1,""),COLUMN(G:G))),"")</f>
        <v/>
      </c>
    </row>
    <row r="40" spans="3:21">
      <c r="C40" t="s">
        <v>81</v>
      </c>
      <c r="D40" t="s">
        <v>82</v>
      </c>
      <c r="E40"/>
      <c r="G40" s="2">
        <v>1</v>
      </c>
      <c r="H40" s="6">
        <f t="shared" si="0"/>
        <v>1.2</v>
      </c>
      <c r="I40" s="6">
        <f t="shared" si="1"/>
        <v>2.56</v>
      </c>
      <c r="J40" s="6">
        <f t="shared" si="2"/>
        <v>2.8</v>
      </c>
      <c r="N40" t="str">
        <f t="array" aca="1" ref="N40" ca="1">IFERROR(INDEX(nomdom,MATCH(SMALL(COUNTIF(nomdom,"&lt;="&amp;nomdom),ROW(A40)),COUNTIF(nomdom,"&lt;="&amp;nomdom),0)),"")</f>
        <v>MARTINE ET PIERRE-MARIE CHERMETTE</v>
      </c>
      <c r="O40" t="str">
        <f t="array" aca="1" ref="O40" ca="1">IFERROR(INDEX(nomprod,SMALL(IF(nomdom=$N40,ROW(nomdom)-1,""),COUNTIF(N$2:N40,$N40))),"")</f>
        <v>Beaujolais Primeur Vieilles Vignes</v>
      </c>
      <c r="Q40" t="str">
        <f t="array" aca="1" ref="Q40" ca="1">IFERROR(INDEX(nomprod,SMALL(IF(nomdom=$N40,ROW(nomdom)-1,""),COLUMN(C:C))),"")</f>
        <v/>
      </c>
      <c r="R40" t="str">
        <f t="array" aca="1" ref="R40" ca="1">IFERROR(INDEX(nomprod,SMALL(IF(nomdom=$N40,ROW(nomdom)-1,""),COLUMN(D:D))),"")</f>
        <v/>
      </c>
      <c r="S40" t="str">
        <f t="array" aca="1" ref="S40" ca="1">IFERROR(INDEX(nomprod,SMALL(IF(nomdom=$N40,ROW(nomdom)-1,""),COLUMN(E:E))),"")</f>
        <v/>
      </c>
      <c r="T40" t="str">
        <f t="array" aca="1" ref="T40" ca="1">IFERROR(INDEX(nomprod,SMALL(IF(nomdom=$N40,ROW(nomdom)-1,""),COLUMN(F:F))),"")</f>
        <v/>
      </c>
      <c r="U40" t="str">
        <f t="array" aca="1" ref="U40" ca="1">IFERROR(INDEX(nomprod,SMALL(IF(nomdom=$N40,ROW(nomdom)-1,""),COLUMN(G:G))),"")</f>
        <v/>
      </c>
    </row>
    <row r="41" spans="3:21">
      <c r="C41" t="s">
        <v>84</v>
      </c>
      <c r="D41" t="s">
        <v>85</v>
      </c>
      <c r="E41"/>
      <c r="G41" s="2">
        <v>1</v>
      </c>
      <c r="H41" s="6">
        <f t="shared" si="0"/>
        <v>1.2</v>
      </c>
      <c r="I41" s="6">
        <f t="shared" si="1"/>
        <v>2.56</v>
      </c>
      <c r="J41" s="6">
        <f t="shared" si="2"/>
        <v>2.8</v>
      </c>
      <c r="N41" t="str">
        <f t="array" aca="1" ref="N41" ca="1">IFERROR(INDEX(nomdom,MATCH(SMALL(COUNTIF(nomdom,"&lt;="&amp;nomdom),ROW(A41)),COUNTIF(nomdom,"&lt;="&amp;nomdom),0)),"")</f>
        <v>MAS DES CLOTS</v>
      </c>
      <c r="O41" t="str">
        <f t="array" aca="1" ref="O41" ca="1">IFERROR(INDEX(nomprod,SMALL(IF(nomdom=$N41,ROW(nomdom)-1,""),COUNTIF(N$2:N41,$N41))),"")</f>
        <v>Rigoletto</v>
      </c>
      <c r="Q41" t="str">
        <f t="array" aca="1" ref="Q41" ca="1">IFERROR(INDEX(nomprod,SMALL(IF(nomdom=$N41,ROW(nomdom)-1,""),COLUMN(C:C))),"")</f>
        <v/>
      </c>
      <c r="R41" t="str">
        <f t="array" aca="1" ref="R41" ca="1">IFERROR(INDEX(nomprod,SMALL(IF(nomdom=$N41,ROW(nomdom)-1,""),COLUMN(D:D))),"")</f>
        <v/>
      </c>
      <c r="S41" t="str">
        <f t="array" aca="1" ref="S41" ca="1">IFERROR(INDEX(nomprod,SMALL(IF(nomdom=$N41,ROW(nomdom)-1,""),COLUMN(E:E))),"")</f>
        <v/>
      </c>
      <c r="T41" t="str">
        <f t="array" aca="1" ref="T41" ca="1">IFERROR(INDEX(nomprod,SMALL(IF(nomdom=$N41,ROW(nomdom)-1,""),COLUMN(F:F))),"")</f>
        <v/>
      </c>
      <c r="U41" t="str">
        <f t="array" aca="1" ref="U41" ca="1">IFERROR(INDEX(nomprod,SMALL(IF(nomdom=$N41,ROW(nomdom)-1,""),COLUMN(G:G))),"")</f>
        <v/>
      </c>
    </row>
    <row r="42" spans="3:21">
      <c r="C42" t="s">
        <v>86</v>
      </c>
      <c r="D42" t="s">
        <v>87</v>
      </c>
      <c r="G42" s="2">
        <v>1</v>
      </c>
      <c r="H42" s="6">
        <f t="shared" si="0"/>
        <v>1.2</v>
      </c>
      <c r="I42" s="6">
        <f t="shared" si="1"/>
        <v>2.56</v>
      </c>
      <c r="J42" s="6">
        <f t="shared" si="2"/>
        <v>2.8</v>
      </c>
      <c r="N42" t="str">
        <f t="array" aca="1" ref="N42" ca="1">IFERROR(INDEX(nomdom,MATCH(SMALL(COUNTIF(nomdom,"&lt;="&amp;nomdom),ROW(A42)),COUNTIF(nomdom,"&lt;="&amp;nomdom),0)),"")</f>
        <v>MAS JULLIEN</v>
      </c>
      <c r="O42" t="str">
        <f t="array" aca="1" ref="O42" ca="1">IFERROR(INDEX(nomprod,SMALL(IF(nomdom=$N42,ROW(nomdom)-1,""),COUNTIF(N$2:N42,$N42))),"")</f>
        <v>« Les Etats D’Ame »</v>
      </c>
      <c r="Q42" t="str">
        <f t="array" aca="1" ref="Q42" ca="1">IFERROR(INDEX(nomprod,SMALL(IF(nomdom=$N42,ROW(nomdom)-1,""),COLUMN(C:C))),"")</f>
        <v/>
      </c>
      <c r="R42" t="str">
        <f t="array" aca="1" ref="R42" ca="1">IFERROR(INDEX(nomprod,SMALL(IF(nomdom=$N42,ROW(nomdom)-1,""),COLUMN(D:D))),"")</f>
        <v/>
      </c>
      <c r="S42" t="str">
        <f t="array" aca="1" ref="S42" ca="1">IFERROR(INDEX(nomprod,SMALL(IF(nomdom=$N42,ROW(nomdom)-1,""),COLUMN(E:E))),"")</f>
        <v/>
      </c>
      <c r="T42" t="str">
        <f t="array" aca="1" ref="T42" ca="1">IFERROR(INDEX(nomprod,SMALL(IF(nomdom=$N42,ROW(nomdom)-1,""),COLUMN(F:F))),"")</f>
        <v/>
      </c>
      <c r="U42" t="str">
        <f t="array" aca="1" ref="U42" ca="1">IFERROR(INDEX(nomprod,SMALL(IF(nomdom=$N42,ROW(nomdom)-1,""),COLUMN(G:G))),"")</f>
        <v/>
      </c>
    </row>
    <row r="43" spans="3:21">
      <c r="C43" t="s">
        <v>88</v>
      </c>
      <c r="D43" t="s">
        <v>89</v>
      </c>
      <c r="E43"/>
      <c r="G43" s="2">
        <v>1</v>
      </c>
      <c r="H43" s="6">
        <f t="shared" si="0"/>
        <v>1.2</v>
      </c>
      <c r="I43" s="6">
        <f t="shared" si="1"/>
        <v>2.56</v>
      </c>
      <c r="J43" s="6">
        <f t="shared" si="2"/>
        <v>2.8</v>
      </c>
      <c r="N43" t="str">
        <f t="array" aca="1" ref="N43" ca="1">IFERROR(INDEX(nomdom,MATCH(SMALL(COUNTIF(nomdom,"&lt;="&amp;nomdom),ROW(A43)),COUNTIF(nomdom,"&lt;="&amp;nomdom),0)),"")</f>
        <v>MATTHIEU DUMARCHER</v>
      </c>
      <c r="O43" t="str">
        <f t="array" aca="1" ref="O43" ca="1">IFERROR(INDEX(nomprod,SMALL(IF(nomdom=$N43,ROW(nomdom)-1,""),COUNTIF(N$2:N43,$N43))),"")</f>
        <v>Vin Rouge</v>
      </c>
      <c r="Q43" t="str">
        <f t="array" aca="1" ref="Q43" ca="1">IFERROR(INDEX(nomprod,SMALL(IF(nomdom=$N43,ROW(nomdom)-1,""),COLUMN(C:C))),"")</f>
        <v/>
      </c>
      <c r="R43" t="str">
        <f t="array" aca="1" ref="R43" ca="1">IFERROR(INDEX(nomprod,SMALL(IF(nomdom=$N43,ROW(nomdom)-1,""),COLUMN(D:D))),"")</f>
        <v/>
      </c>
      <c r="S43" t="str">
        <f t="array" aca="1" ref="S43" ca="1">IFERROR(INDEX(nomprod,SMALL(IF(nomdom=$N43,ROW(nomdom)-1,""),COLUMN(E:E))),"")</f>
        <v/>
      </c>
      <c r="T43" t="str">
        <f t="array" aca="1" ref="T43" ca="1">IFERROR(INDEX(nomprod,SMALL(IF(nomdom=$N43,ROW(nomdom)-1,""),COLUMN(F:F))),"")</f>
        <v/>
      </c>
      <c r="U43" t="str">
        <f t="array" aca="1" ref="U43" ca="1">IFERROR(INDEX(nomprod,SMALL(IF(nomdom=$N43,ROW(nomdom)-1,""),COLUMN(G:G))),"")</f>
        <v/>
      </c>
    </row>
    <row r="44" spans="3:21">
      <c r="C44" t="s">
        <v>90</v>
      </c>
      <c r="D44" t="s">
        <v>91</v>
      </c>
      <c r="G44" s="2">
        <v>1</v>
      </c>
      <c r="H44" s="6">
        <f t="shared" si="0"/>
        <v>1.2</v>
      </c>
      <c r="I44" s="6">
        <f t="shared" si="1"/>
        <v>2.56</v>
      </c>
      <c r="J44" s="6">
        <f t="shared" si="2"/>
        <v>2.8</v>
      </c>
      <c r="N44" t="str">
        <f t="array" aca="1" ref="N44" ca="1">IFERROR(INDEX(nomdom,MATCH(SMALL(COUNTIF(nomdom,"&lt;="&amp;nomdom),ROW(A44)),COUNTIF(nomdom,"&lt;="&amp;nomdom),0)),"")</f>
        <v>OLIVIER COHEN</v>
      </c>
      <c r="O44" t="str">
        <f t="array" aca="1" ref="O44" ca="1">IFERROR(INDEX(nomprod,SMALL(IF(nomdom=$N44,ROW(nomdom)-1,""),COUNTIF(N$2:N44,$N44))),"")</f>
        <v>Rond Rouge</v>
      </c>
      <c r="Q44" t="str">
        <f t="array" aca="1" ref="Q44" ca="1">IFERROR(INDEX(nomprod,SMALL(IF(nomdom=$N44,ROW(nomdom)-1,""),COLUMN(C:C))),"")</f>
        <v/>
      </c>
      <c r="R44" t="str">
        <f t="array" aca="1" ref="R44" ca="1">IFERROR(INDEX(nomprod,SMALL(IF(nomdom=$N44,ROW(nomdom)-1,""),COLUMN(D:D))),"")</f>
        <v/>
      </c>
      <c r="S44" t="str">
        <f t="array" aca="1" ref="S44" ca="1">IFERROR(INDEX(nomprod,SMALL(IF(nomdom=$N44,ROW(nomdom)-1,""),COLUMN(E:E))),"")</f>
        <v/>
      </c>
      <c r="T44" t="str">
        <f t="array" aca="1" ref="T44" ca="1">IFERROR(INDEX(nomprod,SMALL(IF(nomdom=$N44,ROW(nomdom)-1,""),COLUMN(F:F))),"")</f>
        <v/>
      </c>
      <c r="U44" t="str">
        <f t="array" aca="1" ref="U44" ca="1">IFERROR(INDEX(nomprod,SMALL(IF(nomdom=$N44,ROW(nomdom)-1,""),COLUMN(G:G))),"")</f>
        <v/>
      </c>
    </row>
    <row r="45" spans="3:21">
      <c r="C45" t="s">
        <v>92</v>
      </c>
      <c r="D45" t="s">
        <v>83</v>
      </c>
      <c r="E45"/>
      <c r="G45" s="2">
        <v>1</v>
      </c>
      <c r="H45" s="6">
        <f t="shared" si="0"/>
        <v>1.2</v>
      </c>
      <c r="I45" s="6">
        <f t="shared" si="1"/>
        <v>2.56</v>
      </c>
      <c r="J45" s="6">
        <f t="shared" si="2"/>
        <v>2.8</v>
      </c>
      <c r="N45" t="str">
        <f t="array" aca="1" ref="N45" ca="1">IFERROR(INDEX(nomdom,MATCH(SMALL(COUNTIF(nomdom,"&lt;="&amp;nomdom),ROW(A45)),COUNTIF(nomdom,"&lt;="&amp;nomdom),0)),"")</f>
        <v>PAUL BARRE</v>
      </c>
      <c r="O45" t="str">
        <f t="array" aca="1" ref="O45" ca="1">IFERROR(INDEX(nomprod,SMALL(IF(nomdom=$N45,ROW(nomdom)-1,""),COUNTIF(N$2:N45,$N45))),"")</f>
        <v>Château La Grave</v>
      </c>
      <c r="Q45" t="str">
        <f t="array" aca="1" ref="Q45" ca="1">IFERROR(INDEX(nomprod,SMALL(IF(nomdom=$N45,ROW(nomdom)-1,""),COLUMN(C:C))),"")</f>
        <v/>
      </c>
      <c r="R45" t="str">
        <f t="array" aca="1" ref="R45" ca="1">IFERROR(INDEX(nomprod,SMALL(IF(nomdom=$N45,ROW(nomdom)-1,""),COLUMN(D:D))),"")</f>
        <v/>
      </c>
      <c r="S45" t="str">
        <f t="array" aca="1" ref="S45" ca="1">IFERROR(INDEX(nomprod,SMALL(IF(nomdom=$N45,ROW(nomdom)-1,""),COLUMN(E:E))),"")</f>
        <v/>
      </c>
      <c r="T45" t="str">
        <f t="array" aca="1" ref="T45" ca="1">IFERROR(INDEX(nomprod,SMALL(IF(nomdom=$N45,ROW(nomdom)-1,""),COLUMN(F:F))),"")</f>
        <v/>
      </c>
      <c r="U45" t="str">
        <f t="array" aca="1" ref="U45" ca="1">IFERROR(INDEX(nomprod,SMALL(IF(nomdom=$N45,ROW(nomdom)-1,""),COLUMN(G:G))),"")</f>
        <v/>
      </c>
    </row>
    <row r="46" spans="3:21">
      <c r="C46" t="s">
        <v>93</v>
      </c>
      <c r="D46" t="s">
        <v>94</v>
      </c>
      <c r="E46"/>
      <c r="G46" s="2">
        <v>1</v>
      </c>
      <c r="H46" s="6">
        <f t="shared" si="0"/>
        <v>1.2</v>
      </c>
      <c r="I46" s="6">
        <f t="shared" si="1"/>
        <v>2.56</v>
      </c>
      <c r="J46" s="6">
        <f t="shared" si="2"/>
        <v>2.8</v>
      </c>
      <c r="N46" t="str">
        <f t="array" aca="1" ref="N46" ca="1">IFERROR(INDEX(nomdom,MATCH(SMALL(COUNTIF(nomdom,"&lt;="&amp;nomdom),ROW(A46)),COUNTIF(nomdom,"&lt;="&amp;nomdom),0)),"")</f>
        <v>PIERRE FRICK</v>
      </c>
      <c r="O46" t="str">
        <f t="array" aca="1" ref="O46" ca="1">IFERROR(INDEX(nomprod,SMALL(IF(nomdom=$N46,ROW(nomdom)-1,""),COUNTIF(N$2:N46,$N46))),"")</f>
        <v>Pinot Noir</v>
      </c>
      <c r="Q46" t="str">
        <f t="array" aca="1" ref="Q46" ca="1">IFERROR(INDEX(nomprod,SMALL(IF(nomdom=$N46,ROW(nomdom)-1,""),COLUMN(C:C))),"")</f>
        <v/>
      </c>
      <c r="R46" t="str">
        <f t="array" aca="1" ref="R46" ca="1">IFERROR(INDEX(nomprod,SMALL(IF(nomdom=$N46,ROW(nomdom)-1,""),COLUMN(D:D))),"")</f>
        <v/>
      </c>
      <c r="S46" t="str">
        <f t="array" aca="1" ref="S46" ca="1">IFERROR(INDEX(nomprod,SMALL(IF(nomdom=$N46,ROW(nomdom)-1,""),COLUMN(E:E))),"")</f>
        <v/>
      </c>
      <c r="T46" t="str">
        <f t="array" aca="1" ref="T46" ca="1">IFERROR(INDEX(nomprod,SMALL(IF(nomdom=$N46,ROW(nomdom)-1,""),COLUMN(F:F))),"")</f>
        <v/>
      </c>
      <c r="U46" t="str">
        <f t="array" aca="1" ref="U46" ca="1">IFERROR(INDEX(nomprod,SMALL(IF(nomdom=$N46,ROW(nomdom)-1,""),COLUMN(G:G))),"")</f>
        <v/>
      </c>
    </row>
    <row r="47" spans="3:21">
      <c r="C47" t="s">
        <v>95</v>
      </c>
      <c r="D47" t="s">
        <v>96</v>
      </c>
      <c r="E47"/>
      <c r="G47" s="2">
        <v>1</v>
      </c>
      <c r="H47" s="6">
        <f t="shared" si="0"/>
        <v>1.2</v>
      </c>
      <c r="I47" s="6">
        <f t="shared" si="1"/>
        <v>2.56</v>
      </c>
      <c r="J47" s="6">
        <f t="shared" si="2"/>
        <v>2.8</v>
      </c>
      <c r="N47" t="str">
        <f t="array" aca="1" ref="N47" ca="1">IFERROR(INDEX(nomdom,MATCH(SMALL(COUNTIF(nomdom,"&lt;="&amp;nomdom),ROW(A47)),COUNTIF(nomdom,"&lt;="&amp;nomdom),0)),"")</f>
        <v>SALADIN</v>
      </c>
      <c r="O47" t="str">
        <f t="array" aca="1" ref="O47" ca="1">IFERROR(INDEX(nomprod,SMALL(IF(nomdom=$N47,ROW(nomdom)-1,""),COUNTIF(N$2:N47,$N47))),"")</f>
        <v>Cotes Du Rhone Loi</v>
      </c>
      <c r="Q47" t="str">
        <f t="array" aca="1" ref="Q47" ca="1">IFERROR(INDEX(nomprod,SMALL(IF(nomdom=$N47,ROW(nomdom)-1,""),COLUMN(C:C))),"")</f>
        <v/>
      </c>
      <c r="R47" t="str">
        <f t="array" aca="1" ref="R47" ca="1">IFERROR(INDEX(nomprod,SMALL(IF(nomdom=$N47,ROW(nomdom)-1,""),COLUMN(D:D))),"")</f>
        <v/>
      </c>
      <c r="S47" t="str">
        <f t="array" aca="1" ref="S47" ca="1">IFERROR(INDEX(nomprod,SMALL(IF(nomdom=$N47,ROW(nomdom)-1,""),COLUMN(E:E))),"")</f>
        <v/>
      </c>
      <c r="T47" t="str">
        <f t="array" aca="1" ref="T47" ca="1">IFERROR(INDEX(nomprod,SMALL(IF(nomdom=$N47,ROW(nomdom)-1,""),COLUMN(F:F))),"")</f>
        <v/>
      </c>
      <c r="U47" t="str">
        <f t="array" aca="1" ref="U47" ca="1">IFERROR(INDEX(nomprod,SMALL(IF(nomdom=$N47,ROW(nomdom)-1,""),COLUMN(G:G))),"")</f>
        <v/>
      </c>
    </row>
    <row r="48" spans="3:21">
      <c r="C48" t="s">
        <v>97</v>
      </c>
      <c r="D48" t="s">
        <v>98</v>
      </c>
      <c r="E48"/>
      <c r="G48" s="2">
        <v>1</v>
      </c>
      <c r="H48" s="6">
        <f t="shared" si="0"/>
        <v>1.2</v>
      </c>
      <c r="I48" s="6">
        <f t="shared" si="1"/>
        <v>2.56</v>
      </c>
      <c r="J48" s="6">
        <f t="shared" si="2"/>
        <v>2.8</v>
      </c>
      <c r="N48" t="str">
        <f t="array" aca="1" ref="N48" ca="1">IFERROR(INDEX(nomdom,MATCH(SMALL(COUNTIF(nomdom,"&lt;="&amp;nomdom),ROW(A48)),COUNTIF(nomdom,"&lt;="&amp;nomdom),0)),"")</f>
        <v>SEXTANT</v>
      </c>
      <c r="O48" t="str">
        <f t="array" aca="1" ref="O48" ca="1">IFERROR(INDEX(nomprod,SMALL(IF(nomdom=$N48,ROW(nomdom)-1,""),COUNTIF(N$2:N48,$N48))),"")</f>
        <v>Métisse (gamay)</v>
      </c>
      <c r="Q48" t="str">
        <f t="array" aca="1" ref="Q48" ca="1">IFERROR(INDEX(nomprod,SMALL(IF(nomdom=$N48,ROW(nomdom)-1,""),COLUMN(C:C))),"")</f>
        <v/>
      </c>
      <c r="R48" t="str">
        <f t="array" aca="1" ref="R48" ca="1">IFERROR(INDEX(nomprod,SMALL(IF(nomdom=$N48,ROW(nomdom)-1,""),COLUMN(D:D))),"")</f>
        <v/>
      </c>
      <c r="S48" t="str">
        <f t="array" aca="1" ref="S48" ca="1">IFERROR(INDEX(nomprod,SMALL(IF(nomdom=$N48,ROW(nomdom)-1,""),COLUMN(E:E))),"")</f>
        <v/>
      </c>
      <c r="T48" t="str">
        <f t="array" aca="1" ref="T48" ca="1">IFERROR(INDEX(nomprod,SMALL(IF(nomdom=$N48,ROW(nomdom)-1,""),COLUMN(F:F))),"")</f>
        <v/>
      </c>
      <c r="U48" t="str">
        <f t="array" aca="1" ref="U48" ca="1">IFERROR(INDEX(nomprod,SMALL(IF(nomdom=$N48,ROW(nomdom)-1,""),COLUMN(G:G))),"")</f>
        <v/>
      </c>
    </row>
    <row r="49" spans="3:21">
      <c r="C49" t="s">
        <v>42</v>
      </c>
      <c r="D49" t="s">
        <v>101</v>
      </c>
      <c r="E49"/>
      <c r="G49" s="2">
        <v>3</v>
      </c>
      <c r="H49" s="6">
        <f t="shared" si="0"/>
        <v>3.5999999999999996</v>
      </c>
      <c r="I49" s="6">
        <f t="shared" si="1"/>
        <v>5.68</v>
      </c>
      <c r="J49" s="6">
        <f t="shared" si="2"/>
        <v>6.3999999999999995</v>
      </c>
      <c r="N49" t="str">
        <f t="array" aca="1" ref="N49" ca="1">IFERROR(INDEX(nomdom,MATCH(SMALL(COUNTIF(nomdom,"&lt;="&amp;nomdom),ROW(A49)),COUNTIF(nomdom,"&lt;="&amp;nomdom),0)),"")</f>
        <v>THIERRY ET SOPHIE HAREL</v>
      </c>
      <c r="O49" t="str">
        <f t="array" aca="1" ref="O49" ca="1">IFERROR(INDEX(nomprod,SMALL(IF(nomdom=$N49,ROW(nomdom)-1,""),COUNTIF(N$2:N49,$N49))),"")</f>
        <v>Beaujolais Rosé</v>
      </c>
      <c r="Q49" t="str">
        <f t="array" aca="1" ref="Q49" ca="1">IFERROR(INDEX(nomprod,SMALL(IF(nomdom=$N49,ROW(nomdom)-1,""),COLUMN(C:C))),"")</f>
        <v/>
      </c>
      <c r="R49" t="str">
        <f t="array" aca="1" ref="R49" ca="1">IFERROR(INDEX(nomprod,SMALL(IF(nomdom=$N49,ROW(nomdom)-1,""),COLUMN(D:D))),"")</f>
        <v/>
      </c>
      <c r="S49" t="str">
        <f t="array" aca="1" ref="S49" ca="1">IFERROR(INDEX(nomprod,SMALL(IF(nomdom=$N49,ROW(nomdom)-1,""),COLUMN(E:E))),"")</f>
        <v/>
      </c>
      <c r="T49" t="str">
        <f t="array" aca="1" ref="T49" ca="1">IFERROR(INDEX(nomprod,SMALL(IF(nomdom=$N49,ROW(nomdom)-1,""),COLUMN(F:F))),"")</f>
        <v/>
      </c>
      <c r="U49" t="str">
        <f t="array" aca="1" ref="U49" ca="1">IFERROR(INDEX(nomprod,SMALL(IF(nomdom=$N49,ROW(nomdom)-1,""),COLUMN(G:G))),"")</f>
        <v/>
      </c>
    </row>
    <row r="50" spans="3:21">
      <c r="C50" t="s">
        <v>42</v>
      </c>
      <c r="D50" t="s">
        <v>100</v>
      </c>
      <c r="G50" s="2">
        <v>1</v>
      </c>
      <c r="H50" s="6">
        <f t="shared" si="0"/>
        <v>1.2</v>
      </c>
      <c r="I50" s="6">
        <f t="shared" si="1"/>
        <v>2.56</v>
      </c>
      <c r="J50" s="6">
        <f t="shared" si="2"/>
        <v>2.8</v>
      </c>
      <c r="N50" t="str">
        <f t="array" aca="1" ref="N50" ca="1">IFERROR(INDEX(nomdom,MATCH(SMALL(COUNTIF(nomdom,"&lt;="&amp;nomdom),ROW(A50)),COUNTIF(nomdom,"&lt;="&amp;nomdom),0)),"")</f>
        <v>THIERRY VALETTE</v>
      </c>
      <c r="O50" t="str">
        <f t="array" aca="1" ref="O50" ca="1">IFERROR(INDEX(nomprod,SMALL(IF(nomdom=$N50,ROW(nomdom)-1,""),COUNTIF(N$2:N50,$N50))),"")</f>
        <v>Clos Puy Arnaud</v>
      </c>
      <c r="Q50" t="str">
        <f t="array" aca="1" ref="Q50" ca="1">IFERROR(INDEX(nomprod,SMALL(IF(nomdom=$N50,ROW(nomdom)-1,""),COLUMN(C:C))),"")</f>
        <v/>
      </c>
      <c r="R50" t="str">
        <f t="array" aca="1" ref="R50" ca="1">IFERROR(INDEX(nomprod,SMALL(IF(nomdom=$N50,ROW(nomdom)-1,""),COLUMN(D:D))),"")</f>
        <v/>
      </c>
      <c r="S50" t="str">
        <f t="array" aca="1" ref="S50" ca="1">IFERROR(INDEX(nomprod,SMALL(IF(nomdom=$N50,ROW(nomdom)-1,""),COLUMN(E:E))),"")</f>
        <v/>
      </c>
      <c r="T50" t="str">
        <f t="array" aca="1" ref="T50" ca="1">IFERROR(INDEX(nomprod,SMALL(IF(nomdom=$N50,ROW(nomdom)-1,""),COLUMN(F:F))),"")</f>
        <v/>
      </c>
      <c r="U50" t="str">
        <f t="array" aca="1" ref="U50" ca="1">IFERROR(INDEX(nomprod,SMALL(IF(nomdom=$N50,ROW(nomdom)-1,""),COLUMN(G:G))),"")</f>
        <v/>
      </c>
    </row>
    <row r="51" spans="3:21">
      <c r="N51" t="str">
        <f t="array" aca="1" ref="N51" ca="1">IFERROR(INDEX(nomdom,MATCH(SMALL(COUNTIF(nomdom,"&lt;="&amp;nomdom),ROW(A51)),COUNTIF(nomdom,"&lt;="&amp;nomdom),0)),"")</f>
        <v/>
      </c>
      <c r="O51">
        <f t="array" aca="1" ref="O51" ca="1">IFERROR(INDEX(nomprod,SMALL(IF(nomdom=$N51,ROW(nomdom)-1,""),COUNTIF(N$2:N51,$N51))),"")</f>
        <v>0</v>
      </c>
    </row>
    <row r="52" spans="3:21">
      <c r="C52" s="2" t="s">
        <v>105</v>
      </c>
      <c r="D52" s="2">
        <v>1</v>
      </c>
      <c r="J52"/>
      <c r="N52" t="str">
        <f t="array" aca="1" ref="N52" ca="1">IFERROR(INDEX(nomdom,MATCH(SMALL(COUNTIF(nomdom,"&lt;="&amp;nomdom),ROW(A52)),COUNTIF(nomdom,"&lt;="&amp;nomdom),0)),"")</f>
        <v/>
      </c>
      <c r="O52" t="str">
        <f t="array" aca="1" ref="O52" ca="1">IFERROR(INDEX(nomprod,SMALL(IF(nomdom=$N52,ROW(nomdom)-1,""),COUNTIF(N$2:N52,$N52))),"")</f>
        <v/>
      </c>
    </row>
    <row r="53" spans="3:21">
      <c r="N53" t="str">
        <f t="array" aca="1" ref="N53" ca="1">IFERROR(INDEX(nomdom,MATCH(SMALL(COUNTIF(nomdom,"&lt;="&amp;nomdom),ROW(A53)),COUNTIF(nomdom,"&lt;="&amp;nomdom),0)),"")</f>
        <v/>
      </c>
      <c r="O53" t="str">
        <f t="array" aca="1" ref="O53" ca="1">IFERROR(INDEX(nomprod,SMALL(IF(nomdom=$N53,ROW(nomdom)-1,""),COUNTIF(N$2:N53,$N53))),"")</f>
        <v/>
      </c>
    </row>
    <row r="54" spans="3:21">
      <c r="N54" t="str">
        <f t="array" aca="1" ref="N54" ca="1">IFERROR(INDEX(nomdom,MATCH(SMALL(COUNTIF(nomdom,"&lt;="&amp;nomdom),ROW(A54)),COUNTIF(nomdom,"&lt;="&amp;nomdom),0)),"")</f>
        <v/>
      </c>
      <c r="O54" t="str">
        <f t="array" aca="1" ref="O54" ca="1">IFERROR(INDEX(nomprod,SMALL(IF(nomdom=$N54,ROW(nomdom)-1,""),COUNTIF(N$2:N54,$N54))),"")</f>
        <v/>
      </c>
    </row>
    <row r="55" spans="3:21">
      <c r="N55" t="str">
        <f t="array" aca="1" ref="N55" ca="1">IFERROR(INDEX(nomdom,MATCH(SMALL(COUNTIF(nomdom,"&lt;="&amp;nomdom),ROW(A55)),COUNTIF(nomdom,"&lt;="&amp;nomdom),0)),"")</f>
        <v/>
      </c>
      <c r="O55" t="str">
        <f t="array" aca="1" ref="O55" ca="1">IFERROR(INDEX(nomprod,SMALL(IF(nomdom=$N55,ROW(nomdom)-1,""),COUNTIF(N$2:N55,$N55))),"")</f>
        <v/>
      </c>
    </row>
    <row r="56" spans="3:21">
      <c r="N56" t="str">
        <f t="array" aca="1" ref="N56" ca="1">IFERROR(INDEX(nomdom,MATCH(SMALL(COUNTIF(nomdom,"&lt;="&amp;nomdom),ROW(A56)),COUNTIF(nomdom,"&lt;="&amp;nomdom),0)),"")</f>
        <v/>
      </c>
      <c r="O56" t="str">
        <f t="array" aca="1" ref="O56" ca="1">IFERROR(INDEX(nomprod,SMALL(IF(nomdom=$N56,ROW(nomdom)-1,""),COUNTIF(N$2:N56,$N56))),"")</f>
        <v/>
      </c>
    </row>
    <row r="57" spans="3:21">
      <c r="N57" t="str">
        <f t="array" aca="1" ref="N57" ca="1">IFERROR(INDEX(nomdom,MATCH(SMALL(COUNTIF(nomdom,"&lt;="&amp;nomdom),ROW(A57)),COUNTIF(nomdom,"&lt;="&amp;nomdom),0)),"")</f>
        <v/>
      </c>
      <c r="O57" t="str">
        <f t="array" aca="1" ref="O57" ca="1">IFERROR(INDEX(nomprod,SMALL(IF(nomdom=$N57,ROW(nomdom)-1,""),COUNTIF(N$2:N57,$N57))),"")</f>
        <v/>
      </c>
    </row>
    <row r="58" spans="3:21">
      <c r="N58" t="str">
        <f t="array" aca="1" ref="N58" ca="1">IFERROR(INDEX(nomdom,MATCH(SMALL(COUNTIF(nomdom,"&lt;="&amp;nomdom),ROW(A58)),COUNTIF(nomdom,"&lt;="&amp;nomdom),0)),"")</f>
        <v/>
      </c>
      <c r="O58" t="str">
        <f t="array" aca="1" ref="O58" ca="1">IFERROR(INDEX(nomprod,SMALL(IF(nomdom=$N58,ROW(nomdom)-1,""),COUNTIF(N$2:N58,$N58))),"")</f>
        <v/>
      </c>
    </row>
    <row r="59" spans="3:21">
      <c r="N59" t="str">
        <f t="array" aca="1" ref="N59" ca="1">IFERROR(INDEX(nomdom,MATCH(SMALL(COUNTIF(nomdom,"&lt;="&amp;nomdom),ROW(A59)),COUNTIF(nomdom,"&lt;="&amp;nomdom),0)),"")</f>
        <v/>
      </c>
      <c r="O59" t="str">
        <f t="array" aca="1" ref="O59" ca="1">IFERROR(INDEX(nomprod,SMALL(IF(nomdom=$N59,ROW(nomdom)-1,""),COUNTIF(N$2:N59,$N59))),"")</f>
        <v/>
      </c>
    </row>
    <row r="60" spans="3:21">
      <c r="N60" t="str">
        <f t="array" aca="1" ref="N60" ca="1">IFERROR(INDEX(nomdom,MATCH(SMALL(COUNTIF(nomdom,"&lt;="&amp;nomdom),ROW(A60)),COUNTIF(nomdom,"&lt;="&amp;nomdom),0)),"")</f>
        <v/>
      </c>
      <c r="O60" t="str">
        <f t="array" aca="1" ref="O60" ca="1">IFERROR(INDEX(nomprod,SMALL(IF(nomdom=$N60,ROW(nomdom)-1,""),COUNTIF(N$2:N60,$N60))),"")</f>
        <v/>
      </c>
    </row>
    <row r="61" spans="3:21">
      <c r="N61" t="str">
        <f t="array" aca="1" ref="N61" ca="1">IFERROR(INDEX(nomdom,MATCH(SMALL(COUNTIF(nomdom,"&lt;="&amp;nomdom),ROW(A61)),COUNTIF(nomdom,"&lt;="&amp;nomdom),0)),"")</f>
        <v/>
      </c>
      <c r="O61" t="str">
        <f t="array" aca="1" ref="O61" ca="1">IFERROR(INDEX(nomprod,SMALL(IF(nomdom=$N61,ROW(nomdom)-1,""),COUNTIF(N$2:N61,$N61))),"")</f>
        <v/>
      </c>
    </row>
    <row r="62" spans="3:21">
      <c r="N62" t="str">
        <f t="array" aca="1" ref="N62" ca="1">IFERROR(INDEX(nomdom,MATCH(SMALL(COUNTIF(nomdom,"&lt;="&amp;nomdom),ROW(A62)),COUNTIF(nomdom,"&lt;="&amp;nomdom),0)),"")</f>
        <v/>
      </c>
      <c r="O62" t="str">
        <f t="array" aca="1" ref="O62" ca="1">IFERROR(INDEX(nomprod,SMALL(IF(nomdom=$N62,ROW(nomdom)-1,""),COUNTIF(N$2:N62,$N62))),"")</f>
        <v/>
      </c>
    </row>
    <row r="63" spans="3:21">
      <c r="N63" t="str">
        <f t="array" aca="1" ref="N63" ca="1">IFERROR(INDEX(nomdom,MATCH(SMALL(COUNTIF(nomdom,"&lt;="&amp;nomdom),ROW(A63)),COUNTIF(nomdom,"&lt;="&amp;nomdom),0)),"")</f>
        <v/>
      </c>
      <c r="O63" t="str">
        <f t="array" aca="1" ref="O63" ca="1">IFERROR(INDEX(nomprod,SMALL(IF(nomdom=$N63,ROW(nomdom)-1,""),COUNTIF(N$2:N63,$N63))),"")</f>
        <v/>
      </c>
    </row>
    <row r="64" spans="3:21">
      <c r="N64" t="str">
        <f t="array" aca="1" ref="N64" ca="1">IFERROR(INDEX(nomdom,MATCH(SMALL(COUNTIF(nomdom,"&lt;="&amp;nomdom),ROW(A64)),COUNTIF(nomdom,"&lt;="&amp;nomdom),0)),"")</f>
        <v/>
      </c>
      <c r="O64" t="str">
        <f t="array" aca="1" ref="O64" ca="1">IFERROR(INDEX(nomprod,SMALL(IF(nomdom=$N64,ROW(nomdom)-1,""),COUNTIF(N$2:N64,$N64))),"")</f>
        <v/>
      </c>
    </row>
    <row r="65" spans="14:15">
      <c r="N65" t="str">
        <f t="array" aca="1" ref="N65" ca="1">IFERROR(INDEX(nomdom,MATCH(SMALL(COUNTIF(nomdom,"&lt;="&amp;nomdom),ROW(A65)),COUNTIF(nomdom,"&lt;="&amp;nomdom),0)),"")</f>
        <v/>
      </c>
      <c r="O65" t="str">
        <f t="array" aca="1" ref="O65" ca="1">IFERROR(INDEX(nomprod,SMALL(IF(nomdom=$N65,ROW(nomdom)-1,""),COUNTIF(N$2:N65,$N65))),"")</f>
        <v/>
      </c>
    </row>
    <row r="66" spans="14:15">
      <c r="N66" t="str">
        <f t="array" aca="1" ref="N66" ca="1">IFERROR(INDEX(nomdom,MATCH(SMALL(COUNTIF(nomdom,"&lt;="&amp;nomdom),ROW(A66)),COUNTIF(nomdom,"&lt;="&amp;nomdom),0)),"")</f>
        <v/>
      </c>
      <c r="O66" t="str">
        <f t="array" aca="1" ref="O66" ca="1">IFERROR(INDEX(nomprod,SMALL(IF(nomdom=$N66,ROW(nomdom)-1,""),COUNTIF(N$2:N66,$N66))),"")</f>
        <v/>
      </c>
    </row>
    <row r="67" spans="14:15">
      <c r="N67" t="str">
        <f t="array" aca="1" ref="N67" ca="1">IFERROR(INDEX(nomdom,MATCH(SMALL(COUNTIF(nomdom,"&lt;="&amp;nomdom),ROW(A67)),COUNTIF(nomdom,"&lt;="&amp;nomdom),0)),"")</f>
        <v/>
      </c>
      <c r="O67" t="str">
        <f t="array" aca="1" ref="O67" ca="1">IFERROR(INDEX(nomprod,SMALL(IF(nomdom=$N67,ROW(nomdom)-1,""),COUNTIF(N$2:N67,$N67))),"")</f>
        <v/>
      </c>
    </row>
    <row r="68" spans="14:15">
      <c r="N68" t="str">
        <f t="array" aca="1" ref="N68" ca="1">IFERROR(INDEX(nomdom,MATCH(SMALL(COUNTIF(nomdom,"&lt;="&amp;nomdom),ROW(A68)),COUNTIF(nomdom,"&lt;="&amp;nomdom),0)),"")</f>
        <v/>
      </c>
      <c r="O68" t="str">
        <f t="array" aca="1" ref="O68" ca="1">IFERROR(INDEX(nomprod,SMALL(IF(nomdom=$N68,ROW(nomdom)-1,""),COUNTIF(N$2:N68,$N68))),"")</f>
        <v/>
      </c>
    </row>
    <row r="69" spans="14:15">
      <c r="N69" t="str">
        <f t="array" aca="1" ref="N69" ca="1">IFERROR(INDEX(nomdom,MATCH(SMALL(COUNTIF(nomdom,"&lt;="&amp;nomdom),ROW(A69)),COUNTIF(nomdom,"&lt;="&amp;nomdom),0)),"")</f>
        <v/>
      </c>
      <c r="O69" t="str">
        <f t="array" aca="1" ref="O69" ca="1">IFERROR(INDEX(nomprod,SMALL(IF(nomdom=$N69,ROW(nomdom)-1,""),COUNTIF(N$2:N69,$N69))),"")</f>
        <v/>
      </c>
    </row>
    <row r="70" spans="14:15">
      <c r="N70" t="str">
        <f t="array" aca="1" ref="N70" ca="1">IFERROR(INDEX(nomdom,MATCH(SMALL(COUNTIF(nomdom,"&lt;="&amp;nomdom),ROW(A70)),COUNTIF(nomdom,"&lt;="&amp;nomdom),0)),"")</f>
        <v/>
      </c>
      <c r="O70" t="str">
        <f t="array" aca="1" ref="O70" ca="1">IFERROR(INDEX(nomprod,SMALL(IF(nomdom=$N70,ROW(nomdom)-1,""),COUNTIF(N$2:N70,$N70))),"")</f>
        <v/>
      </c>
    </row>
    <row r="71" spans="14:15">
      <c r="N71" t="str">
        <f t="array" aca="1" ref="N71" ca="1">IFERROR(INDEX(nomdom,MATCH(SMALL(COUNTIF(nomdom,"&lt;="&amp;nomdom),ROW(A71)),COUNTIF(nomdom,"&lt;="&amp;nomdom),0)),"")</f>
        <v/>
      </c>
      <c r="O71" t="str">
        <f t="array" aca="1" ref="O71" ca="1">IFERROR(INDEX(nomprod,SMALL(IF(nomdom=$N71,ROW(nomdom)-1,""),COUNTIF(N$2:N71,$N71))),"")</f>
        <v/>
      </c>
    </row>
    <row r="72" spans="14:15">
      <c r="N72" t="str">
        <f t="array" aca="1" ref="N72" ca="1">IFERROR(INDEX(nomdom,MATCH(SMALL(COUNTIF(nomdom,"&lt;="&amp;nomdom),ROW(A72)),COUNTIF(nomdom,"&lt;="&amp;nomdom),0)),"")</f>
        <v/>
      </c>
      <c r="O72" t="str">
        <f t="array" aca="1" ref="O72" ca="1">IFERROR(INDEX(nomprod,SMALL(IF(nomdom=$N72,ROW(nomdom)-1,""),COUNTIF(N$2:N72,$N72))),"")</f>
        <v/>
      </c>
    </row>
    <row r="73" spans="14:15">
      <c r="N73" t="str">
        <f t="array" aca="1" ref="N73" ca="1">IFERROR(INDEX(nomdom,MATCH(SMALL(COUNTIF(nomdom,"&lt;="&amp;nomdom),ROW(A73)),COUNTIF(nomdom,"&lt;="&amp;nomdom),0)),"")</f>
        <v/>
      </c>
      <c r="O73" t="str">
        <f t="array" aca="1" ref="O73" ca="1">IFERROR(INDEX(nomprod,SMALL(IF(nomdom=$N73,ROW(nomdom)-1,""),COUNTIF(N$2:N73,$N73))),"")</f>
        <v/>
      </c>
    </row>
    <row r="74" spans="14:15">
      <c r="N74" t="str">
        <f t="array" aca="1" ref="N74" ca="1">IFERROR(INDEX(nomdom,MATCH(SMALL(COUNTIF(nomdom,"&lt;="&amp;nomdom),ROW(A74)),COUNTIF(nomdom,"&lt;="&amp;nomdom),0)),"")</f>
        <v/>
      </c>
      <c r="O74" t="str">
        <f t="array" aca="1" ref="O74" ca="1">IFERROR(INDEX(nomprod,SMALL(IF(nomdom=$N74,ROW(nomdom)-1,""),COUNTIF(N$2:N74,$N74))),"")</f>
        <v/>
      </c>
    </row>
    <row r="75" spans="14:15">
      <c r="N75" t="str">
        <f t="array" aca="1" ref="N75" ca="1">IFERROR(INDEX(nomdom,MATCH(SMALL(COUNTIF(nomdom,"&lt;="&amp;nomdom),ROW(A75)),COUNTIF(nomdom,"&lt;="&amp;nomdom),0)),"")</f>
        <v/>
      </c>
      <c r="O75" t="str">
        <f t="array" aca="1" ref="O75" ca="1">IFERROR(INDEX(nomprod,SMALL(IF(nomdom=$N75,ROW(nomdom)-1,""),COUNTIF(N$2:N75,$N75))),"")</f>
        <v/>
      </c>
    </row>
    <row r="76" spans="14:15">
      <c r="N76" t="str">
        <f t="array" aca="1" ref="N76" ca="1">IFERROR(INDEX(nomdom,MATCH(SMALL(COUNTIF(nomdom,"&lt;="&amp;nomdom),ROW(A76)),COUNTIF(nomdom,"&lt;="&amp;nomdom),0)),"")</f>
        <v/>
      </c>
      <c r="O76" t="str">
        <f t="array" aca="1" ref="O76" ca="1">IFERROR(INDEX(nomprod,SMALL(IF(nomdom=$N76,ROW(nomdom)-1,""),COUNTIF(N$2:N76,$N76))),"")</f>
        <v/>
      </c>
    </row>
    <row r="77" spans="14:15">
      <c r="N77" t="str">
        <f t="array" aca="1" ref="N77" ca="1">IFERROR(INDEX(nomdom,MATCH(SMALL(COUNTIF(nomdom,"&lt;="&amp;nomdom),ROW(A77)),COUNTIF(nomdom,"&lt;="&amp;nomdom),0)),"")</f>
        <v/>
      </c>
      <c r="O77" t="str">
        <f t="array" aca="1" ref="O77" ca="1">IFERROR(INDEX(nomprod,SMALL(IF(nomdom=$N77,ROW(nomdom)-1,""),COUNTIF(N$2:N77,$N77))),"")</f>
        <v/>
      </c>
    </row>
    <row r="78" spans="14:15">
      <c r="N78" t="str">
        <f t="array" aca="1" ref="N78" ca="1">IFERROR(INDEX(nomdom,MATCH(SMALL(COUNTIF(nomdom,"&lt;="&amp;nomdom),ROW(A78)),COUNTIF(nomdom,"&lt;="&amp;nomdom),0)),"")</f>
        <v/>
      </c>
      <c r="O78" t="str">
        <f t="array" aca="1" ref="O78" ca="1">IFERROR(INDEX(nomprod,SMALL(IF(nomdom=$N78,ROW(nomdom)-1,""),COUNTIF(N$2:N78,$N78))),"")</f>
        <v/>
      </c>
    </row>
    <row r="79" spans="14:15">
      <c r="N79" t="str">
        <f t="array" aca="1" ref="N79" ca="1">IFERROR(INDEX(nomdom,MATCH(SMALL(COUNTIF(nomdom,"&lt;="&amp;nomdom),ROW(A79)),COUNTIF(nomdom,"&lt;="&amp;nomdom),0)),"")</f>
        <v/>
      </c>
      <c r="O79" t="str">
        <f t="array" aca="1" ref="O79" ca="1">IFERROR(INDEX(nomprod,SMALL(IF(nomdom=$N79,ROW(nomdom)-1,""),COUNTIF(N$2:N79,$N79))),"")</f>
        <v/>
      </c>
    </row>
    <row r="80" spans="14:15">
      <c r="N80" t="str">
        <f t="array" aca="1" ref="N80" ca="1">IFERROR(INDEX(nomdom,MATCH(SMALL(COUNTIF(nomdom,"&lt;="&amp;nomdom),ROW(A80)),COUNTIF(nomdom,"&lt;="&amp;nomdom),0)),"")</f>
        <v/>
      </c>
      <c r="O80" t="str">
        <f t="array" aca="1" ref="O80" ca="1">IFERROR(INDEX(nomprod,SMALL(IF(nomdom=$N80,ROW(nomdom)-1,""),COUNTIF(N$2:N80,$N80))),"")</f>
        <v/>
      </c>
    </row>
    <row r="81" spans="14:15">
      <c r="N81" t="str">
        <f t="array" aca="1" ref="N81" ca="1">IFERROR(INDEX(nomdom,MATCH(SMALL(COUNTIF(nomdom,"&lt;="&amp;nomdom),ROW(A81)),COUNTIF(nomdom,"&lt;="&amp;nomdom),0)),"")</f>
        <v/>
      </c>
      <c r="O81" t="str">
        <f t="array" aca="1" ref="O81" ca="1">IFERROR(INDEX(nomprod,SMALL(IF(nomdom=$N81,ROW(nomdom)-1,""),COUNTIF(N$2:N81,$N81))),"")</f>
        <v/>
      </c>
    </row>
    <row r="82" spans="14:15">
      <c r="N82" t="str">
        <f t="array" aca="1" ref="N82" ca="1">IFERROR(INDEX(nomdom,MATCH(SMALL(COUNTIF(nomdom,"&lt;="&amp;nomdom),ROW(A82)),COUNTIF(nomdom,"&lt;="&amp;nomdom),0)),"")</f>
        <v/>
      </c>
      <c r="O82" t="str">
        <f t="array" aca="1" ref="O82" ca="1">IFERROR(INDEX(nomprod,SMALL(IF(nomdom=$N82,ROW(nomdom)-1,""),COUNTIF(N$2:N82,$N82))),"")</f>
        <v/>
      </c>
    </row>
    <row r="83" spans="14:15">
      <c r="N83" t="str">
        <f t="array" aca="1" ref="N83" ca="1">IFERROR(INDEX(nomdom,MATCH(SMALL(COUNTIF(nomdom,"&lt;="&amp;nomdom),ROW(A83)),COUNTIF(nomdom,"&lt;="&amp;nomdom),0)),"")</f>
        <v/>
      </c>
      <c r="O83" t="str">
        <f t="array" aca="1" ref="O83" ca="1">IFERROR(INDEX(nomprod,SMALL(IF(nomdom=$N83,ROW(nomdom)-1,""),COUNTIF(N$2:N83,$N83))),"")</f>
        <v/>
      </c>
    </row>
    <row r="84" spans="14:15">
      <c r="N84" t="str">
        <f t="array" aca="1" ref="N84" ca="1">IFERROR(INDEX(nomdom,MATCH(SMALL(COUNTIF(nomdom,"&lt;="&amp;nomdom),ROW(A84)),COUNTIF(nomdom,"&lt;="&amp;nomdom),0)),"")</f>
        <v/>
      </c>
      <c r="O84" t="str">
        <f t="array" aca="1" ref="O84" ca="1">IFERROR(INDEX(nomprod,SMALL(IF(nomdom=$N84,ROW(nomdom)-1,""),COUNTIF(N$2:N84,$N84))),"")</f>
        <v/>
      </c>
    </row>
    <row r="85" spans="14:15">
      <c r="N85" t="str">
        <f t="array" aca="1" ref="N85" ca="1">IFERROR(INDEX(nomdom,MATCH(SMALL(COUNTIF(nomdom,"&lt;="&amp;nomdom),ROW(A85)),COUNTIF(nomdom,"&lt;="&amp;nomdom),0)),"")</f>
        <v/>
      </c>
      <c r="O85" t="str">
        <f t="array" aca="1" ref="O85" ca="1">IFERROR(INDEX(nomprod,SMALL(IF(nomdom=$N85,ROW(nomdom)-1,""),COUNTIF(N$2:N85,$N85))),"")</f>
        <v/>
      </c>
    </row>
    <row r="86" spans="14:15">
      <c r="N86" t="str">
        <f t="array" aca="1" ref="N86" ca="1">IFERROR(INDEX(nomdom,MATCH(SMALL(COUNTIF(nomdom,"&lt;="&amp;nomdom),ROW(A86)),COUNTIF(nomdom,"&lt;="&amp;nomdom),0)),"")</f>
        <v/>
      </c>
      <c r="O86" t="str">
        <f t="array" aca="1" ref="O86" ca="1">IFERROR(INDEX(nomprod,SMALL(IF(nomdom=$N86,ROW(nomdom)-1,""),COUNTIF(N$2:N86,$N86))),"")</f>
        <v/>
      </c>
    </row>
    <row r="87" spans="14:15">
      <c r="N87" t="str">
        <f t="array" aca="1" ref="N87" ca="1">IFERROR(INDEX(nomdom,MATCH(SMALL(COUNTIF(nomdom,"&lt;="&amp;nomdom),ROW(A87)),COUNTIF(nomdom,"&lt;="&amp;nomdom),0)),"")</f>
        <v/>
      </c>
      <c r="O87" t="str">
        <f t="array" aca="1" ref="O87" ca="1">IFERROR(INDEX(nomprod,SMALL(IF(nomdom=$N87,ROW(nomdom)-1,""),COUNTIF(N$2:N87,$N87))),"")</f>
        <v/>
      </c>
    </row>
    <row r="88" spans="14:15">
      <c r="N88" t="str">
        <f t="array" aca="1" ref="N88" ca="1">IFERROR(INDEX(nomdom,MATCH(SMALL(COUNTIF(nomdom,"&lt;="&amp;nomdom),ROW(A88)),COUNTIF(nomdom,"&lt;="&amp;nomdom),0)),"")</f>
        <v/>
      </c>
      <c r="O88" t="str">
        <f t="array" aca="1" ref="O88" ca="1">IFERROR(INDEX(nomprod,SMALL(IF(nomdom=$N88,ROW(nomdom)-1,""),COUNTIF(N$2:N88,$N88))),"")</f>
        <v/>
      </c>
    </row>
    <row r="89" spans="14:15">
      <c r="N89" t="str">
        <f t="array" aca="1" ref="N89" ca="1">IFERROR(INDEX(nomdom,MATCH(SMALL(COUNTIF(nomdom,"&lt;="&amp;nomdom),ROW(A89)),COUNTIF(nomdom,"&lt;="&amp;nomdom),0)),"")</f>
        <v/>
      </c>
      <c r="O89" t="str">
        <f t="array" aca="1" ref="O89" ca="1">IFERROR(INDEX(nomprod,SMALL(IF(nomdom=$N89,ROW(nomdom)-1,""),COUNTIF(N$2:N89,$N89))),"")</f>
        <v/>
      </c>
    </row>
    <row r="90" spans="14:15">
      <c r="N90" t="str">
        <f t="array" aca="1" ref="N90" ca="1">IFERROR(INDEX(nomdom,MATCH(SMALL(COUNTIF(nomdom,"&lt;="&amp;nomdom),ROW(A90)),COUNTIF(nomdom,"&lt;="&amp;nomdom),0)),"")</f>
        <v/>
      </c>
      <c r="O90" t="str">
        <f t="array" aca="1" ref="O90" ca="1">IFERROR(INDEX(nomprod,SMALL(IF(nomdom=$N90,ROW(nomdom)-1,""),COUNTIF(N$2:N90,$N90))),"")</f>
        <v/>
      </c>
    </row>
    <row r="91" spans="14:15">
      <c r="N91" t="str">
        <f t="array" aca="1" ref="N91" ca="1">IFERROR(INDEX(nomdom,MATCH(SMALL(COUNTIF(nomdom,"&lt;="&amp;nomdom),ROW(A91)),COUNTIF(nomdom,"&lt;="&amp;nomdom),0)),"")</f>
        <v/>
      </c>
      <c r="O91" t="str">
        <f t="array" aca="1" ref="O91" ca="1">IFERROR(INDEX(nomprod,SMALL(IF(nomdom=$N91,ROW(nomdom)-1,""),COUNTIF(N$2:N91,$N91))),"")</f>
        <v/>
      </c>
    </row>
    <row r="92" spans="14:15">
      <c r="N92" t="str">
        <f t="array" aca="1" ref="N92" ca="1">IFERROR(INDEX(nomdom,MATCH(SMALL(COUNTIF(nomdom,"&lt;="&amp;nomdom),ROW(A92)),COUNTIF(nomdom,"&lt;="&amp;nomdom),0)),"")</f>
        <v/>
      </c>
      <c r="O92" t="str">
        <f t="array" aca="1" ref="O92" ca="1">IFERROR(INDEX(nomprod,SMALL(IF(nomdom=$N92,ROW(nomdom)-1,""),COUNTIF(N$2:N92,$N92))),"")</f>
        <v/>
      </c>
    </row>
    <row r="93" spans="14:15">
      <c r="N93" t="str">
        <f t="array" aca="1" ref="N93" ca="1">IFERROR(INDEX(nomdom,MATCH(SMALL(COUNTIF(nomdom,"&lt;="&amp;nomdom),ROW(A93)),COUNTIF(nomdom,"&lt;="&amp;nomdom),0)),"")</f>
        <v/>
      </c>
      <c r="O93" t="str">
        <f t="array" aca="1" ref="O93" ca="1">IFERROR(INDEX(nomprod,SMALL(IF(nomdom=$N93,ROW(nomdom)-1,""),COUNTIF(N$2:N93,$N93))),"")</f>
        <v/>
      </c>
    </row>
    <row r="94" spans="14:15">
      <c r="N94" t="str">
        <f t="array" aca="1" ref="N94" ca="1">IFERROR(INDEX(nomdom,MATCH(SMALL(COUNTIF(nomdom,"&lt;="&amp;nomdom),ROW(A94)),COUNTIF(nomdom,"&lt;="&amp;nomdom),0)),"")</f>
        <v/>
      </c>
      <c r="O94" t="str">
        <f t="array" aca="1" ref="O94" ca="1">IFERROR(INDEX(nomprod,SMALL(IF(nomdom=$N94,ROW(nomdom)-1,""),COUNTIF(N$2:N94,$N94))),"")</f>
        <v/>
      </c>
    </row>
    <row r="95" spans="14:15">
      <c r="N95" t="str">
        <f t="array" aca="1" ref="N95" ca="1">IFERROR(INDEX(nomdom,MATCH(SMALL(COUNTIF(nomdom,"&lt;="&amp;nomdom),ROW(A95)),COUNTIF(nomdom,"&lt;="&amp;nomdom),0)),"")</f>
        <v/>
      </c>
      <c r="O95" t="str">
        <f t="array" aca="1" ref="O95" ca="1">IFERROR(INDEX(nomprod,SMALL(IF(nomdom=$N95,ROW(nomdom)-1,""),COUNTIF(N$2:N95,$N95))),"")</f>
        <v/>
      </c>
    </row>
    <row r="96" spans="14:15">
      <c r="N96" t="str">
        <f t="array" aca="1" ref="N96" ca="1">IFERROR(INDEX(nomdom,MATCH(SMALL(COUNTIF(nomdom,"&lt;="&amp;nomdom),ROW(A96)),COUNTIF(nomdom,"&lt;="&amp;nomdom),0)),"")</f>
        <v/>
      </c>
      <c r="O96" t="str">
        <f t="array" aca="1" ref="O96" ca="1">IFERROR(INDEX(nomprod,SMALL(IF(nomdom=$N96,ROW(nomdom)-1,""),COUNTIF(N$2:N96,$N96))),"")</f>
        <v/>
      </c>
    </row>
    <row r="97" spans="14:15">
      <c r="N97" t="str">
        <f t="array" aca="1" ref="N97" ca="1">IFERROR(INDEX(nomdom,MATCH(SMALL(COUNTIF(nomdom,"&lt;="&amp;nomdom),ROW(A97)),COUNTIF(nomdom,"&lt;="&amp;nomdom),0)),"")</f>
        <v/>
      </c>
      <c r="O97" t="str">
        <f t="array" aca="1" ref="O97" ca="1">IFERROR(INDEX(nomprod,SMALL(IF(nomdom=$N97,ROW(nomdom)-1,""),COUNTIF(N$2:N97,$N97))),"")</f>
        <v/>
      </c>
    </row>
    <row r="98" spans="14:15">
      <c r="N98" t="str">
        <f t="array" aca="1" ref="N98" ca="1">IFERROR(INDEX(nomdom,MATCH(SMALL(COUNTIF(nomdom,"&lt;="&amp;nomdom),ROW(A98)),COUNTIF(nomdom,"&lt;="&amp;nomdom),0)),"")</f>
        <v/>
      </c>
      <c r="O98" t="str">
        <f t="array" aca="1" ref="O98" ca="1">IFERROR(INDEX(nomprod,SMALL(IF(nomdom=$N98,ROW(nomdom)-1,""),COUNTIF(N$2:N98,$N98))),"")</f>
        <v/>
      </c>
    </row>
    <row r="99" spans="14:15">
      <c r="N99" t="str">
        <f t="array" aca="1" ref="N99" ca="1">IFERROR(INDEX(nomdom,MATCH(SMALL(COUNTIF(nomdom,"&lt;="&amp;nomdom),ROW(A99)),COUNTIF(nomdom,"&lt;="&amp;nomdom),0)),"")</f>
        <v/>
      </c>
      <c r="O99" t="str">
        <f t="array" aca="1" ref="O99" ca="1">IFERROR(INDEX(nomprod,SMALL(IF(nomdom=$N99,ROW(nomdom)-1,""),COUNTIF(N$2:N99,$N99))),"")</f>
        <v/>
      </c>
    </row>
    <row r="100" spans="14:15">
      <c r="N100" t="str">
        <f t="array" aca="1" ref="N100" ca="1">IFERROR(INDEX(nomdom,MATCH(SMALL(COUNTIF(nomdom,"&lt;="&amp;nomdom),ROW(A100)),COUNTIF(nomdom,"&lt;="&amp;nomdom),0)),"")</f>
        <v/>
      </c>
      <c r="O100" t="str">
        <f t="array" aca="1" ref="O100" ca="1">IFERROR(INDEX(nomprod,SMALL(IF(nomdom=$N100,ROW(nomdom)-1,""),COUNTIF(N$2:N100,$N100))),"")</f>
        <v/>
      </c>
    </row>
    <row r="101" spans="14:15">
      <c r="N101" t="str">
        <f t="array" aca="1" ref="N101" ca="1">IFERROR(INDEX(nomdom,MATCH(SMALL(COUNTIF(nomdom,"&lt;="&amp;nomdom),ROW(A101)),COUNTIF(nomdom,"&lt;="&amp;nomdom),0)),"")</f>
        <v/>
      </c>
      <c r="O101" t="str">
        <f t="array" aca="1" ref="O101" ca="1">IFERROR(INDEX(nomprod,SMALL(IF(nomdom=$N101,ROW(nomdom)-1,""),COUNTIF(N$2:N101,$N101))),"")</f>
        <v/>
      </c>
    </row>
    <row r="102" spans="14:15">
      <c r="N102" t="str">
        <f t="array" aca="1" ref="N102" ca="1">IFERROR(INDEX(nomdom,MATCH(SMALL(COUNTIF(nomdom,"&lt;="&amp;nomdom),ROW(A102)),COUNTIF(nomdom,"&lt;="&amp;nomdom),0)),"")</f>
        <v/>
      </c>
      <c r="O102" t="str">
        <f t="array" aca="1" ref="O102" ca="1">IFERROR(INDEX(nomprod,SMALL(IF(nomdom=$N102,ROW(nomdom)-1,""),COUNTIF(N$2:N102,$N102))),"")</f>
        <v/>
      </c>
    </row>
    <row r="103" spans="14:15">
      <c r="N103" t="str">
        <f t="array" aca="1" ref="N103" ca="1">IFERROR(INDEX(nomdom,MATCH(SMALL(COUNTIF(nomdom,"&lt;="&amp;nomdom),ROW(A103)),COUNTIF(nomdom,"&lt;="&amp;nomdom),0)),"")</f>
        <v/>
      </c>
      <c r="O103" t="str">
        <f t="array" aca="1" ref="O103" ca="1">IFERROR(INDEX(nomprod,SMALL(IF(nomdom=$N103,ROW(nomdom)-1,""),COUNTIF(N$2:N103,$N103))),"")</f>
        <v/>
      </c>
    </row>
    <row r="104" spans="14:15">
      <c r="N104" t="str">
        <f t="array" aca="1" ref="N104" ca="1">IFERROR(INDEX(nomdom,MATCH(SMALL(COUNTIF(nomdom,"&lt;="&amp;nomdom),ROW(A104)),COUNTIF(nomdom,"&lt;="&amp;nomdom),0)),"")</f>
        <v/>
      </c>
      <c r="O104" t="str">
        <f t="array" aca="1" ref="O104" ca="1">IFERROR(INDEX(nomprod,SMALL(IF(nomdom=$N104,ROW(nomdom)-1,""),COUNTIF(N$2:N104,$N104))),"")</f>
        <v/>
      </c>
    </row>
    <row r="105" spans="14:15">
      <c r="N105" t="str">
        <f t="array" aca="1" ref="N105" ca="1">IFERROR(INDEX(nomdom,MATCH(SMALL(COUNTIF(nomdom,"&lt;="&amp;nomdom),ROW(A105)),COUNTIF(nomdom,"&lt;="&amp;nomdom),0)),"")</f>
        <v/>
      </c>
      <c r="O105" t="str">
        <f t="array" aca="1" ref="O105" ca="1">IFERROR(INDEX(nomprod,SMALL(IF(nomdom=$N105,ROW(nomdom)-1,""),COUNTIF(N$2:N105,$N105))),"")</f>
        <v/>
      </c>
    </row>
    <row r="106" spans="14:15">
      <c r="N106" t="str">
        <f t="array" aca="1" ref="N106" ca="1">IFERROR(INDEX(nomdom,MATCH(SMALL(COUNTIF(nomdom,"&lt;="&amp;nomdom),ROW(A106)),COUNTIF(nomdom,"&lt;="&amp;nomdom),0)),"")</f>
        <v/>
      </c>
      <c r="O106" t="str">
        <f t="array" aca="1" ref="O106" ca="1">IFERROR(INDEX(nomprod,SMALL(IF(nomdom=$N106,ROW(nomdom)-1,""),COUNTIF(N$2:N106,$N106))),"")</f>
        <v/>
      </c>
    </row>
    <row r="107" spans="14:15">
      <c r="N107" t="str">
        <f t="array" aca="1" ref="N107" ca="1">IFERROR(INDEX(nomdom,MATCH(SMALL(COUNTIF(nomdom,"&lt;="&amp;nomdom),ROW(A107)),COUNTIF(nomdom,"&lt;="&amp;nomdom),0)),"")</f>
        <v/>
      </c>
      <c r="O107" t="str">
        <f t="array" aca="1" ref="O107" ca="1">IFERROR(INDEX(nomprod,SMALL(IF(nomdom=$N107,ROW(nomdom)-1,""),COUNTIF(N$2:N107,$N107))),"")</f>
        <v/>
      </c>
    </row>
    <row r="108" spans="14:15">
      <c r="N108" t="str">
        <f t="array" aca="1" ref="N108" ca="1">IFERROR(INDEX(nomdom,MATCH(SMALL(COUNTIF(nomdom,"&lt;="&amp;nomdom),ROW(A108)),COUNTIF(nomdom,"&lt;="&amp;nomdom),0)),"")</f>
        <v/>
      </c>
      <c r="O108" t="str">
        <f t="array" aca="1" ref="O108" ca="1">IFERROR(INDEX(nomprod,SMALL(IF(nomdom=$N108,ROW(nomdom)-1,""),COUNTIF(N$2:N108,$N108))),"")</f>
        <v/>
      </c>
    </row>
    <row r="109" spans="14:15">
      <c r="N109" t="str">
        <f t="array" aca="1" ref="N109" ca="1">IFERROR(INDEX(nomdom,MATCH(SMALL(COUNTIF(nomdom,"&lt;="&amp;nomdom),ROW(A109)),COUNTIF(nomdom,"&lt;="&amp;nomdom),0)),"")</f>
        <v/>
      </c>
      <c r="O109" t="str">
        <f t="array" aca="1" ref="O109" ca="1">IFERROR(INDEX(nomprod,SMALL(IF(nomdom=$N109,ROW(nomdom)-1,""),COUNTIF(N$2:N109,$N109))),"")</f>
        <v/>
      </c>
    </row>
    <row r="110" spans="14:15">
      <c r="N110" t="str">
        <f t="array" aca="1" ref="N110" ca="1">IFERROR(INDEX(nomdom,MATCH(SMALL(COUNTIF(nomdom,"&lt;="&amp;nomdom),ROW(A110)),COUNTIF(nomdom,"&lt;="&amp;nomdom),0)),"")</f>
        <v/>
      </c>
      <c r="O110" t="str">
        <f t="array" aca="1" ref="O110" ca="1">IFERROR(INDEX(nomprod,SMALL(IF(nomdom=$N110,ROW(nomdom)-1,""),COUNTIF(N$2:N110,$N110))),"")</f>
        <v/>
      </c>
    </row>
    <row r="111" spans="14:15">
      <c r="N111" t="str">
        <f t="array" aca="1" ref="N111" ca="1">IFERROR(INDEX(nomdom,MATCH(SMALL(COUNTIF(nomdom,"&lt;="&amp;nomdom),ROW(A111)),COUNTIF(nomdom,"&lt;="&amp;nomdom),0)),"")</f>
        <v/>
      </c>
      <c r="O111" t="str">
        <f t="array" aca="1" ref="O111" ca="1">IFERROR(INDEX(nomprod,SMALL(IF(nomdom=$N111,ROW(nomdom)-1,""),COUNTIF(N$2:N111,$N111))),"")</f>
        <v/>
      </c>
    </row>
    <row r="112" spans="14:15">
      <c r="N112" t="str">
        <f t="array" aca="1" ref="N112" ca="1">IFERROR(INDEX(nomdom,MATCH(SMALL(COUNTIF(nomdom,"&lt;="&amp;nomdom),ROW(A112)),COUNTIF(nomdom,"&lt;="&amp;nomdom),0)),"")</f>
        <v/>
      </c>
      <c r="O112" t="str">
        <f t="array" aca="1" ref="O112" ca="1">IFERROR(INDEX(nomprod,SMALL(IF(nomdom=$N112,ROW(nomdom)-1,""),COUNTIF(N$2:N112,$N112))),"")</f>
        <v/>
      </c>
    </row>
    <row r="113" spans="1:15">
      <c r="N113" t="str">
        <f t="array" aca="1" ref="N113" ca="1">IFERROR(INDEX(nomdom,MATCH(SMALL(COUNTIF(nomdom,"&lt;="&amp;nomdom),ROW(A113)),COUNTIF(nomdom,"&lt;="&amp;nomdom),0)),"")</f>
        <v/>
      </c>
      <c r="O113" t="str">
        <f t="array" aca="1" ref="O113" ca="1">IFERROR(INDEX(nomprod,SMALL(IF(nomdom=$N113,ROW(nomdom)-1,""),COUNTIF(N$2:N113,$N113))),"")</f>
        <v/>
      </c>
    </row>
    <row r="114" spans="1:15">
      <c r="N114" t="str">
        <f t="array" aca="1" ref="N114" ca="1">IFERROR(INDEX(nomdom,MATCH(SMALL(COUNTIF(nomdom,"&lt;="&amp;nomdom),ROW(A114)),COUNTIF(nomdom,"&lt;="&amp;nomdom),0)),"")</f>
        <v/>
      </c>
      <c r="O114" t="str">
        <f t="array" aca="1" ref="O114" ca="1">IFERROR(INDEX(nomprod,SMALL(IF(nomdom=$N114,ROW(nomdom)-1,""),COUNTIF(N$2:N114,$N114))),"")</f>
        <v/>
      </c>
    </row>
    <row r="115" spans="1:15">
      <c r="N115" t="str">
        <f t="array" aca="1" ref="N115" ca="1">IFERROR(INDEX(nomdom,MATCH(SMALL(COUNTIF(nomdom,"&lt;="&amp;nomdom),ROW(A115)),COUNTIF(nomdom,"&lt;="&amp;nomdom),0)),"")</f>
        <v/>
      </c>
      <c r="O115" t="str">
        <f t="array" aca="1" ref="O115" ca="1">IFERROR(INDEX(nomprod,SMALL(IF(nomdom=$N115,ROW(nomdom)-1,""),COUNTIF(N$2:N115,$N115))),"")</f>
        <v/>
      </c>
    </row>
    <row r="116" spans="1:15">
      <c r="N116" t="str">
        <f t="array" aca="1" ref="N116" ca="1">IFERROR(INDEX(nomdom,MATCH(SMALL(COUNTIF(nomdom,"&lt;="&amp;nomdom),ROW(A116)),COUNTIF(nomdom,"&lt;="&amp;nomdom),0)),"")</f>
        <v/>
      </c>
      <c r="O116" t="str">
        <f t="array" aca="1" ref="O116" ca="1">IFERROR(INDEX(nomprod,SMALL(IF(nomdom=$N116,ROW(nomdom)-1,""),COUNTIF(N$2:N116,$N116))),"")</f>
        <v/>
      </c>
    </row>
    <row r="117" spans="1:15">
      <c r="N117" t="str">
        <f t="array" aca="1" ref="N117" ca="1">IFERROR(INDEX(nomdom,MATCH(SMALL(COUNTIF(nomdom,"&lt;="&amp;nomdom),ROW(A117)),COUNTIF(nomdom,"&lt;="&amp;nomdom),0)),"")</f>
        <v/>
      </c>
      <c r="O117" t="str">
        <f t="array" aca="1" ref="O117" ca="1">IFERROR(INDEX(nomprod,SMALL(IF(nomdom=$N117,ROW(nomdom)-1,""),COUNTIF(N$2:N117,$N117))),"")</f>
        <v/>
      </c>
    </row>
    <row r="118" spans="1:15">
      <c r="N118" t="str">
        <f t="array" aca="1" ref="N118" ca="1">IFERROR(INDEX(nomdom,MATCH(SMALL(COUNTIF(nomdom,"&lt;="&amp;nomdom),ROW(A118)),COUNTIF(nomdom,"&lt;="&amp;nomdom),0)),"")</f>
        <v/>
      </c>
      <c r="O118" t="str">
        <f t="array" aca="1" ref="O118" ca="1">IFERROR(INDEX(nomprod,SMALL(IF(nomdom=$N118,ROW(nomdom)-1,""),COUNTIF(N$2:N118,$N118))),"")</f>
        <v/>
      </c>
    </row>
    <row r="119" spans="1:15">
      <c r="N119" t="str">
        <f t="array" aca="1" ref="N119" ca="1">IFERROR(INDEX(nomdom,MATCH(SMALL(COUNTIF(nomdom,"&lt;="&amp;nomdom),ROW(A119)),COUNTIF(nomdom,"&lt;="&amp;nomdom),0)),"")</f>
        <v/>
      </c>
      <c r="O119" t="str">
        <f t="array" aca="1" ref="O119" ca="1">IFERROR(INDEX(nomprod,SMALL(IF(nomdom=$N119,ROW(nomdom)-1,""),COUNTIF(N$2:N119,$N119))),"")</f>
        <v/>
      </c>
    </row>
    <row r="120" spans="1:15">
      <c r="N120" t="str">
        <f t="array" aca="1" ref="N120" ca="1">IFERROR(INDEX(nomdom,MATCH(SMALL(COUNTIF(nomdom,"&lt;="&amp;nomdom),ROW(A120)),COUNTIF(nomdom,"&lt;="&amp;nomdom),0)),"")</f>
        <v/>
      </c>
      <c r="O120" t="str">
        <f t="array" aca="1" ref="O120" ca="1">IFERROR(INDEX(nomprod,SMALL(IF(nomdom=$N120,ROW(nomdom)-1,""),COUNTIF(N$2:N120,$N120))),"")</f>
        <v/>
      </c>
    </row>
    <row r="121" spans="1:15" s="18" customForma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N121" s="18" t="str">
        <f t="array" aca="1" ref="N121" ca="1">IFERROR(INDEX(nomdom,MATCH(SMALL(COUNTIF(nomdom,"&lt;="&amp;nomdom),ROW(A121)),COUNTIF(nomdom,"&lt;="&amp;nomdom),0)),"")</f>
        <v/>
      </c>
      <c r="O121" s="18" t="str">
        <f t="array" aca="1" ref="O121" ca="1">IFERROR(INDEX(nomprod,SMALL(IF(nomdom=$N121,ROW(nomdom)-1,""),COUNTIF(N$2:N121,$N121))),"")</f>
        <v/>
      </c>
    </row>
    <row r="122" spans="1:15">
      <c r="N122" t="str">
        <f t="array" aca="1" ref="N122" ca="1">IFERROR(INDEX(nomdom,MATCH(SMALL(COUNTIF(nomdom,"&lt;="&amp;nomdom),ROW(A122)),COUNTIF(nomdom,"&lt;="&amp;nomdom),0)),"")</f>
        <v/>
      </c>
      <c r="O122" t="str">
        <f t="array" aca="1" ref="O122" ca="1">IFERROR(INDEX(nomprod,SMALL(IF(nomdom=$N122,ROW(nomdom)-1,""),COUNTIF(N$2:N122,$N122))),"")</f>
        <v/>
      </c>
    </row>
    <row r="123" spans="1:15">
      <c r="N123" t="str">
        <f t="array" aca="1" ref="N123" ca="1">IFERROR(INDEX(nomdom,MATCH(SMALL(COUNTIF(nomdom,"&lt;="&amp;nomdom),ROW(A123)),COUNTIF(nomdom,"&lt;="&amp;nomdom),0)),"")</f>
        <v/>
      </c>
      <c r="O123" t="str">
        <f t="array" aca="1" ref="O123" ca="1">IFERROR(INDEX(nomprod,SMALL(IF(nomdom=$N123,ROW(nomdom)-1,""),COUNTIF(N$2:N123,$N123))),"")</f>
        <v/>
      </c>
    </row>
    <row r="124" spans="1:15">
      <c r="N124" t="str">
        <f t="array" aca="1" ref="N124" ca="1">IFERROR(INDEX(nomdom,MATCH(SMALL(COUNTIF(nomdom,"&lt;="&amp;nomdom),ROW(A124)),COUNTIF(nomdom,"&lt;="&amp;nomdom),0)),"")</f>
        <v/>
      </c>
      <c r="O124" t="str">
        <f t="array" aca="1" ref="O124" ca="1">IFERROR(INDEX(nomprod,SMALL(IF(nomdom=$N124,ROW(nomdom)-1,""),COUNTIF(N$2:N124,$N124))),"")</f>
        <v/>
      </c>
    </row>
    <row r="125" spans="1:15">
      <c r="N125" t="str">
        <f t="array" aca="1" ref="N125" ca="1">IFERROR(INDEX(nomdom,MATCH(SMALL(COUNTIF(nomdom,"&lt;="&amp;nomdom),ROW(A125)),COUNTIF(nomdom,"&lt;="&amp;nomdom),0)),"")</f>
        <v/>
      </c>
      <c r="O125" t="str">
        <f t="array" aca="1" ref="O125" ca="1">IFERROR(INDEX(nomprod,SMALL(IF(nomdom=$N125,ROW(nomdom)-1,""),COUNTIF(N$2:N125,$N125))),"")</f>
        <v/>
      </c>
    </row>
    <row r="126" spans="1:15">
      <c r="N126" t="str">
        <f t="array" aca="1" ref="N126" ca="1">IFERROR(INDEX(nomdom,MATCH(SMALL(COUNTIF(nomdom,"&lt;="&amp;nomdom),ROW(A126)),COUNTIF(nomdom,"&lt;="&amp;nomdom),0)),"")</f>
        <v/>
      </c>
      <c r="O126" t="str">
        <f t="array" aca="1" ref="O126" ca="1">IFERROR(INDEX(nomprod,SMALL(IF(nomdom=$N126,ROW(nomdom)-1,""),COUNTIF(N$2:N126,$N126))),"")</f>
        <v/>
      </c>
    </row>
    <row r="127" spans="1:15">
      <c r="N127" t="str">
        <f t="array" aca="1" ref="N127" ca="1">IFERROR(INDEX(nomdom,MATCH(SMALL(COUNTIF(nomdom,"&lt;="&amp;nomdom),ROW(A127)),COUNTIF(nomdom,"&lt;="&amp;nomdom),0)),"")</f>
        <v/>
      </c>
      <c r="O127" t="str">
        <f t="array" aca="1" ref="O127" ca="1">IFERROR(INDEX(nomprod,SMALL(IF(nomdom=$N127,ROW(nomdom)-1,""),COUNTIF(N$2:N127,$N127))),"")</f>
        <v/>
      </c>
    </row>
    <row r="128" spans="1:15">
      <c r="N128" t="str">
        <f t="array" aca="1" ref="N128" ca="1">IFERROR(INDEX(nomdom,MATCH(SMALL(COUNTIF(nomdom,"&lt;="&amp;nomdom),ROW(A128)),COUNTIF(nomdom,"&lt;="&amp;nomdom),0)),"")</f>
        <v/>
      </c>
      <c r="O128" t="str">
        <f t="array" aca="1" ref="O128" ca="1">IFERROR(INDEX(nomprod,SMALL(IF(nomdom=$N128,ROW(nomdom)-1,""),COUNTIF(N$2:N128,$N128))),"")</f>
        <v/>
      </c>
    </row>
    <row r="129" spans="14:15">
      <c r="N129" t="str">
        <f t="array" aca="1" ref="N129" ca="1">IFERROR(INDEX(nomdom,MATCH(SMALL(COUNTIF(nomdom,"&lt;="&amp;nomdom),ROW(A129)),COUNTIF(nomdom,"&lt;="&amp;nomdom),0)),"")</f>
        <v/>
      </c>
      <c r="O129" t="str">
        <f t="array" aca="1" ref="O129" ca="1">IFERROR(INDEX(nomprod,SMALL(IF(nomdom=$N129,ROW(nomdom)-1,""),COUNTIF(N$2:N129,$N129))),"")</f>
        <v/>
      </c>
    </row>
    <row r="130" spans="14:15">
      <c r="N130" t="str">
        <f t="array" aca="1" ref="N130" ca="1">IFERROR(INDEX(nomdom,MATCH(SMALL(COUNTIF(nomdom,"&lt;="&amp;nomdom),ROW(A130)),COUNTIF(nomdom,"&lt;="&amp;nomdom),0)),"")</f>
        <v/>
      </c>
      <c r="O130" t="str">
        <f t="array" aca="1" ref="O130" ca="1">IFERROR(INDEX(nomprod,SMALL(IF(nomdom=$N130,ROW(nomdom)-1,""),COUNTIF(N$2:N130,$N130))),"")</f>
        <v/>
      </c>
    </row>
    <row r="131" spans="14:15">
      <c r="N131" t="str">
        <f t="array" aca="1" ref="N131" ca="1">IFERROR(INDEX(nomdom,MATCH(SMALL(COUNTIF(nomdom,"&lt;="&amp;nomdom),ROW(A131)),COUNTIF(nomdom,"&lt;="&amp;nomdom),0)),"")</f>
        <v/>
      </c>
      <c r="O131" t="str">
        <f t="array" aca="1" ref="O131" ca="1">IFERROR(INDEX(nomprod,SMALL(IF(nomdom=$N131,ROW(nomdom)-1,""),COUNTIF(N$2:N131,$N131))),"")</f>
        <v/>
      </c>
    </row>
    <row r="132" spans="14:15">
      <c r="N132" t="str">
        <f t="array" aca="1" ref="N132" ca="1">IFERROR(INDEX(nomdom,MATCH(SMALL(COUNTIF(nomdom,"&lt;="&amp;nomdom),ROW(A132)),COUNTIF(nomdom,"&lt;="&amp;nomdom),0)),"")</f>
        <v/>
      </c>
      <c r="O132" t="str">
        <f t="array" aca="1" ref="O132" ca="1">IFERROR(INDEX(nomprod,SMALL(IF(nomdom=$N132,ROW(nomdom)-1,""),COUNTIF(N$2:N132,$N132))),"")</f>
        <v/>
      </c>
    </row>
    <row r="133" spans="14:15">
      <c r="N133" t="str">
        <f t="array" aca="1" ref="N133" ca="1">IFERROR(INDEX(nomdom,MATCH(SMALL(COUNTIF(nomdom,"&lt;="&amp;nomdom),ROW(A133)),COUNTIF(nomdom,"&lt;="&amp;nomdom),0)),"")</f>
        <v/>
      </c>
      <c r="O133" t="str">
        <f t="array" aca="1" ref="O133" ca="1">IFERROR(INDEX(nomprod,SMALL(IF(nomdom=$N133,ROW(nomdom)-1,""),COUNTIF(N$2:N133,$N133))),"")</f>
        <v/>
      </c>
    </row>
    <row r="134" spans="14:15">
      <c r="N134" t="str">
        <f t="array" aca="1" ref="N134" ca="1">IFERROR(INDEX(nomdom,MATCH(SMALL(COUNTIF(nomdom,"&lt;="&amp;nomdom),ROW(A134)),COUNTIF(nomdom,"&lt;="&amp;nomdom),0)),"")</f>
        <v/>
      </c>
      <c r="O134" t="str">
        <f t="array" aca="1" ref="O134" ca="1">IFERROR(INDEX(nomprod,SMALL(IF(nomdom=$N134,ROW(nomdom)-1,""),COUNTIF(N$2:N134,$N134))),"")</f>
        <v/>
      </c>
    </row>
    <row r="135" spans="14:15">
      <c r="N135" t="str">
        <f t="array" aca="1" ref="N135" ca="1">IFERROR(INDEX(nomdom,MATCH(SMALL(COUNTIF(nomdom,"&lt;="&amp;nomdom),ROW(A135)),COUNTIF(nomdom,"&lt;="&amp;nomdom),0)),"")</f>
        <v/>
      </c>
      <c r="O135" t="str">
        <f t="array" aca="1" ref="O135" ca="1">IFERROR(INDEX(nomprod,SMALL(IF(nomdom=$N135,ROW(nomdom)-1,""),COUNTIF(N$2:N135,$N135))),"")</f>
        <v/>
      </c>
    </row>
    <row r="136" spans="14:15">
      <c r="N136" t="str">
        <f t="array" aca="1" ref="N136" ca="1">IFERROR(INDEX(nomdom,MATCH(SMALL(COUNTIF(nomdom,"&lt;="&amp;nomdom),ROW(A136)),COUNTIF(nomdom,"&lt;="&amp;nomdom),0)),"")</f>
        <v/>
      </c>
      <c r="O136" t="str">
        <f t="array" aca="1" ref="O136" ca="1">IFERROR(INDEX(nomprod,SMALL(IF(nomdom=$N136,ROW(nomdom)-1,""),COUNTIF(N$2:N136,$N136))),"")</f>
        <v/>
      </c>
    </row>
    <row r="137" spans="14:15">
      <c r="N137" t="str">
        <f t="array" aca="1" ref="N137" ca="1">IFERROR(INDEX(nomdom,MATCH(SMALL(COUNTIF(nomdom,"&lt;="&amp;nomdom),ROW(A137)),COUNTIF(nomdom,"&lt;="&amp;nomdom),0)),"")</f>
        <v/>
      </c>
      <c r="O137" t="str">
        <f t="array" aca="1" ref="O137" ca="1">IFERROR(INDEX(nomprod,SMALL(IF(nomdom=$N137,ROW(nomdom)-1,""),COUNTIF(N$2:N137,$N137))),"")</f>
        <v/>
      </c>
    </row>
    <row r="138" spans="14:15">
      <c r="N138" t="str">
        <f t="array" aca="1" ref="N138" ca="1">IFERROR(INDEX(nomdom,MATCH(SMALL(COUNTIF(nomdom,"&lt;="&amp;nomdom),ROW(A138)),COUNTIF(nomdom,"&lt;="&amp;nomdom),0)),"")</f>
        <v/>
      </c>
      <c r="O138" t="str">
        <f t="array" aca="1" ref="O138" ca="1">IFERROR(INDEX(nomprod,SMALL(IF(nomdom=$N138,ROW(nomdom)-1,""),COUNTIF(N$2:N138,$N138))),"")</f>
        <v/>
      </c>
    </row>
    <row r="139" spans="14:15">
      <c r="N139" t="str">
        <f t="array" aca="1" ref="N139" ca="1">IFERROR(INDEX(nomdom,MATCH(SMALL(COUNTIF(nomdom,"&lt;="&amp;nomdom),ROW(A139)),COUNTIF(nomdom,"&lt;="&amp;nomdom),0)),"")</f>
        <v/>
      </c>
      <c r="O139" t="str">
        <f t="array" aca="1" ref="O139" ca="1">IFERROR(INDEX(nomprod,SMALL(IF(nomdom=$N139,ROW(nomdom)-1,""),COUNTIF(N$2:N139,$N139))),"")</f>
        <v/>
      </c>
    </row>
    <row r="140" spans="14:15">
      <c r="N140" t="str">
        <f t="array" aca="1" ref="N140" ca="1">IFERROR(INDEX(nomdom,MATCH(SMALL(COUNTIF(nomdom,"&lt;="&amp;nomdom),ROW(A140)),COUNTIF(nomdom,"&lt;="&amp;nomdom),0)),"")</f>
        <v/>
      </c>
      <c r="O140" t="str">
        <f t="array" aca="1" ref="O140" ca="1">IFERROR(INDEX(nomprod,SMALL(IF(nomdom=$N140,ROW(nomdom)-1,""),COUNTIF(N$2:N140,$N140))),"")</f>
        <v/>
      </c>
    </row>
    <row r="141" spans="14:15">
      <c r="N141" t="str">
        <f t="array" aca="1" ref="N141" ca="1">IFERROR(INDEX(nomdom,MATCH(SMALL(COUNTIF(nomdom,"&lt;="&amp;nomdom),ROW(A141)),COUNTIF(nomdom,"&lt;="&amp;nomdom),0)),"")</f>
        <v/>
      </c>
      <c r="O141" t="str">
        <f t="array" aca="1" ref="O141" ca="1">IFERROR(INDEX(nomprod,SMALL(IF(nomdom=$N141,ROW(nomdom)-1,""),COUNTIF(N$2:N141,$N141))),"")</f>
        <v/>
      </c>
    </row>
    <row r="142" spans="14:15">
      <c r="N142" t="str">
        <f t="array" aca="1" ref="N142" ca="1">IFERROR(INDEX(nomdom,MATCH(SMALL(COUNTIF(nomdom,"&lt;="&amp;nomdom),ROW(A142)),COUNTIF(nomdom,"&lt;="&amp;nomdom),0)),"")</f>
        <v/>
      </c>
      <c r="O142" t="str">
        <f t="array" aca="1" ref="O142" ca="1">IFERROR(INDEX(nomprod,SMALL(IF(nomdom=$N142,ROW(nomdom)-1,""),COUNTIF(N$2:N142,$N142))),"")</f>
        <v/>
      </c>
    </row>
    <row r="143" spans="14:15">
      <c r="N143" t="str">
        <f t="array" aca="1" ref="N143" ca="1">IFERROR(INDEX(nomdom,MATCH(SMALL(COUNTIF(nomdom,"&lt;="&amp;nomdom),ROW(A143)),COUNTIF(nomdom,"&lt;="&amp;nomdom),0)),"")</f>
        <v/>
      </c>
      <c r="O143" t="str">
        <f t="array" aca="1" ref="O143" ca="1">IFERROR(INDEX(nomprod,SMALL(IF(nomdom=$N143,ROW(nomdom)-1,""),COUNTIF(N$2:N143,$N143))),"")</f>
        <v/>
      </c>
    </row>
    <row r="144" spans="14:15">
      <c r="N144" t="str">
        <f t="array" aca="1" ref="N144" ca="1">IFERROR(INDEX(nomdom,MATCH(SMALL(COUNTIF(nomdom,"&lt;="&amp;nomdom),ROW(A144)),COUNTIF(nomdom,"&lt;="&amp;nomdom),0)),"")</f>
        <v/>
      </c>
      <c r="O144" t="str">
        <f t="array" aca="1" ref="O144" ca="1">IFERROR(INDEX(nomprod,SMALL(IF(nomdom=$N144,ROW(nomdom)-1,""),COUNTIF(N$2:N144,$N144))),"")</f>
        <v/>
      </c>
    </row>
    <row r="145" spans="14:15">
      <c r="N145" t="str">
        <f t="array" aca="1" ref="N145" ca="1">IFERROR(INDEX(nomdom,MATCH(SMALL(COUNTIF(nomdom,"&lt;="&amp;nomdom),ROW(A145)),COUNTIF(nomdom,"&lt;="&amp;nomdom),0)),"")</f>
        <v/>
      </c>
      <c r="O145" t="str">
        <f t="array" aca="1" ref="O145" ca="1">IFERROR(INDEX(nomprod,SMALL(IF(nomdom=$N145,ROW(nomdom)-1,""),COUNTIF(N$2:N145,$N145))),"")</f>
        <v/>
      </c>
    </row>
    <row r="146" spans="14:15">
      <c r="N146" t="str">
        <f t="array" aca="1" ref="N146" ca="1">IFERROR(INDEX(nomdom,MATCH(SMALL(COUNTIF(nomdom,"&lt;="&amp;nomdom),ROW(A146)),COUNTIF(nomdom,"&lt;="&amp;nomdom),0)),"")</f>
        <v/>
      </c>
      <c r="O146" t="str">
        <f t="array" aca="1" ref="O146" ca="1">IFERROR(INDEX(nomprod,SMALL(IF(nomdom=$N146,ROW(nomdom)-1,""),COUNTIF(N$2:N146,$N146))),"")</f>
        <v/>
      </c>
    </row>
    <row r="147" spans="14:15">
      <c r="N147" t="str">
        <f t="array" aca="1" ref="N147" ca="1">IFERROR(INDEX(nomdom,MATCH(SMALL(COUNTIF(nomdom,"&lt;="&amp;nomdom),ROW(A147)),COUNTIF(nomdom,"&lt;="&amp;nomdom),0)),"")</f>
        <v/>
      </c>
      <c r="O147" t="str">
        <f t="array" aca="1" ref="O147" ca="1">IFERROR(INDEX(nomprod,SMALL(IF(nomdom=$N147,ROW(nomdom)-1,""),COUNTIF(N$2:N147,$N147))),"")</f>
        <v/>
      </c>
    </row>
    <row r="148" spans="14:15">
      <c r="N148" t="str">
        <f t="array" aca="1" ref="N148" ca="1">IFERROR(INDEX(nomdom,MATCH(SMALL(COUNTIF(nomdom,"&lt;="&amp;nomdom),ROW(A148)),COUNTIF(nomdom,"&lt;="&amp;nomdom),0)),"")</f>
        <v/>
      </c>
      <c r="O148" t="str">
        <f t="array" aca="1" ref="O148" ca="1">IFERROR(INDEX(nomprod,SMALL(IF(nomdom=$N148,ROW(nomdom)-1,""),COUNTIF(N$2:N148,$N148))),"")</f>
        <v/>
      </c>
    </row>
    <row r="149" spans="14:15">
      <c r="N149" t="str">
        <f t="array" aca="1" ref="N149" ca="1">IFERROR(INDEX(nomdom,MATCH(SMALL(COUNTIF(nomdom,"&lt;="&amp;nomdom),ROW(A149)),COUNTIF(nomdom,"&lt;="&amp;nomdom),0)),"")</f>
        <v/>
      </c>
      <c r="O149" t="str">
        <f t="array" aca="1" ref="O149" ca="1">IFERROR(INDEX(nomprod,SMALL(IF(nomdom=$N149,ROW(nomdom)-1,""),COUNTIF(N$2:N149,$N149))),"")</f>
        <v/>
      </c>
    </row>
    <row r="150" spans="14:15">
      <c r="N150" t="str">
        <f t="array" aca="1" ref="N150" ca="1">IFERROR(INDEX(nomdom,MATCH(SMALL(COUNTIF(nomdom,"&lt;="&amp;nomdom),ROW(A150)),COUNTIF(nomdom,"&lt;="&amp;nomdom),0)),"")</f>
        <v/>
      </c>
      <c r="O150" t="str">
        <f t="array" aca="1" ref="O150" ca="1">IFERROR(INDEX(nomprod,SMALL(IF(nomdom=$N150,ROW(nomdom)-1,""),COUNTIF(N$2:N150,$N150))),"")</f>
        <v/>
      </c>
    </row>
    <row r="151" spans="14:15">
      <c r="N151" t="str">
        <f t="array" aca="1" ref="N151" ca="1">IFERROR(INDEX(nomdom,MATCH(SMALL(COUNTIF(nomdom,"&lt;="&amp;nomdom),ROW(A151)),COUNTIF(nomdom,"&lt;="&amp;nomdom),0)),"")</f>
        <v/>
      </c>
      <c r="O151" t="str">
        <f t="array" aca="1" ref="O151" ca="1">IFERROR(INDEX(nomprod,SMALL(IF(nomdom=$N151,ROW(nomdom)-1,""),COUNTIF(N$2:N151,$N151))),"")</f>
        <v/>
      </c>
    </row>
    <row r="152" spans="14:15">
      <c r="N152" t="str">
        <f t="array" aca="1" ref="N152" ca="1">IFERROR(INDEX(nomdom,MATCH(SMALL(COUNTIF(nomdom,"&lt;="&amp;nomdom),ROW(A152)),COUNTIF(nomdom,"&lt;="&amp;nomdom),0)),"")</f>
        <v/>
      </c>
      <c r="O152" t="str">
        <f t="array" aca="1" ref="O152" ca="1">IFERROR(INDEX(nomprod,SMALL(IF(nomdom=$N152,ROW(nomdom)-1,""),COUNTIF(N$2:N152,$N152))),"")</f>
        <v/>
      </c>
    </row>
    <row r="153" spans="14:15">
      <c r="N153" t="str">
        <f t="array" aca="1" ref="N153" ca="1">IFERROR(INDEX(nomdom,MATCH(SMALL(COUNTIF(nomdom,"&lt;="&amp;nomdom),ROW(A153)),COUNTIF(nomdom,"&lt;="&amp;nomdom),0)),"")</f>
        <v/>
      </c>
      <c r="O153" t="str">
        <f t="array" aca="1" ref="O153" ca="1">IFERROR(INDEX(nomprod,SMALL(IF(nomdom=$N153,ROW(nomdom)-1,""),COUNTIF(N$2:N153,$N153))),"")</f>
        <v/>
      </c>
    </row>
    <row r="154" spans="14:15">
      <c r="N154" t="str">
        <f t="array" aca="1" ref="N154" ca="1">IFERROR(INDEX(nomdom,MATCH(SMALL(COUNTIF(nomdom,"&lt;="&amp;nomdom),ROW(A154)),COUNTIF(nomdom,"&lt;="&amp;nomdom),0)),"")</f>
        <v/>
      </c>
      <c r="O154" t="str">
        <f t="array" aca="1" ref="O154" ca="1">IFERROR(INDEX(nomprod,SMALL(IF(nomdom=$N154,ROW(nomdom)-1,""),COUNTIF(N$2:N154,$N154))),"")</f>
        <v/>
      </c>
    </row>
    <row r="155" spans="14:15">
      <c r="N155" t="str">
        <f t="array" aca="1" ref="N155" ca="1">IFERROR(INDEX(nomdom,MATCH(SMALL(COUNTIF(nomdom,"&lt;="&amp;nomdom),ROW(A155)),COUNTIF(nomdom,"&lt;="&amp;nomdom),0)),"")</f>
        <v/>
      </c>
      <c r="O155" t="str">
        <f t="array" aca="1" ref="O155" ca="1">IFERROR(INDEX(nomprod,SMALL(IF(nomdom=$N155,ROW(nomdom)-1,""),COUNTIF(N$2:N155,$N155))),"")</f>
        <v/>
      </c>
    </row>
    <row r="156" spans="14:15">
      <c r="N156" t="str">
        <f t="array" aca="1" ref="N156" ca="1">IFERROR(INDEX(nomdom,MATCH(SMALL(COUNTIF(nomdom,"&lt;="&amp;nomdom),ROW(A156)),COUNTIF(nomdom,"&lt;="&amp;nomdom),0)),"")</f>
        <v/>
      </c>
      <c r="O156" t="str">
        <f t="array" aca="1" ref="O156" ca="1">IFERROR(INDEX(nomprod,SMALL(IF(nomdom=$N156,ROW(nomdom)-1,""),COUNTIF(N$2:N156,$N156))),"")</f>
        <v/>
      </c>
    </row>
    <row r="157" spans="14:15">
      <c r="N157" t="str">
        <f t="array" aca="1" ref="N157" ca="1">IFERROR(INDEX(nomdom,MATCH(SMALL(COUNTIF(nomdom,"&lt;="&amp;nomdom),ROW(A157)),COUNTIF(nomdom,"&lt;="&amp;nomdom),0)),"")</f>
        <v/>
      </c>
      <c r="O157" t="str">
        <f t="array" aca="1" ref="O157" ca="1">IFERROR(INDEX(nomprod,SMALL(IF(nomdom=$N157,ROW(nomdom)-1,""),COUNTIF(N$2:N157,$N157))),"")</f>
        <v/>
      </c>
    </row>
    <row r="158" spans="14:15">
      <c r="N158" t="str">
        <f t="array" aca="1" ref="N158" ca="1">IFERROR(INDEX(nomdom,MATCH(SMALL(COUNTIF(nomdom,"&lt;="&amp;nomdom),ROW(A158)),COUNTIF(nomdom,"&lt;="&amp;nomdom),0)),"")</f>
        <v/>
      </c>
      <c r="O158" t="str">
        <f t="array" aca="1" ref="O158" ca="1">IFERROR(INDEX(nomprod,SMALL(IF(nomdom=$N158,ROW(nomdom)-1,""),COUNTIF(N$2:N158,$N158))),"")</f>
        <v/>
      </c>
    </row>
    <row r="159" spans="14:15">
      <c r="N159" t="str">
        <f t="array" aca="1" ref="N159" ca="1">IFERROR(INDEX(nomdom,MATCH(SMALL(COUNTIF(nomdom,"&lt;="&amp;nomdom),ROW(A159)),COUNTIF(nomdom,"&lt;="&amp;nomdom),0)),"")</f>
        <v/>
      </c>
      <c r="O159" t="str">
        <f t="array" aca="1" ref="O159" ca="1">IFERROR(INDEX(nomprod,SMALL(IF(nomdom=$N159,ROW(nomdom)-1,""),COUNTIF(N$2:N159,$N159))),"")</f>
        <v/>
      </c>
    </row>
    <row r="160" spans="14:15">
      <c r="N160" t="str">
        <f t="array" aca="1" ref="N160" ca="1">IFERROR(INDEX(nomdom,MATCH(SMALL(COUNTIF(nomdom,"&lt;="&amp;nomdom),ROW(A160)),COUNTIF(nomdom,"&lt;="&amp;nomdom),0)),"")</f>
        <v/>
      </c>
      <c r="O160" t="str">
        <f t="array" aca="1" ref="O160" ca="1">IFERROR(INDEX(nomprod,SMALL(IF(nomdom=$N160,ROW(nomdom)-1,""),COUNTIF(N$2:N160,$N160))),"")</f>
        <v/>
      </c>
    </row>
    <row r="161" spans="14:15">
      <c r="N161" t="str">
        <f t="array" aca="1" ref="N161" ca="1">IFERROR(INDEX(nomdom,MATCH(SMALL(COUNTIF(nomdom,"&lt;="&amp;nomdom),ROW(A161)),COUNTIF(nomdom,"&lt;="&amp;nomdom),0)),"")</f>
        <v/>
      </c>
      <c r="O161" t="str">
        <f t="array" aca="1" ref="O161" ca="1">IFERROR(INDEX(nomprod,SMALL(IF(nomdom=$N161,ROW(nomdom)-1,""),COUNTIF(N$2:N161,$N161))),"")</f>
        <v/>
      </c>
    </row>
    <row r="162" spans="14:15">
      <c r="N162" t="str">
        <f t="array" aca="1" ref="N162" ca="1">IFERROR(INDEX(nomdom,MATCH(SMALL(COUNTIF(nomdom,"&lt;="&amp;nomdom),ROW(A162)),COUNTIF(nomdom,"&lt;="&amp;nomdom),0)),"")</f>
        <v/>
      </c>
      <c r="O162" t="str">
        <f t="array" aca="1" ref="O162" ca="1">IFERROR(INDEX(nomprod,SMALL(IF(nomdom=$N162,ROW(nomdom)-1,""),COUNTIF(N$2:N162,$N162))),"")</f>
        <v/>
      </c>
    </row>
    <row r="163" spans="14:15">
      <c r="N163" t="str">
        <f t="array" aca="1" ref="N163" ca="1">IFERROR(INDEX(nomdom,MATCH(SMALL(COUNTIF(nomdom,"&lt;="&amp;nomdom),ROW(A163)),COUNTIF(nomdom,"&lt;="&amp;nomdom),0)),"")</f>
        <v/>
      </c>
      <c r="O163" t="str">
        <f t="array" aca="1" ref="O163" ca="1">IFERROR(INDEX(nomprod,SMALL(IF(nomdom=$N163,ROW(nomdom)-1,""),COUNTIF(N$2:N163,$N163))),"")</f>
        <v/>
      </c>
    </row>
    <row r="164" spans="14:15">
      <c r="N164" t="str">
        <f t="array" aca="1" ref="N164" ca="1">IFERROR(INDEX(nomdom,MATCH(SMALL(COUNTIF(nomdom,"&lt;="&amp;nomdom),ROW(A164)),COUNTIF(nomdom,"&lt;="&amp;nomdom),0)),"")</f>
        <v/>
      </c>
      <c r="O164" t="str">
        <f t="array" aca="1" ref="O164" ca="1">IFERROR(INDEX(nomprod,SMALL(IF(nomdom=$N164,ROW(nomdom)-1,""),COUNTIF(N$2:N164,$N164))),"")</f>
        <v/>
      </c>
    </row>
    <row r="165" spans="14:15">
      <c r="N165" t="str">
        <f t="array" aca="1" ref="N165" ca="1">IFERROR(INDEX(nomdom,MATCH(SMALL(COUNTIF(nomdom,"&lt;="&amp;nomdom),ROW(A165)),COUNTIF(nomdom,"&lt;="&amp;nomdom),0)),"")</f>
        <v/>
      </c>
      <c r="O165" t="str">
        <f t="array" aca="1" ref="O165" ca="1">IFERROR(INDEX(nomprod,SMALL(IF(nomdom=$N165,ROW(nomdom)-1,""),COUNTIF(N$2:N165,$N165))),"")</f>
        <v/>
      </c>
    </row>
    <row r="166" spans="14:15">
      <c r="N166" t="str">
        <f t="array" aca="1" ref="N166" ca="1">IFERROR(INDEX(nomdom,MATCH(SMALL(COUNTIF(nomdom,"&lt;="&amp;nomdom),ROW(A166)),COUNTIF(nomdom,"&lt;="&amp;nomdom),0)),"")</f>
        <v/>
      </c>
      <c r="O166" t="str">
        <f t="array" aca="1" ref="O166" ca="1">IFERROR(INDEX(nomprod,SMALL(IF(nomdom=$N166,ROW(nomdom)-1,""),COUNTIF(N$2:N166,$N166))),"")</f>
        <v/>
      </c>
    </row>
    <row r="167" spans="14:15">
      <c r="N167" t="str">
        <f t="array" aca="1" ref="N167" ca="1">IFERROR(INDEX(nomdom,MATCH(SMALL(COUNTIF(nomdom,"&lt;="&amp;nomdom),ROW(A167)),COUNTIF(nomdom,"&lt;="&amp;nomdom),0)),"")</f>
        <v/>
      </c>
      <c r="O167" t="str">
        <f t="array" aca="1" ref="O167" ca="1">IFERROR(INDEX(nomprod,SMALL(IF(nomdom=$N167,ROW(nomdom)-1,""),COUNTIF(N$2:N167,$N167))),"")</f>
        <v/>
      </c>
    </row>
    <row r="168" spans="14:15">
      <c r="N168" t="str">
        <f t="array" aca="1" ref="N168" ca="1">IFERROR(INDEX(nomdom,MATCH(SMALL(COUNTIF(nomdom,"&lt;="&amp;nomdom),ROW(A168)),COUNTIF(nomdom,"&lt;="&amp;nomdom),0)),"")</f>
        <v/>
      </c>
      <c r="O168" t="str">
        <f t="array" aca="1" ref="O168" ca="1">IFERROR(INDEX(nomprod,SMALL(IF(nomdom=$N168,ROW(nomdom)-1,""),COUNTIF(N$2:N168,$N168))),"")</f>
        <v/>
      </c>
    </row>
    <row r="169" spans="14:15">
      <c r="N169" t="str">
        <f t="array" aca="1" ref="N169" ca="1">IFERROR(INDEX(nomdom,MATCH(SMALL(COUNTIF(nomdom,"&lt;="&amp;nomdom),ROW(A169)),COUNTIF(nomdom,"&lt;="&amp;nomdom),0)),"")</f>
        <v/>
      </c>
      <c r="O169" t="str">
        <f t="array" aca="1" ref="O169" ca="1">IFERROR(INDEX(nomprod,SMALL(IF(nomdom=$N169,ROW(nomdom)-1,""),COUNTIF(N$2:N169,$N169))),"")</f>
        <v/>
      </c>
    </row>
    <row r="170" spans="14:15">
      <c r="N170" t="str">
        <f t="array" aca="1" ref="N170" ca="1">IFERROR(INDEX(nomdom,MATCH(SMALL(COUNTIF(nomdom,"&lt;="&amp;nomdom),ROW(A170)),COUNTIF(nomdom,"&lt;="&amp;nomdom),0)),"")</f>
        <v/>
      </c>
      <c r="O170" t="str">
        <f t="array" aca="1" ref="O170" ca="1">IFERROR(INDEX(nomprod,SMALL(IF(nomdom=$N170,ROW(nomdom)-1,""),COUNTIF(N$2:N170,$N170))),"")</f>
        <v/>
      </c>
    </row>
    <row r="171" spans="14:15">
      <c r="N171" t="str">
        <f t="array" aca="1" ref="N171" ca="1">IFERROR(INDEX(nomdom,MATCH(SMALL(COUNTIF(nomdom,"&lt;="&amp;nomdom),ROW(A171)),COUNTIF(nomdom,"&lt;="&amp;nomdom),0)),"")</f>
        <v/>
      </c>
      <c r="O171" t="str">
        <f t="array" aca="1" ref="O171" ca="1">IFERROR(INDEX(nomprod,SMALL(IF(nomdom=$N171,ROW(nomdom)-1,""),COUNTIF(N$2:N171,$N171))),"")</f>
        <v/>
      </c>
    </row>
    <row r="172" spans="14:15">
      <c r="N172" t="str">
        <f t="array" aca="1" ref="N172" ca="1">IFERROR(INDEX(nomdom,MATCH(SMALL(COUNTIF(nomdom,"&lt;="&amp;nomdom),ROW(A172)),COUNTIF(nomdom,"&lt;="&amp;nomdom),0)),"")</f>
        <v/>
      </c>
      <c r="O172" t="str">
        <f t="array" aca="1" ref="O172" ca="1">IFERROR(INDEX(nomprod,SMALL(IF(nomdom=$N172,ROW(nomdom)-1,""),COUNTIF(N$2:N172,$N172))),"")</f>
        <v/>
      </c>
    </row>
    <row r="173" spans="14:15">
      <c r="N173" t="str">
        <f t="array" aca="1" ref="N173" ca="1">IFERROR(INDEX(nomdom,MATCH(SMALL(COUNTIF(nomdom,"&lt;="&amp;nomdom),ROW(A173)),COUNTIF(nomdom,"&lt;="&amp;nomdom),0)),"")</f>
        <v/>
      </c>
      <c r="O173" t="str">
        <f t="array" aca="1" ref="O173" ca="1">IFERROR(INDEX(nomprod,SMALL(IF(nomdom=$N173,ROW(nomdom)-1,""),COUNTIF(N$2:N173,$N173))),"")</f>
        <v/>
      </c>
    </row>
    <row r="174" spans="14:15">
      <c r="N174" t="str">
        <f t="array" aca="1" ref="N174" ca="1">IFERROR(INDEX(nomdom,MATCH(SMALL(COUNTIF(nomdom,"&lt;="&amp;nomdom),ROW(A174)),COUNTIF(nomdom,"&lt;="&amp;nomdom),0)),"")</f>
        <v/>
      </c>
      <c r="O174" t="str">
        <f t="array" aca="1" ref="O174" ca="1">IFERROR(INDEX(nomprod,SMALL(IF(nomdom=$N174,ROW(nomdom)-1,""),COUNTIF(N$2:N174,$N174))),"")</f>
        <v/>
      </c>
    </row>
    <row r="175" spans="14:15">
      <c r="N175" t="str">
        <f t="array" aca="1" ref="N175" ca="1">IFERROR(INDEX(nomdom,MATCH(SMALL(COUNTIF(nomdom,"&lt;="&amp;nomdom),ROW(A175)),COUNTIF(nomdom,"&lt;="&amp;nomdom),0)),"")</f>
        <v/>
      </c>
      <c r="O175" t="str">
        <f t="array" aca="1" ref="O175" ca="1">IFERROR(INDEX(nomprod,SMALL(IF(nomdom=$N175,ROW(nomdom)-1,""),COUNTIF(N$2:N175,$N175))),"")</f>
        <v/>
      </c>
    </row>
    <row r="176" spans="14:15">
      <c r="N176" t="str">
        <f t="array" aca="1" ref="N176" ca="1">IFERROR(INDEX(nomdom,MATCH(SMALL(COUNTIF(nomdom,"&lt;="&amp;nomdom),ROW(A176)),COUNTIF(nomdom,"&lt;="&amp;nomdom),0)),"")</f>
        <v/>
      </c>
      <c r="O176" t="str">
        <f t="array" aca="1" ref="O176" ca="1">IFERROR(INDEX(nomprod,SMALL(IF(nomdom=$N176,ROW(nomdom)-1,""),COUNTIF(N$2:N176,$N176))),"")</f>
        <v/>
      </c>
    </row>
    <row r="177" spans="14:15">
      <c r="N177" t="str">
        <f t="array" aca="1" ref="N177" ca="1">IFERROR(INDEX(nomdom,MATCH(SMALL(COUNTIF(nomdom,"&lt;="&amp;nomdom),ROW(A177)),COUNTIF(nomdom,"&lt;="&amp;nomdom),0)),"")</f>
        <v/>
      </c>
      <c r="O177" t="str">
        <f t="array" aca="1" ref="O177" ca="1">IFERROR(INDEX(nomprod,SMALL(IF(nomdom=$N177,ROW(nomdom)-1,""),COUNTIF(N$2:N177,$N177))),"")</f>
        <v/>
      </c>
    </row>
    <row r="178" spans="14:15">
      <c r="N178" t="str">
        <f t="array" aca="1" ref="N178" ca="1">IFERROR(INDEX(nomdom,MATCH(SMALL(COUNTIF(nomdom,"&lt;="&amp;nomdom),ROW(A178)),COUNTIF(nomdom,"&lt;="&amp;nomdom),0)),"")</f>
        <v/>
      </c>
      <c r="O178" t="str">
        <f t="array" aca="1" ref="O178" ca="1">IFERROR(INDEX(nomprod,SMALL(IF(nomdom=$N178,ROW(nomdom)-1,""),COUNTIF(N$2:N178,$N178))),"")</f>
        <v/>
      </c>
    </row>
    <row r="179" spans="14:15">
      <c r="N179" t="str">
        <f t="array" aca="1" ref="N179" ca="1">IFERROR(INDEX(nomdom,MATCH(SMALL(COUNTIF(nomdom,"&lt;="&amp;nomdom),ROW(A179)),COUNTIF(nomdom,"&lt;="&amp;nomdom),0)),"")</f>
        <v/>
      </c>
      <c r="O179" t="str">
        <f t="array" aca="1" ref="O179" ca="1">IFERROR(INDEX(nomprod,SMALL(IF(nomdom=$N179,ROW(nomdom)-1,""),COUNTIF(N$2:N179,$N179))),"")</f>
        <v/>
      </c>
    </row>
    <row r="180" spans="14:15">
      <c r="N180" t="str">
        <f t="array" aca="1" ref="N180" ca="1">IFERROR(INDEX(nomdom,MATCH(SMALL(COUNTIF(nomdom,"&lt;="&amp;nomdom),ROW(A180)),COUNTIF(nomdom,"&lt;="&amp;nomdom),0)),"")</f>
        <v/>
      </c>
      <c r="O180" t="str">
        <f t="array" aca="1" ref="O180" ca="1">IFERROR(INDEX(nomprod,SMALL(IF(nomdom=$N180,ROW(nomdom)-1,""),COUNTIF(N$2:N180,$N180))),"")</f>
        <v/>
      </c>
    </row>
    <row r="181" spans="14:15">
      <c r="N181" t="str">
        <f t="array" aca="1" ref="N181" ca="1">IFERROR(INDEX(nomdom,MATCH(SMALL(COUNTIF(nomdom,"&lt;="&amp;nomdom),ROW(A181)),COUNTIF(nomdom,"&lt;="&amp;nomdom),0)),"")</f>
        <v/>
      </c>
      <c r="O181" t="str">
        <f t="array" aca="1" ref="O181" ca="1">IFERROR(INDEX(nomprod,SMALL(IF(nomdom=$N181,ROW(nomdom)-1,""),COUNTIF(N$2:N181,$N181))),"")</f>
        <v/>
      </c>
    </row>
    <row r="182" spans="14:15">
      <c r="N182" t="str">
        <f t="array" aca="1" ref="N182" ca="1">IFERROR(INDEX(nomdom,MATCH(SMALL(COUNTIF(nomdom,"&lt;="&amp;nomdom),ROW(A182)),COUNTIF(nomdom,"&lt;="&amp;nomdom),0)),"")</f>
        <v/>
      </c>
      <c r="O182" t="str">
        <f t="array" aca="1" ref="O182" ca="1">IFERROR(INDEX(nomprod,SMALL(IF(nomdom=$N182,ROW(nomdom)-1,""),COUNTIF(N$2:N182,$N182))),"")</f>
        <v/>
      </c>
    </row>
    <row r="183" spans="14:15">
      <c r="N183" t="str">
        <f t="array" aca="1" ref="N183" ca="1">IFERROR(INDEX(nomdom,MATCH(SMALL(COUNTIF(nomdom,"&lt;="&amp;nomdom),ROW(A183)),COUNTIF(nomdom,"&lt;="&amp;nomdom),0)),"")</f>
        <v/>
      </c>
      <c r="O183" t="str">
        <f t="array" aca="1" ref="O183" ca="1">IFERROR(INDEX(nomprod,SMALL(IF(nomdom=$N183,ROW(nomdom)-1,""),COUNTIF(N$2:N183,$N183))),"")</f>
        <v/>
      </c>
    </row>
    <row r="184" spans="14:15">
      <c r="N184" t="str">
        <f t="array" aca="1" ref="N184" ca="1">IFERROR(INDEX(nomdom,MATCH(SMALL(COUNTIF(nomdom,"&lt;="&amp;nomdom),ROW(A184)),COUNTIF(nomdom,"&lt;="&amp;nomdom),0)),"")</f>
        <v/>
      </c>
      <c r="O184" t="str">
        <f t="array" aca="1" ref="O184" ca="1">IFERROR(INDEX(nomprod,SMALL(IF(nomdom=$N184,ROW(nomdom)-1,""),COUNTIF(N$2:N184,$N184))),"")</f>
        <v/>
      </c>
    </row>
    <row r="185" spans="14:15">
      <c r="N185" t="str">
        <f t="array" aca="1" ref="N185" ca="1">IFERROR(INDEX(nomdom,MATCH(SMALL(COUNTIF(nomdom,"&lt;="&amp;nomdom),ROW(A185)),COUNTIF(nomdom,"&lt;="&amp;nomdom),0)),"")</f>
        <v/>
      </c>
      <c r="O185" t="str">
        <f t="array" aca="1" ref="O185" ca="1">IFERROR(INDEX(nomprod,SMALL(IF(nomdom=$N185,ROW(nomdom)-1,""),COUNTIF(N$2:N185,$N185))),"")</f>
        <v/>
      </c>
    </row>
    <row r="186" spans="14:15">
      <c r="N186" t="str">
        <f t="array" aca="1" ref="N186" ca="1">IFERROR(INDEX(nomdom,MATCH(SMALL(COUNTIF(nomdom,"&lt;="&amp;nomdom),ROW(A186)),COUNTIF(nomdom,"&lt;="&amp;nomdom),0)),"")</f>
        <v/>
      </c>
      <c r="O186" t="str">
        <f t="array" aca="1" ref="O186" ca="1">IFERROR(INDEX(nomprod,SMALL(IF(nomdom=$N186,ROW(nomdom)-1,""),COUNTIF(N$2:N186,$N186))),"")</f>
        <v/>
      </c>
    </row>
    <row r="187" spans="14:15">
      <c r="N187" t="str">
        <f t="array" aca="1" ref="N187" ca="1">IFERROR(INDEX(nomdom,MATCH(SMALL(COUNTIF(nomdom,"&lt;="&amp;nomdom),ROW(A187)),COUNTIF(nomdom,"&lt;="&amp;nomdom),0)),"")</f>
        <v/>
      </c>
      <c r="O187" t="str">
        <f t="array" aca="1" ref="O187" ca="1">IFERROR(INDEX(nomprod,SMALL(IF(nomdom=$N187,ROW(nomdom)-1,""),COUNTIF(N$2:N187,$N187))),"")</f>
        <v/>
      </c>
    </row>
    <row r="188" spans="14:15">
      <c r="N188" t="str">
        <f t="array" aca="1" ref="N188" ca="1">IFERROR(INDEX(nomdom,MATCH(SMALL(COUNTIF(nomdom,"&lt;="&amp;nomdom),ROW(A188)),COUNTIF(nomdom,"&lt;="&amp;nomdom),0)),"")</f>
        <v/>
      </c>
      <c r="O188" t="str">
        <f t="array" aca="1" ref="O188" ca="1">IFERROR(INDEX(nomprod,SMALL(IF(nomdom=$N188,ROW(nomdom)-1,""),COUNTIF(N$2:N188,$N188))),"")</f>
        <v/>
      </c>
    </row>
    <row r="189" spans="14:15">
      <c r="N189" t="str">
        <f t="array" aca="1" ref="N189" ca="1">IFERROR(INDEX(nomdom,MATCH(SMALL(COUNTIF(nomdom,"&lt;="&amp;nomdom),ROW(A189)),COUNTIF(nomdom,"&lt;="&amp;nomdom),0)),"")</f>
        <v/>
      </c>
      <c r="O189" t="str">
        <f t="array" aca="1" ref="O189" ca="1">IFERROR(INDEX(nomprod,SMALL(IF(nomdom=$N189,ROW(nomdom)-1,""),COUNTIF(N$2:N189,$N189))),"")</f>
        <v/>
      </c>
    </row>
    <row r="190" spans="14:15">
      <c r="N190" t="str">
        <f t="array" aca="1" ref="N190" ca="1">IFERROR(INDEX(nomdom,MATCH(SMALL(COUNTIF(nomdom,"&lt;="&amp;nomdom),ROW(A190)),COUNTIF(nomdom,"&lt;="&amp;nomdom),0)),"")</f>
        <v/>
      </c>
      <c r="O190" t="str">
        <f t="array" aca="1" ref="O190" ca="1">IFERROR(INDEX(nomprod,SMALL(IF(nomdom=$N190,ROW(nomdom)-1,""),COUNTIF(N$2:N190,$N190))),"")</f>
        <v/>
      </c>
    </row>
    <row r="191" spans="14:15">
      <c r="N191" t="str">
        <f t="array" aca="1" ref="N191" ca="1">IFERROR(INDEX(nomdom,MATCH(SMALL(COUNTIF(nomdom,"&lt;="&amp;nomdom),ROW(A191)),COUNTIF(nomdom,"&lt;="&amp;nomdom),0)),"")</f>
        <v/>
      </c>
      <c r="O191" t="str">
        <f t="array" aca="1" ref="O191" ca="1">IFERROR(INDEX(nomprod,SMALL(IF(nomdom=$N191,ROW(nomdom)-1,""),COUNTIF(N$2:N191,$N191))),"")</f>
        <v/>
      </c>
    </row>
    <row r="192" spans="14:15">
      <c r="N192" t="str">
        <f t="array" aca="1" ref="N192" ca="1">IFERROR(INDEX(nomdom,MATCH(SMALL(COUNTIF(nomdom,"&lt;="&amp;nomdom),ROW(A192)),COUNTIF(nomdom,"&lt;="&amp;nomdom),0)),"")</f>
        <v/>
      </c>
      <c r="O192" t="str">
        <f t="array" aca="1" ref="O192" ca="1">IFERROR(INDEX(nomprod,SMALL(IF(nomdom=$N192,ROW(nomdom)-1,""),COUNTIF(N$2:N192,$N192))),"")</f>
        <v/>
      </c>
    </row>
    <row r="193" spans="1:15">
      <c r="N193" t="str">
        <f t="array" aca="1" ref="N193" ca="1">IFERROR(INDEX(nomdom,MATCH(SMALL(COUNTIF(nomdom,"&lt;="&amp;nomdom),ROW(A193)),COUNTIF(nomdom,"&lt;="&amp;nomdom),0)),"")</f>
        <v/>
      </c>
      <c r="O193" t="str">
        <f t="array" aca="1" ref="O193" ca="1">IFERROR(INDEX(nomprod,SMALL(IF(nomdom=$N193,ROW(nomdom)-1,""),COUNTIF(N$2:N193,$N193))),"")</f>
        <v/>
      </c>
    </row>
    <row r="194" spans="1:15">
      <c r="N194" t="str">
        <f t="array" aca="1" ref="N194" ca="1">IFERROR(INDEX(nomdom,MATCH(SMALL(COUNTIF(nomdom,"&lt;="&amp;nomdom),ROW(A194)),COUNTIF(nomdom,"&lt;="&amp;nomdom),0)),"")</f>
        <v/>
      </c>
      <c r="O194" t="str">
        <f t="array" aca="1" ref="O194" ca="1">IFERROR(INDEX(nomprod,SMALL(IF(nomdom=$N194,ROW(nomdom)-1,""),COUNTIF(N$2:N194,$N194))),"")</f>
        <v/>
      </c>
    </row>
    <row r="195" spans="1:15">
      <c r="N195" t="str">
        <f t="array" aca="1" ref="N195" ca="1">IFERROR(INDEX(nomdom,MATCH(SMALL(COUNTIF(nomdom,"&lt;="&amp;nomdom),ROW(A195)),COUNTIF(nomdom,"&lt;="&amp;nomdom),0)),"")</f>
        <v/>
      </c>
      <c r="O195" t="str">
        <f t="array" aca="1" ref="O195" ca="1">IFERROR(INDEX(nomprod,SMALL(IF(nomdom=$N195,ROW(nomdom)-1,""),COUNTIF(N$2:N195,$N195))),"")</f>
        <v/>
      </c>
    </row>
    <row r="196" spans="1:15">
      <c r="N196" t="str">
        <f t="array" aca="1" ref="N196" ca="1">IFERROR(INDEX(nomdom,MATCH(SMALL(COUNTIF(nomdom,"&lt;="&amp;nomdom),ROW(A196)),COUNTIF(nomdom,"&lt;="&amp;nomdom),0)),"")</f>
        <v/>
      </c>
      <c r="O196" t="str">
        <f t="array" aca="1" ref="O196" ca="1">IFERROR(INDEX(nomprod,SMALL(IF(nomdom=$N196,ROW(nomdom)-1,""),COUNTIF(N$2:N196,$N196))),"")</f>
        <v/>
      </c>
    </row>
    <row r="197" spans="1:15">
      <c r="N197" t="str">
        <f t="array" aca="1" ref="N197" ca="1">IFERROR(INDEX(nomdom,MATCH(SMALL(COUNTIF(nomdom,"&lt;="&amp;nomdom),ROW(A197)),COUNTIF(nomdom,"&lt;="&amp;nomdom),0)),"")</f>
        <v/>
      </c>
      <c r="O197" t="str">
        <f t="array" aca="1" ref="O197" ca="1">IFERROR(INDEX(nomprod,SMALL(IF(nomdom=$N197,ROW(nomdom)-1,""),COUNTIF(N$2:N197,$N197))),"")</f>
        <v/>
      </c>
    </row>
    <row r="198" spans="1:15">
      <c r="N198" t="str">
        <f t="array" aca="1" ref="N198" ca="1">IFERROR(INDEX(nomdom,MATCH(SMALL(COUNTIF(nomdom,"&lt;="&amp;nomdom),ROW(A198)),COUNTIF(nomdom,"&lt;="&amp;nomdom),0)),"")</f>
        <v/>
      </c>
      <c r="O198" t="str">
        <f t="array" aca="1" ref="O198" ca="1">IFERROR(INDEX(nomprod,SMALL(IF(nomdom=$N198,ROW(nomdom)-1,""),COUNTIF(N$2:N198,$N198))),"")</f>
        <v/>
      </c>
    </row>
    <row r="199" spans="1:15">
      <c r="N199" t="str">
        <f t="array" aca="1" ref="N199" ca="1">IFERROR(INDEX(nomdom,MATCH(SMALL(COUNTIF(nomdom,"&lt;="&amp;nomdom),ROW(A199)),COUNTIF(nomdom,"&lt;="&amp;nomdom),0)),"")</f>
        <v/>
      </c>
      <c r="O199" t="str">
        <f t="array" aca="1" ref="O199" ca="1">IFERROR(INDEX(nomprod,SMALL(IF(nomdom=$N199,ROW(nomdom)-1,""),COUNTIF(N$2:N199,$N199))),"")</f>
        <v/>
      </c>
    </row>
    <row r="200" spans="1:15" s="11" customForma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N200" s="11" t="str">
        <f t="array" aca="1" ref="N200" ca="1">IFERROR(INDEX(nomdom,MATCH(SMALL(COUNTIF(nomdom,"&lt;="&amp;nomdom),ROW(A200)),COUNTIF(nomdom,"&lt;="&amp;nomdom),0)),"")</f>
        <v/>
      </c>
      <c r="O200" s="11" t="str">
        <f t="array" aca="1" ref="O200" ca="1">IFERROR(INDEX(nomprod,SMALL(IF(nomdom=$N200,ROW(nomdom)-1,""),COUNTIF(N$2:N200,$N200))),"")</f>
        <v/>
      </c>
    </row>
  </sheetData>
  <dataConsolidate/>
  <dataValidations count="47">
    <dataValidation type="list" allowBlank="1" showInputMessage="1" showErrorMessage="1" sqref="D20">
      <formula1>"Bib rosé VDF , AOC Coteaux Du Languedoc Rouge Tradition , IGP Oc blanc Chasan , AOC Coteaux du Languedoc Rouge L'Estanquier , IGP Oc Fandango"</formula1>
    </dataValidation>
    <dataValidation type="list" allowBlank="1" showInputMessage="1" showErrorMessage="1" sqref="D21">
      <formula1>"""Les Etats d'Ame"" , Mas Julien rosé"</formula1>
    </dataValidation>
    <dataValidation type="list" allowBlank="1" showInputMessage="1" showErrorMessage="1" sqref="D22">
      <formula1>"Solen , Aurel AOC Rouge , Aurel AOC Blanc"</formula1>
    </dataValidation>
    <dataValidation type="list" allowBlank="1" showInputMessage="1" showErrorMessage="1" sqref="D23">
      <formula1>"Cuvée Bastien , Cuvée Edouard , Cuvée du Pape Laurent , Pur Sang , Rosé"</formula1>
    </dataValidation>
    <dataValidation type="list" allowBlank="1" showInputMessage="1" showErrorMessage="1" sqref="D24">
      <formula1>"L'Insolite VDF rouge , M.Comme Je Suis Vin De Pays D'Oc rouge , Partez Pour Le Rêve rouge AOP Malepere , Quitte Ou Double blanc VDF , La Part De L'Orage VDF rouge"</formula1>
    </dataValidation>
    <dataValidation type="list" allowBlank="1" showInputMessage="1" showErrorMessage="1" sqref="D25">
      <formula1>"L'Apostrophe rosé , Que Veux-Tu blanc , L'Antidote rouge , Abracadabrantesque rouge , L'Alibi rouge , A Ma Guise rouge , L'Amourvedre Bandol rouge , Au Hasard Et Souvent rouge (magnum) , Autrement et Encore rouge (magnum)"</formula1>
    </dataValidation>
    <dataValidation type="list" allowBlank="1" showInputMessage="1" showErrorMessage="1" sqref="D26">
      <formula1>"Les Yeux fermés , Poussière d'Etoile , Ciel D'Orage , La Chance , Tout Compte Fait"</formula1>
    </dataValidation>
    <dataValidation type="list" allowBlank="1" showInputMessage="1" showErrorMessage="1" sqref="D27">
      <formula1>"Macabeu , Carignan blanc , Les Brunettes Vieux Cinsault , La Mariole , La Compagnon , Ledogar Corbières Boutenac"</formula1>
    </dataValidation>
    <dataValidation type="list" allowBlank="1" showInputMessage="1" showErrorMessage="1" sqref="D28">
      <formula1>"Vin Rouge , Léon Et Saraphin , Vieilles Vignes , Automne-Hiver"</formula1>
    </dataValidation>
    <dataValidation type="list" allowBlank="1" showInputMessage="1" showErrorMessage="1" sqref="D29">
      <formula1>"Rigoletto , Aida , Casta Diva , Rançio , Ambré , Vin Doux Naturel Muscat , Vin Doux Naturel Muscat Barrique"</formula1>
    </dataValidation>
    <dataValidation type="list" allowBlank="1" showInputMessage="1" showErrorMessage="1" sqref="D31">
      <formula1>"Saumur Champigny , Saumur Champigny 1/2 bouteille , Sensei"</formula1>
    </dataValidation>
    <dataValidation type="list" allowBlank="1" showInputMessage="1" showErrorMessage="1" sqref="D32">
      <formula1>"Zéro Bulle Rosé , Zéro Bulle Blanc , Saumur Blanc Amandier , Amandier VDF LA , Amandier VDF Chenin LA , Vigneaux Saumur Rouge , L'Affranchi Rouge"</formula1>
    </dataValidation>
    <dataValidation type="list" allowBlank="1" showInputMessage="1" showErrorMessage="1" sqref="D33">
      <formula1>"Trinch , Avis De Vin Fort , La Dilettante , Les Galichets , Nuits D'Ivresses"</formula1>
    </dataValidation>
    <dataValidation type="list" allowBlank="1" showInputMessage="1" showErrorMessage="1" sqref="D34">
      <formula1>"Grenache , Cinsault , Clairette , K Carrignan"</formula1>
    </dataValidation>
    <dataValidation type="list" allowBlank="1" showInputMessage="1" showErrorMessage="1" sqref="D35">
      <formula1>"Verre Des Poetes rouge , Blanc Chenin"</formula1>
    </dataValidation>
    <dataValidation type="list" allowBlank="1" showInputMessage="1" showErrorMessage="1" sqref="D36">
      <formula1>"Saule , Auguste , Bon Petit Diable , Fleur D'Erable"</formula1>
    </dataValidation>
    <dataValidation type="list" allowBlank="1" showInputMessage="1" showErrorMessage="1" sqref="D37">
      <formula1>"Cuvée Tamdem , Cuvée Clos De La Ferrière"</formula1>
    </dataValidation>
    <dataValidation type="list" allowBlank="1" showInputMessage="1" showErrorMessage="1" sqref="A38:F38 V38:XFD38 K38:M38">
      <formula1>"Muskadig Breizh , Les Yonnieres , Tradition , Sweet Lenora , Cuvée Mathilde , Abouriou"</formula1>
    </dataValidation>
    <dataValidation type="list" allowBlank="1" showInputMessage="1" showErrorMessage="1" sqref="D39">
      <formula1>"Tradition AOC Faugeres , Courtiol , Lanterne Rouge , Valcabrieres De Fantine"</formula1>
    </dataValidation>
    <dataValidation type="list" allowBlank="1" showInputMessage="1" showErrorMessage="1" sqref="D40">
      <formula1>"Côtes d'Auxerre Chardonnay , Côtes d'Auxerre Pinot Noir , Coteaux Bourgignons Gamay , Bourgogne Aligoté , Bourgogne Rosé"</formula1>
    </dataValidation>
    <dataValidation type="list" allowBlank="1" showInputMessage="1" showErrorMessage="1" sqref="D41">
      <formula1>"Côtes Du Rhône Loi , Côtes Du Rhône Paul , Côtes Du Rhône Villages Fan Dé Lune , ""Haut Brissan"" , Côtes du Rhône Villages Per El , Côtes du Rhone ""Tralala"""</formula1>
    </dataValidation>
    <dataValidation type="list" allowBlank="1" showInputMessage="1" showErrorMessage="1" sqref="D42">
      <formula1>"Clos Puy Arnaud , Blanc De Noir , Bulle De Gironde , L'Homme Cheval LQY14 ,  L'Homme Cheval LJY11 "</formula1>
    </dataValidation>
    <dataValidation type="list" allowBlank="1" showInputMessage="1" showErrorMessage="1" sqref="D44">
      <formula1>"Cuvée Fou Du Chêne , Cuvée Hors Piste , Cuvée L'Intégrale"</formula1>
    </dataValidation>
    <dataValidation type="list" allowBlank="1" showInputMessage="1" showErrorMessage="1" sqref="D45">
      <formula1>"Bourgogne Aligoté , Bourgogne ""Cuvée Gravel"" , Bourgogne ""Cuvée Antoine"" , Pommard"</formula1>
    </dataValidation>
    <dataValidation type="list" allowBlank="1" showInputMessage="1" showErrorMessage="1" sqref="D46">
      <formula1>"Métisse (gamay) , La Fleur Au Verre (pinot noir) , Bourgogne Aligoté , Bourgogne Blanc , Saint Aubin 1er cru , Poiligny-Montrachet"</formula1>
    </dataValidation>
    <dataValidation type="list" allowBlank="1" showInputMessage="1" showErrorMessage="1" sqref="D47">
      <formula1>"Amourette , Orchis , Diablerie , Le Mignon , La Muguette , Bib AOC Côtes de Duras"</formula1>
    </dataValidation>
    <dataValidation type="list" allowBlank="1" showInputMessage="1" showErrorMessage="1" sqref="D48">
      <formula1>"Château La Grave , Cuvée LEELOO , La Fleur Cailleau"</formula1>
    </dataValidation>
    <dataValidation type="list" allowBlank="1" showInputMessage="1" showErrorMessage="1" sqref="D2">
      <formula1>"Zellenberg Riesling , Zellenberg Pinot Gris , Burgreben Riesling , Grafenreben Riesling , Rodelsberg , Schoenenbourg Pinot Gris , Schoenenbourg Gewurztraminer , Roses Sauvages Repli"</formula1>
    </dataValidation>
    <dataValidation type="list" allowBlank="1" showInputMessage="1" showErrorMessage="1" sqref="D3">
      <formula1>"Les Points Cardinaux ""METIS "" , Pinot Gris ""Grand Cru"" Sonnenglanz , Gentil ""Metiss"" , Riesling ""Les Elements"" , Pinot Gris ""Les Elements"" , Riesling ""Grand Cru"" Sporen , Riesling ""Grand Cru"" Shonenbourg"</formula1>
    </dataValidation>
    <dataValidation type="list" allowBlank="1" showInputMessage="1" showErrorMessage="1" sqref="D4">
      <formula1>"Pinot Noir , Pinot Blanc et Noir , Pinot Gris , Riesling Grand Cru Steinert , Riesling Rot Murlé , Voyages , Sylvaner Bergweingarten , Pinot gris Rot Murlé , Gewurztraminer"</formula1>
    </dataValidation>
    <dataValidation type="list" allowBlank="1" showInputMessage="1" showErrorMessage="1" sqref="D5">
      <formula1>"Beaujolais Rosé , Morgon , Allobrogica"</formula1>
    </dataValidation>
    <dataValidation type="list" allowBlank="1" showInputMessage="1" showErrorMessage="1" sqref="D6">
      <formula1>"Morgon Classique , Corcelette , Morgon VV , Fleurie"</formula1>
    </dataValidation>
    <dataValidation type="list" allowBlank="1" showInputMessage="1" showErrorMessage="1" sqref="D7">
      <formula1>"Beaujolais Primeur Vieilles Vignes , Beaujolais Primeur Les Griottes , Beaujolais Cuvée Traditionnelle , Fleurie Les Garants , Moulin à Vent ""Les Trois Roches"" , Brouilly"</formula1>
    </dataValidation>
    <dataValidation type="list" allowBlank="1" showInputMessage="1" showErrorMessage="1" sqref="D8">
      <formula1>"Dazibao , Fleurie , Les Chemins de Traverse , Sur La Root "</formula1>
    </dataValidation>
    <dataValidation type="list" allowBlank="1" showInputMessage="1" showErrorMessage="1" sqref="D9">
      <formula1>"Beaujolais Rosé ""Roseleynes"" , Beaujolais Rouge ""Reinette"" , Beaujolais Rouge ""Prom"""</formula1>
    </dataValidation>
    <dataValidation type="list" allowBlank="1" showInputMessage="1" showErrorMessage="1" sqref="D10">
      <formula1>"Le Vin en Rose , Le Sens du Fruit Rouge , Le Sens Du Fruit Blanc , Classik , Acacia Du Jonc Blanc , Pure T"</formula1>
    </dataValidation>
    <dataValidation type="list" allowBlank="1" showInputMessage="1" showErrorMessage="1" sqref="D11">
      <formula1>"AOC Côtes de Bourg Rouge , AOC Côtes de Bourg Blanc , AOC Blanc 1/2 bouteille , La Gravière"</formula1>
    </dataValidation>
    <dataValidation type="list" allowBlank="1" showInputMessage="1" showErrorMessage="1" sqref="D12">
      <formula1>"Chaperon Rouge , No Wine Is Innocent , Petiotes , Le Grand Méchant Loup"</formula1>
    </dataValidation>
    <dataValidation type="list" allowBlank="1" showInputMessage="1" showErrorMessage="1" sqref="D13">
      <formula1>"AOC Blayes Côtes De Bordeaux Rouge , AOC Blayes Côtes De Bordeaux Blanc , Cuvée du Pas De Chiron "</formula1>
    </dataValidation>
    <dataValidation type="list" allowBlank="1" showInputMessage="1" showErrorMessage="1" sqref="D14">
      <formula1>"Château Gombaude-Guillot , Clos Plince , Cadet De Gombaude-Guillot"</formula1>
    </dataValidation>
    <dataValidation type="list" allowBlank="1" showInputMessage="1" showErrorMessage="1" sqref="D15">
      <formula1>"Macon Villages Magnum , Macon Chaintré Vieilles Vignes ,  Macon Chaintré Vieilles Vignes (magnum) , ""Et Pourtant"" (magnum) , Viré Clessé (magnum) , Pouilly Vinzelles , Pouilly Fuissé Tradition , Pouilly Fuissé Tradition (magnum)"</formula1>
    </dataValidation>
    <dataValidation type="list" allowBlank="1" showInputMessage="1" showErrorMessage="1" sqref="D16">
      <formula1>"Viré-Cléssé Domaine Des Chazelles , Les Tilles Macon Village"</formula1>
    </dataValidation>
    <dataValidation type="list" allowBlank="1" showInputMessage="1" showErrorMessage="1" sqref="D17">
      <formula1>"Jurançon Sec Tauzy , Jurançon ,Jurançon Caubegt"</formula1>
    </dataValidation>
    <dataValidation type="list" allowBlank="1" showInputMessage="1" showErrorMessage="1" sqref="D18">
      <formula1>"Ploussard , Trousseau , Savagnin , Arbois Pupillin Côte de Caillot , Arbois Pupillin Terre Du Lias"</formula1>
    </dataValidation>
    <dataValidation type="list" allowBlank="1" showInputMessage="1" showErrorMessage="1" sqref="D49">
      <formula1>"Rosé AOC Minervois , Blanc AOC Minervois , tradition AOC Minervois Rouge , Barons AOC Minervois Rouge , AR26 AOC Minervois Rouge , Nobilis AOC Minervois Rouge , Magnum Les Barons AOC Minervois Rouge"</formula1>
    </dataValidation>
    <dataValidation type="list" allowBlank="1" showInputMessage="1" showErrorMessage="1" sqref="D50">
      <formula1>"Delcoeur Blanc IGP Hérault , Delcoeur Rosé IGP Hérault , Delcoeur Rouge IGP Hérault , Emérantine"</formula1>
    </dataValidation>
    <dataValidation type="list" allowBlank="1" showInputMessage="1" showErrorMessage="1" sqref="D52">
      <formula1>"1 , 2 , 3 , 4"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VENTE</vt:lpstr>
      <vt:lpstr>ACHAT</vt:lpstr>
      <vt:lpstr>Feuil3</vt:lpstr>
      <vt:lpstr>Feuil4</vt:lpstr>
      <vt:lpstr>dept</vt:lpstr>
      <vt:lpstr>part</vt:lpstr>
      <vt:lpstr>pro</vt:lpstr>
      <vt:lpstr>propart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familial</dc:creator>
  <cp:lastModifiedBy>tulipe</cp:lastModifiedBy>
  <cp:lastPrinted>2015-11-23T15:03:39Z</cp:lastPrinted>
  <dcterms:created xsi:type="dcterms:W3CDTF">2015-11-23T13:30:51Z</dcterms:created>
  <dcterms:modified xsi:type="dcterms:W3CDTF">2015-11-27T12:25:47Z</dcterms:modified>
</cp:coreProperties>
</file>