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90" windowWidth="6920" windowHeight="7230"/>
  </bookViews>
  <sheets>
    <sheet name="Feuil1" sheetId="1" r:id="rId1"/>
    <sheet name="Feuil2" sheetId="2" r:id="rId2"/>
    <sheet name="Feuil3" sheetId="3" r:id="rId3"/>
  </sheets>
  <definedNames>
    <definedName name="bdd">OFFSET(Feuil1!$A$5:$G$5,,,ROWS(colf))</definedName>
    <definedName name="colf">OFFSET(Feuil1!$F$5,,,COUNTIF(Feuil1!$F:$F,"&gt;&lt;")-1)</definedName>
    <definedName name="nivo">OFFSET(Feuil1!$R$2,,,COUNTIF(Feuil1!$R:$R,"&gt;&lt;"))</definedName>
  </definedNames>
  <calcPr calcId="124519"/>
</workbook>
</file>

<file path=xl/calcChain.xml><?xml version="1.0" encoding="utf-8"?>
<calcChain xmlns="http://schemas.openxmlformats.org/spreadsheetml/2006/main">
  <c r="R2" i="1" a="1"/>
  <c r="R2" s="1"/>
  <c r="R3" s="1" a="1"/>
  <c r="R3" s="1"/>
  <c r="I7" a="1"/>
  <c r="I7" s="1"/>
  <c r="J7" a="1"/>
  <c r="J7" s="1"/>
  <c r="K7" a="1"/>
  <c r="K7" s="1"/>
  <c r="L7" a="1"/>
  <c r="L7" s="1"/>
  <c r="M7" a="1"/>
  <c r="M7" s="1"/>
  <c r="N7" a="1"/>
  <c r="N7" s="1"/>
  <c r="I8" a="1"/>
  <c r="I8" s="1"/>
  <c r="J8" a="1"/>
  <c r="J8" s="1"/>
  <c r="K8" a="1"/>
  <c r="K8" s="1"/>
  <c r="L8" a="1"/>
  <c r="L8" s="1"/>
  <c r="M8" a="1"/>
  <c r="M8" s="1"/>
  <c r="N8" a="1"/>
  <c r="N8" s="1"/>
  <c r="I9" a="1"/>
  <c r="I9" s="1"/>
  <c r="J9" a="1"/>
  <c r="J9" s="1"/>
  <c r="K9" a="1"/>
  <c r="K9" s="1"/>
  <c r="L9" a="1"/>
  <c r="L9" s="1"/>
  <c r="M9" a="1"/>
  <c r="M9" s="1"/>
  <c r="N9" a="1"/>
  <c r="N9" s="1"/>
  <c r="I10" a="1"/>
  <c r="I10" s="1"/>
  <c r="J10" a="1"/>
  <c r="J10" s="1"/>
  <c r="K10" a="1"/>
  <c r="K10" s="1"/>
  <c r="L10" a="1"/>
  <c r="L10" s="1"/>
  <c r="M10" a="1"/>
  <c r="M10" s="1"/>
  <c r="N10" a="1"/>
  <c r="N10" s="1"/>
  <c r="I11" a="1"/>
  <c r="I11" s="1"/>
  <c r="J11" a="1"/>
  <c r="J11" s="1"/>
  <c r="K11" a="1"/>
  <c r="K11" s="1"/>
  <c r="L11" a="1"/>
  <c r="L11" s="1"/>
  <c r="M11" a="1"/>
  <c r="M11" s="1"/>
  <c r="N11" a="1"/>
  <c r="N11" s="1"/>
  <c r="I12" a="1"/>
  <c r="I12" s="1"/>
  <c r="J12" a="1"/>
  <c r="J12" s="1"/>
  <c r="K12" a="1"/>
  <c r="K12" s="1"/>
  <c r="L12" a="1"/>
  <c r="L12" s="1"/>
  <c r="M12" a="1"/>
  <c r="M12" s="1"/>
  <c r="N12" a="1"/>
  <c r="N12" s="1"/>
  <c r="I13" a="1"/>
  <c r="I13" s="1"/>
  <c r="J13" a="1"/>
  <c r="J13" s="1"/>
  <c r="K13" a="1"/>
  <c r="K13" s="1"/>
  <c r="L13" a="1"/>
  <c r="L13" s="1"/>
  <c r="M13" a="1"/>
  <c r="M13" s="1"/>
  <c r="N13" a="1"/>
  <c r="N13" s="1"/>
  <c r="I14" a="1"/>
  <c r="I14" s="1"/>
  <c r="J14" a="1"/>
  <c r="J14" s="1"/>
  <c r="K14" a="1"/>
  <c r="K14" s="1"/>
  <c r="L14" a="1"/>
  <c r="L14" s="1"/>
  <c r="M14" a="1"/>
  <c r="M14" s="1"/>
  <c r="N14" a="1"/>
  <c r="N14" s="1"/>
  <c r="I15" a="1"/>
  <c r="I15" s="1"/>
  <c r="J15" a="1"/>
  <c r="J15" s="1"/>
  <c r="K15" a="1"/>
  <c r="K15" s="1"/>
  <c r="L15" a="1"/>
  <c r="L15" s="1"/>
  <c r="M15" a="1"/>
  <c r="M15" s="1"/>
  <c r="N15" a="1"/>
  <c r="N15" s="1"/>
  <c r="I16" a="1"/>
  <c r="I16" s="1"/>
  <c r="J16" a="1"/>
  <c r="J16" s="1"/>
  <c r="K16" a="1"/>
  <c r="K16" s="1"/>
  <c r="L16" a="1"/>
  <c r="L16" s="1"/>
  <c r="M16" a="1"/>
  <c r="M16" s="1"/>
  <c r="N16" a="1"/>
  <c r="N16" s="1"/>
  <c r="I17" a="1"/>
  <c r="I17" s="1"/>
  <c r="J17" a="1"/>
  <c r="J17" s="1"/>
  <c r="K17" a="1"/>
  <c r="K17" s="1"/>
  <c r="L17" a="1"/>
  <c r="L17" s="1"/>
  <c r="M17" a="1"/>
  <c r="M17" s="1"/>
  <c r="N17" a="1"/>
  <c r="N17" s="1"/>
  <c r="I18" a="1"/>
  <c r="I18" s="1"/>
  <c r="J18" a="1"/>
  <c r="J18" s="1"/>
  <c r="K18" a="1"/>
  <c r="K18" s="1"/>
  <c r="L18" a="1"/>
  <c r="L18" s="1"/>
  <c r="M18" a="1"/>
  <c r="M18" s="1"/>
  <c r="N18" a="1"/>
  <c r="N18" s="1"/>
  <c r="I19" a="1"/>
  <c r="I19" s="1"/>
  <c r="J19" a="1"/>
  <c r="J19" s="1"/>
  <c r="K19" a="1"/>
  <c r="K19" s="1"/>
  <c r="L19" a="1"/>
  <c r="L19" s="1"/>
  <c r="M19" a="1"/>
  <c r="M19" s="1"/>
  <c r="N19" a="1"/>
  <c r="N19" s="1"/>
  <c r="I20" a="1"/>
  <c r="I20" s="1"/>
  <c r="J20" a="1"/>
  <c r="J20" s="1"/>
  <c r="K20" a="1"/>
  <c r="K20" s="1"/>
  <c r="L20" a="1"/>
  <c r="L20" s="1"/>
  <c r="M20" a="1"/>
  <c r="M20" s="1"/>
  <c r="N20" a="1"/>
  <c r="N20" s="1"/>
  <c r="I21" a="1"/>
  <c r="I21" s="1"/>
  <c r="J21" a="1"/>
  <c r="J21" s="1"/>
  <c r="K21" a="1"/>
  <c r="K21" s="1"/>
  <c r="L21" a="1"/>
  <c r="L21" s="1"/>
  <c r="M21" a="1"/>
  <c r="M21" s="1"/>
  <c r="N21" a="1"/>
  <c r="N21" s="1"/>
  <c r="J6" a="1"/>
  <c r="J6" s="1"/>
  <c r="K6" a="1"/>
  <c r="K6" s="1"/>
  <c r="L6" a="1"/>
  <c r="L6" s="1"/>
  <c r="M6" a="1"/>
  <c r="M6" s="1"/>
  <c r="N6" a="1"/>
  <c r="N6" s="1"/>
  <c r="I6" a="1"/>
  <c r="I6" s="1"/>
  <c r="R4" l="1" a="1"/>
  <c r="R4" s="1"/>
  <c r="R5" l="1" a="1"/>
  <c r="R5" s="1"/>
  <c r="R6" l="1" a="1"/>
  <c r="R6" s="1"/>
  <c r="R7" l="1" a="1"/>
  <c r="R7" s="1"/>
  <c r="R8" l="1" a="1"/>
  <c r="R8" s="1"/>
  <c r="R9" s="1" a="1"/>
  <c r="R9" s="1"/>
  <c r="R10" l="1" a="1"/>
  <c r="R10" s="1"/>
  <c r="R11" l="1" a="1"/>
  <c r="R11" s="1"/>
  <c r="R12" s="1" a="1"/>
  <c r="R12" s="1"/>
  <c r="R13" s="1" a="1"/>
  <c r="R13" s="1"/>
  <c r="R14" s="1" a="1"/>
  <c r="R14" s="1"/>
  <c r="R15" s="1" a="1"/>
  <c r="R15" s="1"/>
  <c r="R16" s="1" a="1"/>
  <c r="R16" s="1"/>
  <c r="R17" s="1" a="1"/>
  <c r="R17" s="1"/>
  <c r="R18" s="1" a="1"/>
  <c r="R18" s="1"/>
  <c r="R19" s="1" a="1"/>
  <c r="R19" s="1"/>
  <c r="R20" l="1" a="1"/>
  <c r="R20" s="1"/>
  <c r="R21" s="1" a="1"/>
  <c r="R21" s="1"/>
  <c r="R22" s="1" a="1"/>
  <c r="R22" s="1"/>
  <c r="R23" s="1" a="1"/>
  <c r="R23" s="1"/>
  <c r="R24" s="1" a="1"/>
  <c r="R24" s="1"/>
  <c r="R25" l="1" a="1"/>
  <c r="R25" s="1"/>
  <c r="R26" s="1" a="1"/>
  <c r="R26" s="1"/>
  <c r="R27" s="1" a="1"/>
  <c r="R27" s="1"/>
  <c r="R28" s="1" a="1"/>
  <c r="R28" s="1"/>
</calcChain>
</file>

<file path=xl/sharedStrings.xml><?xml version="1.0" encoding="utf-8"?>
<sst xmlns="http://schemas.openxmlformats.org/spreadsheetml/2006/main" count="80" uniqueCount="49">
  <si>
    <t>Nom</t>
  </si>
  <si>
    <t>No. Poste</t>
  </si>
  <si>
    <t>Nb d'appels</t>
  </si>
  <si>
    <t>Durée</t>
  </si>
  <si>
    <t>Coût facturé HT</t>
  </si>
  <si>
    <t>Niveau</t>
  </si>
  <si>
    <t>Centre de  frais</t>
  </si>
  <si>
    <t>DESSINATEURS MO</t>
  </si>
  <si>
    <t>705#22</t>
  </si>
  <si>
    <t>nmc/Casino Vacances</t>
  </si>
  <si>
    <t>nmc/R2C</t>
  </si>
  <si>
    <t>BOUABSA Sofian</t>
  </si>
  <si>
    <t>nmc/Cnova</t>
  </si>
  <si>
    <t>Mévo_</t>
  </si>
  <si>
    <t xml:space="preserve"> CLOTILDE</t>
  </si>
  <si>
    <t xml:space="preserve"> PHILIPPE</t>
  </si>
  <si>
    <t xml:space="preserve">FAX </t>
  </si>
  <si>
    <t xml:space="preserve">PRO-ACD </t>
  </si>
  <si>
    <t xml:space="preserve"> NASSIMA</t>
  </si>
  <si>
    <t xml:space="preserve"> CHRISTIANE</t>
  </si>
  <si>
    <t>CHRISTIANE</t>
  </si>
  <si>
    <t xml:space="preserve"> MIREILLE</t>
  </si>
  <si>
    <t xml:space="preserve"> VERA</t>
  </si>
  <si>
    <t xml:space="preserve"> STEPHANIE</t>
  </si>
  <si>
    <t>C JEROME</t>
  </si>
  <si>
    <t>L Sophie</t>
  </si>
  <si>
    <t xml:space="preserve"> FLORENT</t>
  </si>
  <si>
    <t xml:space="preserve">A AFFECTER </t>
  </si>
  <si>
    <t xml:space="preserve"> Patrick</t>
  </si>
  <si>
    <t xml:space="preserve"> Gilles</t>
  </si>
  <si>
    <t xml:space="preserve"> DAVID</t>
  </si>
  <si>
    <t xml:space="preserve"> MILLY</t>
  </si>
  <si>
    <t>C MELODINE</t>
  </si>
  <si>
    <t>CAMANDINE</t>
  </si>
  <si>
    <t>D ALEX</t>
  </si>
  <si>
    <t xml:space="preserve"> CELINE</t>
  </si>
  <si>
    <t>ARMEL</t>
  </si>
  <si>
    <t xml:space="preserve"> JEAN BAPTISTE</t>
  </si>
  <si>
    <t xml:space="preserve"> YANNICK</t>
  </si>
  <si>
    <t xml:space="preserve"> CHRISTOPHER</t>
  </si>
  <si>
    <t xml:space="preserve"> FREDERIQUE</t>
  </si>
  <si>
    <t xml:space="preserve"> ERIC</t>
  </si>
  <si>
    <t xml:space="preserve"> VITOR</t>
  </si>
  <si>
    <t xml:space="preserve">Centre </t>
  </si>
  <si>
    <t>tu choisis</t>
  </si>
  <si>
    <t>madame tulipe1</t>
  </si>
  <si>
    <t>madame tulipe2</t>
  </si>
  <si>
    <t>madame tulipe4</t>
  </si>
  <si>
    <t>madame tulipe8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</si>
</sst>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/>
    <xf numFmtId="21" fontId="0" fillId="0" borderId="0" xfId="0" applyNumberFormat="1"/>
    <xf numFmtId="0" fontId="0" fillId="0" borderId="0" xfId="0" applyAlignment="1">
      <alignment horizontal="right"/>
    </xf>
    <xf numFmtId="0" fontId="0" fillId="33" borderId="0" xfId="0" applyFill="1"/>
    <xf numFmtId="0" fontId="18" fillId="33" borderId="0" xfId="0" applyFont="1" applyFill="1"/>
    <xf numFmtId="0" fontId="0" fillId="33" borderId="10" xfId="0" applyFill="1" applyBorder="1"/>
    <xf numFmtId="21" fontId="0" fillId="33" borderId="10" xfId="0" applyNumberFormat="1" applyFill="1" applyBorder="1"/>
    <xf numFmtId="0" fontId="0" fillId="34" borderId="0" xfId="0" applyFill="1" applyAlignment="1">
      <alignment horizontal="center"/>
    </xf>
    <xf numFmtId="0" fontId="0" fillId="35" borderId="0" xfId="0" applyFill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abSelected="1" workbookViewId="0">
      <selection activeCell="F1" sqref="F1"/>
    </sheetView>
  </sheetViews>
  <sheetFormatPr baseColWidth="10" defaultRowHeight="14.5"/>
  <cols>
    <col min="1" max="1" width="23.81640625" bestFit="1" customWidth="1"/>
    <col min="6" max="6" width="20.1796875" bestFit="1" customWidth="1"/>
    <col min="7" max="7" width="14.453125" bestFit="1" customWidth="1"/>
    <col min="8" max="8" width="3.1796875" customWidth="1"/>
    <col min="9" max="9" width="13.7265625" customWidth="1"/>
    <col min="10" max="10" width="9.54296875" customWidth="1"/>
    <col min="11" max="11" width="6.81640625" customWidth="1"/>
    <col min="12" max="12" width="10.90625" customWidth="1"/>
    <col min="13" max="13" width="8.1796875" customWidth="1"/>
    <col min="14" max="14" width="10.90625" customWidth="1"/>
    <col min="18" max="18" width="16.1796875" customWidth="1"/>
  </cols>
  <sheetData>
    <row r="1" spans="1:19">
      <c r="I1" s="4"/>
      <c r="J1" s="4"/>
      <c r="K1" s="4"/>
      <c r="L1" s="4"/>
      <c r="M1" s="4"/>
      <c r="N1" s="4"/>
    </row>
    <row r="2" spans="1:19">
      <c r="I2" s="4" t="s">
        <v>44</v>
      </c>
      <c r="J2" s="4"/>
      <c r="K2" s="4"/>
      <c r="L2" s="4"/>
      <c r="M2" s="4"/>
      <c r="N2" s="4"/>
      <c r="R2" t="str">
        <f t="array" aca="1" ref="R2" ca="1">IF(ROW(A1)&gt;SUMPRODUCT(1/COUNTIF(colf,colf)),"",INDEX(colf,MIN(IF(COUNTIF(R$1:R1,colf)=0,ROW(colf)-4))))</f>
        <v>madame tulipe1</v>
      </c>
      <c r="S2" s="1"/>
    </row>
    <row r="3" spans="1:19">
      <c r="I3" s="4"/>
      <c r="J3" s="4"/>
      <c r="K3" s="4"/>
      <c r="L3" s="4"/>
      <c r="M3" s="4"/>
      <c r="N3" s="4"/>
      <c r="R3" s="1" t="str">
        <f t="array" aca="1" ref="R3" ca="1">IF(ROW(A2)&gt;SUMPRODUCT(1/COUNTIF(colf,colf)),"",INDEX(colf,MIN(IF(COUNTIF(R$1:R2,colf)=0,ROW(colf)-4))))</f>
        <v>madame tulipe2</v>
      </c>
    </row>
    <row r="4" spans="1:19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  <c r="G4" s="1" t="s">
        <v>6</v>
      </c>
      <c r="I4" s="8" t="s">
        <v>46</v>
      </c>
      <c r="J4" s="8"/>
      <c r="K4" s="4"/>
      <c r="L4" s="4"/>
      <c r="M4" s="4"/>
      <c r="N4" s="4"/>
      <c r="R4" s="1" t="str">
        <f t="array" aca="1" ref="R4" ca="1">IF(ROW(A3)&gt;SUMPRODUCT(1/COUNTIF(colf,colf)),"",INDEX(colf,MIN(IF(COUNTIF(R$1:R3,colf)=0,ROW(colf)-4))))</f>
        <v>madame tulipe4</v>
      </c>
    </row>
    <row r="5" spans="1:19">
      <c r="A5" s="1" t="s">
        <v>13</v>
      </c>
      <c r="B5" s="1">
        <v>652488</v>
      </c>
      <c r="C5" s="1">
        <v>253</v>
      </c>
      <c r="D5" s="2">
        <v>0</v>
      </c>
      <c r="E5" s="1">
        <v>0</v>
      </c>
      <c r="F5" s="9" t="s">
        <v>45</v>
      </c>
      <c r="G5" s="1">
        <v>457</v>
      </c>
      <c r="I5" s="4" t="s">
        <v>0</v>
      </c>
      <c r="J5" s="4" t="s">
        <v>1</v>
      </c>
      <c r="K5" s="4" t="s">
        <v>2</v>
      </c>
      <c r="L5" s="4" t="s">
        <v>3</v>
      </c>
      <c r="M5" s="5" t="s">
        <v>4</v>
      </c>
      <c r="N5" s="4" t="s">
        <v>43</v>
      </c>
      <c r="R5" s="1" t="str">
        <f t="array" aca="1" ref="R5" ca="1">IF(ROW(A4)&gt;SUMPRODUCT(1/COUNTIF(colf,colf)),"",INDEX(colf,MIN(IF(COUNTIF(R$1:R4,colf)=0,ROW(colf)-4))))</f>
        <v>madame tulipe8</v>
      </c>
    </row>
    <row r="6" spans="1:19">
      <c r="A6" s="1" t="s">
        <v>14</v>
      </c>
      <c r="B6" s="1">
        <v>453126</v>
      </c>
      <c r="C6" s="1">
        <v>60</v>
      </c>
      <c r="D6" s="2">
        <v>6.1203703703703705E-2</v>
      </c>
      <c r="E6" s="1">
        <v>1.74</v>
      </c>
      <c r="F6" s="9" t="s">
        <v>46</v>
      </c>
      <c r="G6" s="1">
        <v>255</v>
      </c>
      <c r="I6" s="6" t="str">
        <f t="array" aca="1" ref="I6" ca="1">IFERROR(INDEX(bdd,SMALL(IF(colf=$I$4,ROW(colf)-4,""),ROW(A1)), COLUMN(A:A)),"")</f>
        <v xml:space="preserve"> CLOTILDE</v>
      </c>
      <c r="J6" s="6">
        <f t="array" aca="1" ref="J6" ca="1">IFERROR(INDEX(bdd,SMALL(IF(colf=$I$4,ROW(colf)-4,""),ROW(B1)), COLUMN(B:B)),"")</f>
        <v>453126</v>
      </c>
      <c r="K6" s="6">
        <f t="array" aca="1" ref="K6" ca="1">IFERROR(INDEX(bdd,SMALL(IF(colf=$I$4,ROW(colf)-4,""),ROW(C1)), COLUMN(C:C)),"")</f>
        <v>60</v>
      </c>
      <c r="L6" s="7">
        <f t="array" aca="1" ref="L6" ca="1">IFERROR(INDEX(bdd,SMALL(IF(colf=$I$4,ROW(colf)-4,""),ROW(D1)), COLUMN(D:D)),"")</f>
        <v>6.1203703703703705E-2</v>
      </c>
      <c r="M6" s="6">
        <f t="array" aca="1" ref="M6" ca="1">IFERROR(INDEX(bdd,SMALL(IF(colf=$I$4,ROW(colf)-4,""),ROW(E1)), COLUMN(E:E)),"")</f>
        <v>1.74</v>
      </c>
      <c r="N6" s="6">
        <f t="array" aca="1" ref="N6" ca="1">IFERROR(INDEX(bdd,SMALL(IF(colf=$I$4,ROW(colf)-4,""),ROW(G1)), COLUMN(G:G)),"")</f>
        <v>255</v>
      </c>
      <c r="O6" s="1"/>
      <c r="R6" s="1" t="str">
        <f t="array" aca="1" ref="R6" ca="1">IF(ROW(A5)&gt;SUMPRODUCT(1/COUNTIF(colf,colf)),"",INDEX(colf,MIN(IF(COUNTIF(R$1:R5,colf)=0,ROW(colf)-4))))</f>
        <v>nmc/Casino Vacances</v>
      </c>
    </row>
    <row r="7" spans="1:19">
      <c r="A7" s="1" t="s">
        <v>7</v>
      </c>
      <c r="B7" s="1">
        <v>453343</v>
      </c>
      <c r="C7" s="1">
        <v>34</v>
      </c>
      <c r="D7" s="2">
        <v>6.6307870370370378E-2</v>
      </c>
      <c r="E7" s="1">
        <v>3.36</v>
      </c>
      <c r="F7" s="9" t="s">
        <v>45</v>
      </c>
      <c r="G7" s="1">
        <v>255</v>
      </c>
      <c r="I7" s="6" t="str">
        <f t="array" aca="1" ref="I7" ca="1">IFERROR(INDEX(bdd,SMALL(IF(colf=$I$4,ROW(colf)-4,""),ROW(A2)), COLUMN(A:A)),"")</f>
        <v xml:space="preserve">FAX </v>
      </c>
      <c r="J7" s="6">
        <f t="array" aca="1" ref="J7" ca="1">IFERROR(INDEX(bdd,SMALL(IF(colf=$I$4,ROW(colf)-4,""),ROW(B2)), COLUMN(B:B)),"")</f>
        <v>652495</v>
      </c>
      <c r="K7" s="6">
        <f t="array" aca="1" ref="K7" ca="1">IFERROR(INDEX(bdd,SMALL(IF(colf=$I$4,ROW(colf)-4,""),ROW(C2)), COLUMN(C:C)),"")</f>
        <v>2</v>
      </c>
      <c r="L7" s="7">
        <f t="array" aca="1" ref="L7" ca="1">IFERROR(INDEX(bdd,SMALL(IF(colf=$I$4,ROW(colf)-4,""),ROW(D2)), COLUMN(D:D)),"")</f>
        <v>1.8287037037037037E-3</v>
      </c>
      <c r="M7" s="6">
        <f t="array" aca="1" ref="M7" ca="1">IFERROR(INDEX(bdd,SMALL(IF(colf=$I$4,ROW(colf)-4,""),ROW(E2)), COLUMN(E:E)),"")</f>
        <v>0.45</v>
      </c>
      <c r="N7" s="6">
        <f t="array" aca="1" ref="N7" ca="1">IFERROR(INDEX(bdd,SMALL(IF(colf=$I$4,ROW(colf)-4,""),ROW(G2)), COLUMN(G:G)),"")</f>
        <v>255</v>
      </c>
      <c r="R7" s="1" t="str">
        <f t="array" aca="1" ref="R7" ca="1">IF(ROW(A6)&gt;SUMPRODUCT(1/COUNTIF(colf,colf)),"",INDEX(colf,MIN(IF(COUNTIF(R$1:R6,colf)=0,ROW(colf)-4))))</f>
        <v>nmc/R2C</v>
      </c>
    </row>
    <row r="8" spans="1:19">
      <c r="A8" s="1" t="s">
        <v>15</v>
      </c>
      <c r="B8" s="1">
        <v>458563</v>
      </c>
      <c r="C8" s="1">
        <v>140</v>
      </c>
      <c r="D8" s="2">
        <v>0.21913194444444442</v>
      </c>
      <c r="E8" s="1">
        <v>4.3899999999999997</v>
      </c>
      <c r="F8" s="9" t="s">
        <v>47</v>
      </c>
      <c r="G8" s="1">
        <v>255</v>
      </c>
      <c r="I8" s="6" t="str">
        <f t="array" aca="1" ref="I8" ca="1">IFERROR(INDEX(bdd,SMALL(IF(colf=$I$4,ROW(colf)-4,""),ROW(A3)), COLUMN(A:A)),"")</f>
        <v xml:space="preserve"> NASSIMA</v>
      </c>
      <c r="J8" s="6">
        <f t="array" aca="1" ref="J8" ca="1">IFERROR(INDEX(bdd,SMALL(IF(colf=$I$4,ROW(colf)-4,""),ROW(B3)), COLUMN(B:B)),"")</f>
        <v>705611</v>
      </c>
      <c r="K8" s="6">
        <f t="array" aca="1" ref="K8" ca="1">IFERROR(INDEX(bdd,SMALL(IF(colf=$I$4,ROW(colf)-4,""),ROW(C3)), COLUMN(C:C)),"")</f>
        <v>93</v>
      </c>
      <c r="L8" s="7">
        <f t="array" aca="1" ref="L8" ca="1">IFERROR(INDEX(bdd,SMALL(IF(colf=$I$4,ROW(colf)-4,""),ROW(D3)), COLUMN(D:D)),"")</f>
        <v>0.12413194444444443</v>
      </c>
      <c r="M8" s="6">
        <f t="array" aca="1" ref="M8" ca="1">IFERROR(INDEX(bdd,SMALL(IF(colf=$I$4,ROW(colf)-4,""),ROW(E3)), COLUMN(E:E)),"")</f>
        <v>23.32</v>
      </c>
      <c r="N8" s="6">
        <f t="array" aca="1" ref="N8" ca="1">IFERROR(INDEX(bdd,SMALL(IF(colf=$I$4,ROW(colf)-4,""),ROW(G3)), COLUMN(G:G)),"")</f>
        <v>9399093</v>
      </c>
      <c r="R8" s="1" t="str">
        <f t="array" aca="1" ref="R8" ca="1">IF(ROW(A7)&gt;SUMPRODUCT(1/COUNTIF(colf,colf)),"",INDEX(colf,MIN(IF(COUNTIF(R$1:R7,colf)=0,ROW(colf)-4))))</f>
        <v>nmc/Cnova</v>
      </c>
    </row>
    <row r="9" spans="1:19">
      <c r="A9" s="1" t="s">
        <v>16</v>
      </c>
      <c r="B9" s="1">
        <v>652495</v>
      </c>
      <c r="C9" s="1">
        <v>2</v>
      </c>
      <c r="D9" s="2">
        <v>1.8287037037037037E-3</v>
      </c>
      <c r="E9" s="1">
        <v>0.45</v>
      </c>
      <c r="F9" s="9" t="s">
        <v>46</v>
      </c>
      <c r="G9" s="1">
        <v>255</v>
      </c>
      <c r="I9" s="6" t="str">
        <f t="array" aca="1" ref="I9" ca="1">IFERROR(INDEX(bdd,SMALL(IF(colf=$I$4,ROW(colf)-4,""),ROW(A4)), COLUMN(A:A)),"")</f>
        <v/>
      </c>
      <c r="J9" s="6" t="str">
        <f t="array" aca="1" ref="J9" ca="1">IFERROR(INDEX(bdd,SMALL(IF(colf=$I$4,ROW(colf)-4,""),ROW(B4)), COLUMN(B:B)),"")</f>
        <v/>
      </c>
      <c r="K9" s="6" t="str">
        <f t="array" aca="1" ref="K9" ca="1">IFERROR(INDEX(bdd,SMALL(IF(colf=$I$4,ROW(colf)-4,""),ROW(C4)), COLUMN(C:C)),"")</f>
        <v/>
      </c>
      <c r="L9" s="7" t="str">
        <f t="array" aca="1" ref="L9" ca="1">IFERROR(INDEX(bdd,SMALL(IF(colf=$I$4,ROW(colf)-4,""),ROW(D4)), COLUMN(D:D)),"")</f>
        <v/>
      </c>
      <c r="M9" s="6" t="str">
        <f t="array" aca="1" ref="M9" ca="1">IFERROR(INDEX(bdd,SMALL(IF(colf=$I$4,ROW(colf)-4,""),ROW(E4)), COLUMN(E:E)),"")</f>
        <v/>
      </c>
      <c r="N9" s="6" t="str">
        <f t="array" aca="1" ref="N9" ca="1">IFERROR(INDEX(bdd,SMALL(IF(colf=$I$4,ROW(colf)-4,""),ROW(G4)), COLUMN(G:G)),"")</f>
        <v/>
      </c>
      <c r="R9" s="1" t="str">
        <f t="array" aca="1" ref="R9" ca="1">IF(ROW(A8)&gt;SUMPRODUCT(1/COUNTIF(colf,colf)),"",INDEX(colf,MIN(IF(COUNTIF(R$1:R8,colf)=0,ROW(colf)-4))))</f>
        <v/>
      </c>
    </row>
    <row r="10" spans="1:19">
      <c r="A10" s="1" t="s">
        <v>17</v>
      </c>
      <c r="B10" s="1" t="s">
        <v>8</v>
      </c>
      <c r="C10" s="1">
        <v>2</v>
      </c>
      <c r="D10" s="2">
        <v>2.4189814814814816E-3</v>
      </c>
      <c r="E10" s="1">
        <v>0.37</v>
      </c>
      <c r="F10" s="9" t="s">
        <v>45</v>
      </c>
      <c r="G10" s="1">
        <v>9399093</v>
      </c>
      <c r="I10" s="6" t="str">
        <f t="array" aca="1" ref="I10" ca="1">IFERROR(INDEX(bdd,SMALL(IF(colf=$I$4,ROW(colf)-4,""),ROW(A5)), COLUMN(A:A)),"")</f>
        <v/>
      </c>
      <c r="J10" s="6" t="str">
        <f t="array" aca="1" ref="J10" ca="1">IFERROR(INDEX(bdd,SMALL(IF(colf=$I$4,ROW(colf)-4,""),ROW(B5)), COLUMN(B:B)),"")</f>
        <v/>
      </c>
      <c r="K10" s="6" t="str">
        <f t="array" aca="1" ref="K10" ca="1">IFERROR(INDEX(bdd,SMALL(IF(colf=$I$4,ROW(colf)-4,""),ROW(C5)), COLUMN(C:C)),"")</f>
        <v/>
      </c>
      <c r="L10" s="7" t="str">
        <f t="array" aca="1" ref="L10" ca="1">IFERROR(INDEX(bdd,SMALL(IF(colf=$I$4,ROW(colf)-4,""),ROW(D5)), COLUMN(D:D)),"")</f>
        <v/>
      </c>
      <c r="M10" s="6" t="str">
        <f t="array" aca="1" ref="M10" ca="1">IFERROR(INDEX(bdd,SMALL(IF(colf=$I$4,ROW(colf)-4,""),ROW(E5)), COLUMN(E:E)),"")</f>
        <v/>
      </c>
      <c r="N10" s="6" t="str">
        <f t="array" aca="1" ref="N10" ca="1">IFERROR(INDEX(bdd,SMALL(IF(colf=$I$4,ROW(colf)-4,""),ROW(G5)), COLUMN(G:G)),"")</f>
        <v/>
      </c>
      <c r="R10" s="1" t="str">
        <f t="array" aca="1" ref="R10" ca="1">IF(ROW(A9)&gt;SUMPRODUCT(1/COUNTIF(colf,colf)),"",INDEX(colf,MIN(IF(COUNTIF(R$1:R9,colf)=0,ROW(colf)-4))))</f>
        <v/>
      </c>
    </row>
    <row r="11" spans="1:19">
      <c r="A11" s="1" t="s">
        <v>18</v>
      </c>
      <c r="B11" s="1">
        <v>705611</v>
      </c>
      <c r="C11" s="1">
        <v>93</v>
      </c>
      <c r="D11" s="2">
        <v>0.12413194444444443</v>
      </c>
      <c r="E11" s="1">
        <v>23.32</v>
      </c>
      <c r="F11" s="9" t="s">
        <v>46</v>
      </c>
      <c r="G11" s="1">
        <v>9399093</v>
      </c>
      <c r="I11" s="6" t="str">
        <f t="array" aca="1" ref="I11" ca="1">IFERROR(INDEX(bdd,SMALL(IF(colf=$I$4,ROW(colf)-4,""),ROW(A6)), COLUMN(A:A)),"")</f>
        <v/>
      </c>
      <c r="J11" s="6" t="str">
        <f t="array" aca="1" ref="J11" ca="1">IFERROR(INDEX(bdd,SMALL(IF(colf=$I$4,ROW(colf)-4,""),ROW(B6)), COLUMN(B:B)),"")</f>
        <v/>
      </c>
      <c r="K11" s="6" t="str">
        <f t="array" aca="1" ref="K11" ca="1">IFERROR(INDEX(bdd,SMALL(IF(colf=$I$4,ROW(colf)-4,""),ROW(C6)), COLUMN(C:C)),"")</f>
        <v/>
      </c>
      <c r="L11" s="7" t="str">
        <f t="array" aca="1" ref="L11" ca="1">IFERROR(INDEX(bdd,SMALL(IF(colf=$I$4,ROW(colf)-4,""),ROW(D6)), COLUMN(D:D)),"")</f>
        <v/>
      </c>
      <c r="M11" s="6" t="str">
        <f t="array" aca="1" ref="M11" ca="1">IFERROR(INDEX(bdd,SMALL(IF(colf=$I$4,ROW(colf)-4,""),ROW(E6)), COLUMN(E:E)),"")</f>
        <v/>
      </c>
      <c r="N11" s="6" t="str">
        <f t="array" aca="1" ref="N11" ca="1">IFERROR(INDEX(bdd,SMALL(IF(colf=$I$4,ROW(colf)-4,""),ROW(G6)), COLUMN(G:G)),"")</f>
        <v/>
      </c>
      <c r="R11" s="1" t="str">
        <f t="array" aca="1" ref="R11" ca="1">IF(ROW(A10)&gt;SUMPRODUCT(1/COUNTIF(colf,colf)),"",INDEX(colf,MIN(IF(COUNTIF(R$1:R10,colf)=0,ROW(colf)-4))))</f>
        <v/>
      </c>
    </row>
    <row r="12" spans="1:19">
      <c r="A12" s="1" t="s">
        <v>19</v>
      </c>
      <c r="B12" s="1">
        <v>705617</v>
      </c>
      <c r="C12" s="1">
        <v>20</v>
      </c>
      <c r="D12" s="2">
        <v>3.5833333333333335E-2</v>
      </c>
      <c r="E12" s="1">
        <v>3.58</v>
      </c>
      <c r="F12" s="9" t="s">
        <v>48</v>
      </c>
      <c r="G12" s="1">
        <v>9399093</v>
      </c>
      <c r="I12" s="6" t="str">
        <f t="array" aca="1" ref="I12" ca="1">IFERROR(INDEX(bdd,SMALL(IF(colf=$I$4,ROW(colf)-4,""),ROW(A7)), COLUMN(A:A)),"")</f>
        <v/>
      </c>
      <c r="J12" s="6" t="str">
        <f t="array" aca="1" ref="J12" ca="1">IFERROR(INDEX(bdd,SMALL(IF(colf=$I$4,ROW(colf)-4,""),ROW(B7)), COLUMN(B:B)),"")</f>
        <v/>
      </c>
      <c r="K12" s="6" t="str">
        <f t="array" aca="1" ref="K12" ca="1">IFERROR(INDEX(bdd,SMALL(IF(colf=$I$4,ROW(colf)-4,""),ROW(C7)), COLUMN(C:C)),"")</f>
        <v/>
      </c>
      <c r="L12" s="7" t="str">
        <f t="array" aca="1" ref="L12" ca="1">IFERROR(INDEX(bdd,SMALL(IF(colf=$I$4,ROW(colf)-4,""),ROW(D7)), COLUMN(D:D)),"")</f>
        <v/>
      </c>
      <c r="M12" s="6" t="str">
        <f t="array" aca="1" ref="M12" ca="1">IFERROR(INDEX(bdd,SMALL(IF(colf=$I$4,ROW(colf)-4,""),ROW(E7)), COLUMN(E:E)),"")</f>
        <v/>
      </c>
      <c r="N12" s="6" t="str">
        <f t="array" aca="1" ref="N12" ca="1">IFERROR(INDEX(bdd,SMALL(IF(colf=$I$4,ROW(colf)-4,""),ROW(G7)), COLUMN(G:G)),"")</f>
        <v/>
      </c>
      <c r="R12" s="1" t="str">
        <f t="array" aca="1" ref="R12" ca="1">IF(ROW(A11)&gt;SUMPRODUCT(1/COUNTIF(colf,colf)),"",INDEX(colf,MIN(IF(COUNTIF(R$1:R11,colf)=0,ROW(colf)-4))))</f>
        <v/>
      </c>
    </row>
    <row r="13" spans="1:19">
      <c r="A13" s="1" t="s">
        <v>20</v>
      </c>
      <c r="B13" s="1">
        <v>705622</v>
      </c>
      <c r="C13" s="1">
        <v>117</v>
      </c>
      <c r="D13" s="2">
        <v>0.15568287037037037</v>
      </c>
      <c r="E13" s="1">
        <v>42.1</v>
      </c>
      <c r="F13" s="9" t="s">
        <v>45</v>
      </c>
      <c r="G13" s="1">
        <v>9399093</v>
      </c>
      <c r="I13" s="6" t="str">
        <f t="array" aca="1" ref="I13" ca="1">IFERROR(INDEX(bdd,SMALL(IF(colf=$I$4,ROW(colf)-4,""),ROW(A8)), COLUMN(A:A)),"")</f>
        <v/>
      </c>
      <c r="J13" s="6" t="str">
        <f t="array" aca="1" ref="J13" ca="1">IFERROR(INDEX(bdd,SMALL(IF(colf=$I$4,ROW(colf)-4,""),ROW(B8)), COLUMN(B:B)),"")</f>
        <v/>
      </c>
      <c r="K13" s="6" t="str">
        <f t="array" aca="1" ref="K13" ca="1">IFERROR(INDEX(bdd,SMALL(IF(colf=$I$4,ROW(colf)-4,""),ROW(C8)), COLUMN(C:C)),"")</f>
        <v/>
      </c>
      <c r="L13" s="7" t="str">
        <f t="array" aca="1" ref="L13" ca="1">IFERROR(INDEX(bdd,SMALL(IF(colf=$I$4,ROW(colf)-4,""),ROW(D8)), COLUMN(D:D)),"")</f>
        <v/>
      </c>
      <c r="M13" s="6" t="str">
        <f t="array" aca="1" ref="M13" ca="1">IFERROR(INDEX(bdd,SMALL(IF(colf=$I$4,ROW(colf)-4,""),ROW(E8)), COLUMN(E:E)),"")</f>
        <v/>
      </c>
      <c r="N13" s="6" t="str">
        <f t="array" aca="1" ref="N13" ca="1">IFERROR(INDEX(bdd,SMALL(IF(colf=$I$4,ROW(colf)-4,""),ROW(G8)), COLUMN(G:G)),"")</f>
        <v/>
      </c>
      <c r="R13" s="1" t="str">
        <f t="array" aca="1" ref="R13" ca="1">IF(ROW(A12)&gt;SUMPRODUCT(1/COUNTIF(colf,colf)),"",INDEX(colf,MIN(IF(COUNTIF(R$1:R12,colf)=0,ROW(colf)-4))))</f>
        <v/>
      </c>
    </row>
    <row r="14" spans="1:19">
      <c r="A14" s="1" t="s">
        <v>21</v>
      </c>
      <c r="B14" s="1">
        <v>705623</v>
      </c>
      <c r="C14" s="1">
        <v>396</v>
      </c>
      <c r="D14" s="2">
        <v>0.46398148148148149</v>
      </c>
      <c r="E14" s="1">
        <v>157</v>
      </c>
      <c r="F14" s="9" t="s">
        <v>9</v>
      </c>
      <c r="G14" s="1">
        <v>9399093</v>
      </c>
      <c r="I14" s="6" t="str">
        <f t="array" aca="1" ref="I14" ca="1">IFERROR(INDEX(bdd,SMALL(IF(colf=$I$4,ROW(colf)-4,""),ROW(A9)), COLUMN(A:A)),"")</f>
        <v/>
      </c>
      <c r="J14" s="6" t="str">
        <f t="array" aca="1" ref="J14" ca="1">IFERROR(INDEX(bdd,SMALL(IF(colf=$I$4,ROW(colf)-4,""),ROW(B9)), COLUMN(B:B)),"")</f>
        <v/>
      </c>
      <c r="K14" s="6" t="str">
        <f t="array" aca="1" ref="K14" ca="1">IFERROR(INDEX(bdd,SMALL(IF(colf=$I$4,ROW(colf)-4,""),ROW(C9)), COLUMN(C:C)),"")</f>
        <v/>
      </c>
      <c r="L14" s="7" t="str">
        <f t="array" aca="1" ref="L14" ca="1">IFERROR(INDEX(bdd,SMALL(IF(colf=$I$4,ROW(colf)-4,""),ROW(D9)), COLUMN(D:D)),"")</f>
        <v/>
      </c>
      <c r="M14" s="6" t="str">
        <f t="array" aca="1" ref="M14" ca="1">IFERROR(INDEX(bdd,SMALL(IF(colf=$I$4,ROW(colf)-4,""),ROW(E9)), COLUMN(E:E)),"")</f>
        <v/>
      </c>
      <c r="N14" s="6" t="str">
        <f t="array" aca="1" ref="N14" ca="1">IFERROR(INDEX(bdd,SMALL(IF(colf=$I$4,ROW(colf)-4,""),ROW(G9)), COLUMN(G:G)),"")</f>
        <v/>
      </c>
      <c r="R14" s="1" t="str">
        <f t="array" aca="1" ref="R14" ca="1">IF(ROW(A13)&gt;SUMPRODUCT(1/COUNTIF(colf,colf)),"",INDEX(colf,MIN(IF(COUNTIF(R$1:R13,colf)=0,ROW(colf)-4))))</f>
        <v/>
      </c>
    </row>
    <row r="15" spans="1:19">
      <c r="A15" s="1" t="s">
        <v>22</v>
      </c>
      <c r="B15" s="1">
        <v>705624</v>
      </c>
      <c r="C15" s="1">
        <v>186</v>
      </c>
      <c r="D15" s="2">
        <v>0.28489583333333335</v>
      </c>
      <c r="E15" s="1">
        <v>85.25</v>
      </c>
      <c r="F15" s="9" t="s">
        <v>9</v>
      </c>
      <c r="G15" s="1">
        <v>9399093</v>
      </c>
      <c r="I15" s="6" t="str">
        <f t="array" aca="1" ref="I15" ca="1">IFERROR(INDEX(bdd,SMALL(IF(colf=$I$4,ROW(colf)-4,""),ROW(A10)), COLUMN(A:A)),"")</f>
        <v/>
      </c>
      <c r="J15" s="6" t="str">
        <f t="array" aca="1" ref="J15" ca="1">IFERROR(INDEX(bdd,SMALL(IF(colf=$I$4,ROW(colf)-4,""),ROW(B10)), COLUMN(B:B)),"")</f>
        <v/>
      </c>
      <c r="K15" s="6" t="str">
        <f t="array" aca="1" ref="K15" ca="1">IFERROR(INDEX(bdd,SMALL(IF(colf=$I$4,ROW(colf)-4,""),ROW(C10)), COLUMN(C:C)),"")</f>
        <v/>
      </c>
      <c r="L15" s="7" t="str">
        <f t="array" aca="1" ref="L15" ca="1">IFERROR(INDEX(bdd,SMALL(IF(colf=$I$4,ROW(colf)-4,""),ROW(D10)), COLUMN(D:D)),"")</f>
        <v/>
      </c>
      <c r="M15" s="6" t="str">
        <f t="array" aca="1" ref="M15" ca="1">IFERROR(INDEX(bdd,SMALL(IF(colf=$I$4,ROW(colf)-4,""),ROW(E10)), COLUMN(E:E)),"")</f>
        <v/>
      </c>
      <c r="N15" s="6" t="str">
        <f t="array" aca="1" ref="N15" ca="1">IFERROR(INDEX(bdd,SMALL(IF(colf=$I$4,ROW(colf)-4,""),ROW(G10)), COLUMN(G:G)),"")</f>
        <v/>
      </c>
      <c r="R15" s="1" t="str">
        <f t="array" aca="1" ref="R15" ca="1">IF(ROW(A14)&gt;SUMPRODUCT(1/COUNTIF(colf,colf)),"",INDEX(colf,MIN(IF(COUNTIF(R$1:R14,colf)=0,ROW(colf)-4))))</f>
        <v/>
      </c>
    </row>
    <row r="16" spans="1:19">
      <c r="A16" s="1" t="s">
        <v>23</v>
      </c>
      <c r="B16" s="1">
        <v>705625</v>
      </c>
      <c r="C16" s="1">
        <v>244</v>
      </c>
      <c r="D16" s="2">
        <v>0.21199074074074076</v>
      </c>
      <c r="E16" s="1">
        <v>31.35</v>
      </c>
      <c r="F16" s="9" t="s">
        <v>9</v>
      </c>
      <c r="G16" s="1">
        <v>9399093</v>
      </c>
      <c r="I16" s="6" t="str">
        <f t="array" aca="1" ref="I16" ca="1">IFERROR(INDEX(bdd,SMALL(IF(colf=$I$4,ROW(colf)-4,""),ROW(A11)), COLUMN(A:A)),"")</f>
        <v/>
      </c>
      <c r="J16" s="6" t="str">
        <f t="array" aca="1" ref="J16" ca="1">IFERROR(INDEX(bdd,SMALL(IF(colf=$I$4,ROW(colf)-4,""),ROW(B11)), COLUMN(B:B)),"")</f>
        <v/>
      </c>
      <c r="K16" s="6" t="str">
        <f t="array" aca="1" ref="K16" ca="1">IFERROR(INDEX(bdd,SMALL(IF(colf=$I$4,ROW(colf)-4,""),ROW(C11)), COLUMN(C:C)),"")</f>
        <v/>
      </c>
      <c r="L16" s="7" t="str">
        <f t="array" aca="1" ref="L16" ca="1">IFERROR(INDEX(bdd,SMALL(IF(colf=$I$4,ROW(colf)-4,""),ROW(D11)), COLUMN(D:D)),"")</f>
        <v/>
      </c>
      <c r="M16" s="6" t="str">
        <f t="array" aca="1" ref="M16" ca="1">IFERROR(INDEX(bdd,SMALL(IF(colf=$I$4,ROW(colf)-4,""),ROW(E11)), COLUMN(E:E)),"")</f>
        <v/>
      </c>
      <c r="N16" s="6" t="str">
        <f t="array" aca="1" ref="N16" ca="1">IFERROR(INDEX(bdd,SMALL(IF(colf=$I$4,ROW(colf)-4,""),ROW(G11)), COLUMN(G:G)),"")</f>
        <v/>
      </c>
      <c r="R16" s="1" t="str">
        <f t="array" aca="1" ref="R16" ca="1">IF(ROW(A15)&gt;SUMPRODUCT(1/COUNTIF(colf,colf)),"",INDEX(colf,MIN(IF(COUNTIF(R$1:R15,colf)=0,ROW(colf)-4))))</f>
        <v/>
      </c>
    </row>
    <row r="17" spans="1:18">
      <c r="A17" s="1" t="s">
        <v>24</v>
      </c>
      <c r="B17" s="1">
        <v>453030</v>
      </c>
      <c r="C17" s="1">
        <v>6</v>
      </c>
      <c r="D17" s="2">
        <v>1.1921296296296298E-2</v>
      </c>
      <c r="E17" s="1">
        <v>0.73</v>
      </c>
      <c r="F17" s="9" t="s">
        <v>10</v>
      </c>
      <c r="G17" s="1">
        <v>7199609</v>
      </c>
      <c r="I17" s="6" t="str">
        <f t="array" aca="1" ref="I17" ca="1">IFERROR(INDEX(bdd,SMALL(IF(colf=$I$4,ROW(colf)-4,""),ROW(A12)), COLUMN(A:A)),"")</f>
        <v/>
      </c>
      <c r="J17" s="6" t="str">
        <f t="array" aca="1" ref="J17" ca="1">IFERROR(INDEX(bdd,SMALL(IF(colf=$I$4,ROW(colf)-4,""),ROW(B12)), COLUMN(B:B)),"")</f>
        <v/>
      </c>
      <c r="K17" s="6" t="str">
        <f t="array" aca="1" ref="K17" ca="1">IFERROR(INDEX(bdd,SMALL(IF(colf=$I$4,ROW(colf)-4,""),ROW(C12)), COLUMN(C:C)),"")</f>
        <v/>
      </c>
      <c r="L17" s="7" t="str">
        <f t="array" aca="1" ref="L17" ca="1">IFERROR(INDEX(bdd,SMALL(IF(colf=$I$4,ROW(colf)-4,""),ROW(D12)), COLUMN(D:D)),"")</f>
        <v/>
      </c>
      <c r="M17" s="6" t="str">
        <f t="array" aca="1" ref="M17" ca="1">IFERROR(INDEX(bdd,SMALL(IF(colf=$I$4,ROW(colf)-4,""),ROW(E12)), COLUMN(E:E)),"")</f>
        <v/>
      </c>
      <c r="N17" s="6" t="str">
        <f t="array" aca="1" ref="N17" ca="1">IFERROR(INDEX(bdd,SMALL(IF(colf=$I$4,ROW(colf)-4,""),ROW(G12)), COLUMN(G:G)),"")</f>
        <v/>
      </c>
      <c r="R17" s="1" t="str">
        <f t="array" aca="1" ref="R17" ca="1">IF(ROW(A16)&gt;SUMPRODUCT(1/COUNTIF(colf,colf)),"",INDEX(colf,MIN(IF(COUNTIF(R$1:R16,colf)=0,ROW(colf)-4))))</f>
        <v/>
      </c>
    </row>
    <row r="18" spans="1:18">
      <c r="A18" s="1" t="s">
        <v>25</v>
      </c>
      <c r="B18" s="1">
        <v>453033</v>
      </c>
      <c r="C18" s="1">
        <v>153</v>
      </c>
      <c r="D18" s="2">
        <v>0.31962962962962965</v>
      </c>
      <c r="E18" s="1">
        <v>14.14</v>
      </c>
      <c r="F18" s="9" t="s">
        <v>10</v>
      </c>
      <c r="G18" s="1">
        <v>7199609</v>
      </c>
      <c r="I18" s="6" t="str">
        <f t="array" aca="1" ref="I18" ca="1">IFERROR(INDEX(bdd,SMALL(IF(colf=$I$4,ROW(colf)-4,""),ROW(A13)), COLUMN(A:A)),"")</f>
        <v/>
      </c>
      <c r="J18" s="6" t="str">
        <f t="array" aca="1" ref="J18" ca="1">IFERROR(INDEX(bdd,SMALL(IF(colf=$I$4,ROW(colf)-4,""),ROW(B13)), COLUMN(B:B)),"")</f>
        <v/>
      </c>
      <c r="K18" s="6" t="str">
        <f t="array" aca="1" ref="K18" ca="1">IFERROR(INDEX(bdd,SMALL(IF(colf=$I$4,ROW(colf)-4,""),ROW(C13)), COLUMN(C:C)),"")</f>
        <v/>
      </c>
      <c r="L18" s="7" t="str">
        <f t="array" aca="1" ref="L18" ca="1">IFERROR(INDEX(bdd,SMALL(IF(colf=$I$4,ROW(colf)-4,""),ROW(D13)), COLUMN(D:D)),"")</f>
        <v/>
      </c>
      <c r="M18" s="6" t="str">
        <f t="array" aca="1" ref="M18" ca="1">IFERROR(INDEX(bdd,SMALL(IF(colf=$I$4,ROW(colf)-4,""),ROW(E13)), COLUMN(E:E)),"")</f>
        <v/>
      </c>
      <c r="N18" s="6" t="str">
        <f t="array" aca="1" ref="N18" ca="1">IFERROR(INDEX(bdd,SMALL(IF(colf=$I$4,ROW(colf)-4,""),ROW(G13)), COLUMN(G:G)),"")</f>
        <v/>
      </c>
      <c r="R18" s="1" t="str">
        <f t="array" aca="1" ref="R18" ca="1">IF(ROW(A17)&gt;SUMPRODUCT(1/COUNTIF(colf,colf)),"",INDEX(colf,MIN(IF(COUNTIF(R$1:R17,colf)=0,ROW(colf)-4))))</f>
        <v/>
      </c>
    </row>
    <row r="19" spans="1:18">
      <c r="A19" s="1" t="s">
        <v>26</v>
      </c>
      <c r="B19" s="1">
        <v>453105</v>
      </c>
      <c r="C19" s="1">
        <v>16</v>
      </c>
      <c r="D19" s="2">
        <v>6.1967592592592595E-2</v>
      </c>
      <c r="E19" s="1">
        <v>3.82</v>
      </c>
      <c r="F19" s="9" t="s">
        <v>10</v>
      </c>
      <c r="G19" s="1">
        <v>7199609</v>
      </c>
      <c r="I19" s="6" t="str">
        <f t="array" aca="1" ref="I19" ca="1">IFERROR(INDEX(bdd,SMALL(IF(colf=$I$4,ROW(colf)-4,""),ROW(A14)), COLUMN(A:A)),"")</f>
        <v/>
      </c>
      <c r="J19" s="6" t="str">
        <f t="array" aca="1" ref="J19" ca="1">IFERROR(INDEX(bdd,SMALL(IF(colf=$I$4,ROW(colf)-4,""),ROW(B14)), COLUMN(B:B)),"")</f>
        <v/>
      </c>
      <c r="K19" s="6" t="str">
        <f t="array" aca="1" ref="K19" ca="1">IFERROR(INDEX(bdd,SMALL(IF(colf=$I$4,ROW(colf)-4,""),ROW(C14)), COLUMN(C:C)),"")</f>
        <v/>
      </c>
      <c r="L19" s="7" t="str">
        <f t="array" aca="1" ref="L19" ca="1">IFERROR(INDEX(bdd,SMALL(IF(colf=$I$4,ROW(colf)-4,""),ROW(D14)), COLUMN(D:D)),"")</f>
        <v/>
      </c>
      <c r="M19" s="6" t="str">
        <f t="array" aca="1" ref="M19" ca="1">IFERROR(INDEX(bdd,SMALL(IF(colf=$I$4,ROW(colf)-4,""),ROW(E14)), COLUMN(E:E)),"")</f>
        <v/>
      </c>
      <c r="N19" s="6" t="str">
        <f t="array" aca="1" ref="N19" ca="1">IFERROR(INDEX(bdd,SMALL(IF(colf=$I$4,ROW(colf)-4,""),ROW(G14)), COLUMN(G:G)),"")</f>
        <v/>
      </c>
      <c r="R19" s="1" t="str">
        <f t="array" aca="1" ref="R19" ca="1">IF(ROW(A18)&gt;SUMPRODUCT(1/COUNTIF(colf,colf)),"",INDEX(colf,MIN(IF(COUNTIF(R$1:R18,colf)=0,ROW(colf)-4))))</f>
        <v/>
      </c>
    </row>
    <row r="20" spans="1:18">
      <c r="A20" s="1" t="s">
        <v>27</v>
      </c>
      <c r="B20" s="1">
        <v>453161</v>
      </c>
      <c r="C20" s="1">
        <v>133</v>
      </c>
      <c r="D20" s="2">
        <v>8.6041666666666669E-2</v>
      </c>
      <c r="E20" s="1">
        <v>1.65</v>
      </c>
      <c r="F20" s="9" t="s">
        <v>10</v>
      </c>
      <c r="G20" s="1">
        <v>7199609</v>
      </c>
      <c r="I20" s="6" t="str">
        <f t="array" aca="1" ref="I20" ca="1">IFERROR(INDEX(bdd,SMALL(IF(colf=$I$4,ROW(colf)-4,""),ROW(A15)), COLUMN(A:A)),"")</f>
        <v/>
      </c>
      <c r="J20" s="6" t="str">
        <f t="array" aca="1" ref="J20" ca="1">IFERROR(INDEX(bdd,SMALL(IF(colf=$I$4,ROW(colf)-4,""),ROW(B15)), COLUMN(B:B)),"")</f>
        <v/>
      </c>
      <c r="K20" s="6" t="str">
        <f t="array" aca="1" ref="K20" ca="1">IFERROR(INDEX(bdd,SMALL(IF(colf=$I$4,ROW(colf)-4,""),ROW(C15)), COLUMN(C:C)),"")</f>
        <v/>
      </c>
      <c r="L20" s="7" t="str">
        <f t="array" aca="1" ref="L20" ca="1">IFERROR(INDEX(bdd,SMALL(IF(colf=$I$4,ROW(colf)-4,""),ROW(D15)), COLUMN(D:D)),"")</f>
        <v/>
      </c>
      <c r="M20" s="6" t="str">
        <f t="array" aca="1" ref="M20" ca="1">IFERROR(INDEX(bdd,SMALL(IF(colf=$I$4,ROW(colf)-4,""),ROW(E15)), COLUMN(E:E)),"")</f>
        <v/>
      </c>
      <c r="N20" s="6" t="str">
        <f t="array" aca="1" ref="N20" ca="1">IFERROR(INDEX(bdd,SMALL(IF(colf=$I$4,ROW(colf)-4,""),ROW(G15)), COLUMN(G:G)),"")</f>
        <v/>
      </c>
      <c r="R20" s="1" t="str">
        <f t="array" aca="1" ref="R20" ca="1">IF(ROW(A19)&gt;SUMPRODUCT(1/COUNTIF(colf,colf)),"",INDEX(colf,MIN(IF(COUNTIF(R$1:R19,colf)=0,ROW(colf)-4))))</f>
        <v/>
      </c>
    </row>
    <row r="21" spans="1:18">
      <c r="A21" s="1" t="s">
        <v>28</v>
      </c>
      <c r="B21" s="1">
        <v>453198</v>
      </c>
      <c r="C21" s="1">
        <v>84</v>
      </c>
      <c r="D21" s="2">
        <v>0.13708333333333333</v>
      </c>
      <c r="E21" s="1">
        <v>2.17</v>
      </c>
      <c r="F21" s="9" t="s">
        <v>10</v>
      </c>
      <c r="G21" s="1">
        <v>7199609</v>
      </c>
      <c r="I21" s="6" t="str">
        <f t="array" aca="1" ref="I21" ca="1">IFERROR(INDEX(bdd,SMALL(IF(colf=$I$4,ROW(colf)-4,""),ROW(A16)), COLUMN(A:A)),"")</f>
        <v/>
      </c>
      <c r="J21" s="6" t="str">
        <f t="array" aca="1" ref="J21" ca="1">IFERROR(INDEX(bdd,SMALL(IF(colf=$I$4,ROW(colf)-4,""),ROW(B16)), COLUMN(B:B)),"")</f>
        <v/>
      </c>
      <c r="K21" s="6" t="str">
        <f t="array" aca="1" ref="K21" ca="1">IFERROR(INDEX(bdd,SMALL(IF(colf=$I$4,ROW(colf)-4,""),ROW(C16)), COLUMN(C:C)),"")</f>
        <v/>
      </c>
      <c r="L21" s="7" t="str">
        <f t="array" aca="1" ref="L21" ca="1">IFERROR(INDEX(bdd,SMALL(IF(colf=$I$4,ROW(colf)-4,""),ROW(D16)), COLUMN(D:D)),"")</f>
        <v/>
      </c>
      <c r="M21" s="6" t="str">
        <f t="array" aca="1" ref="M21" ca="1">IFERROR(INDEX(bdd,SMALL(IF(colf=$I$4,ROW(colf)-4,""),ROW(E16)), COLUMN(E:E)),"")</f>
        <v/>
      </c>
      <c r="N21" s="6" t="str">
        <f t="array" aca="1" ref="N21" ca="1">IFERROR(INDEX(bdd,SMALL(IF(colf=$I$4,ROW(colf)-4,""),ROW(G16)), COLUMN(G:G)),"")</f>
        <v/>
      </c>
      <c r="R21" s="1" t="str">
        <f t="array" aca="1" ref="R21" ca="1">IF(ROW(A20)&gt;SUMPRODUCT(1/COUNTIF(colf,colf)),"",INDEX(colf,MIN(IF(COUNTIF(R$1:R20,colf)=0,ROW(colf)-4))))</f>
        <v/>
      </c>
    </row>
    <row r="22" spans="1:18">
      <c r="A22" s="1" t="s">
        <v>29</v>
      </c>
      <c r="B22" s="1">
        <v>453214</v>
      </c>
      <c r="C22" s="1">
        <v>43</v>
      </c>
      <c r="D22" s="2">
        <v>7.5949074074074072E-2</v>
      </c>
      <c r="E22" s="1">
        <v>1.2</v>
      </c>
      <c r="F22" s="9" t="s">
        <v>10</v>
      </c>
      <c r="G22" s="1">
        <v>7199609</v>
      </c>
      <c r="I22" s="4"/>
      <c r="J22" s="4"/>
      <c r="K22" s="4"/>
      <c r="L22" s="4"/>
      <c r="M22" s="4"/>
      <c r="N22" s="4"/>
      <c r="R22" s="1" t="str">
        <f t="array" aca="1" ref="R22" ca="1">IF(ROW(A21)&gt;SUMPRODUCT(1/COUNTIF(colf,colf)),"",INDEX(colf,MIN(IF(COUNTIF(R$1:R21,colf)=0,ROW(colf)-4))))</f>
        <v/>
      </c>
    </row>
    <row r="23" spans="1:18">
      <c r="A23" s="1" t="s">
        <v>11</v>
      </c>
      <c r="B23" s="1">
        <v>453218</v>
      </c>
      <c r="C23" s="1">
        <v>35</v>
      </c>
      <c r="D23" s="2">
        <v>5.2210648148148152E-2</v>
      </c>
      <c r="E23" s="1">
        <v>2.46</v>
      </c>
      <c r="F23" s="9" t="s">
        <v>10</v>
      </c>
      <c r="G23" s="1">
        <v>7199609</v>
      </c>
      <c r="I23" s="4"/>
      <c r="J23" s="4"/>
      <c r="K23" s="4"/>
      <c r="L23" s="4"/>
      <c r="M23" s="4"/>
      <c r="N23" s="4"/>
      <c r="R23" s="1" t="str">
        <f t="array" aca="1" ref="R23" ca="1">IF(ROW(A22)&gt;SUMPRODUCT(1/COUNTIF(colf,colf)),"",INDEX(colf,MIN(IF(COUNTIF(R$1:R22,colf)=0,ROW(colf)-4))))</f>
        <v/>
      </c>
    </row>
    <row r="24" spans="1:18">
      <c r="A24" s="1" t="s">
        <v>30</v>
      </c>
      <c r="B24" s="1">
        <v>454310</v>
      </c>
      <c r="C24" s="1">
        <v>53</v>
      </c>
      <c r="D24" s="2">
        <v>0.19341435185185185</v>
      </c>
      <c r="E24" s="1">
        <v>9.36</v>
      </c>
      <c r="F24" s="9" t="s">
        <v>10</v>
      </c>
      <c r="G24" s="1">
        <v>7199609</v>
      </c>
      <c r="I24" s="4"/>
      <c r="J24" s="4"/>
      <c r="K24" s="4"/>
      <c r="L24" s="4"/>
      <c r="M24" s="4"/>
      <c r="N24" s="4"/>
      <c r="R24" s="1" t="str">
        <f t="array" aca="1" ref="R24" ca="1">IF(ROW(A23)&gt;SUMPRODUCT(1/COUNTIF(colf,colf)),"",INDEX(colf,MIN(IF(COUNTIF(R$1:R23,colf)=0,ROW(colf)-4))))</f>
        <v/>
      </c>
    </row>
    <row r="25" spans="1:18">
      <c r="A25" s="1" t="s">
        <v>31</v>
      </c>
      <c r="B25" s="1">
        <v>454322</v>
      </c>
      <c r="C25" s="1">
        <v>277</v>
      </c>
      <c r="D25" s="2">
        <v>0.33005787037037038</v>
      </c>
      <c r="E25" s="1">
        <v>9.6199999999999992</v>
      </c>
      <c r="F25" s="9" t="s">
        <v>10</v>
      </c>
      <c r="G25" s="1">
        <v>7199609</v>
      </c>
      <c r="I25" s="4"/>
      <c r="J25" s="4"/>
      <c r="K25" s="4"/>
      <c r="L25" s="4"/>
      <c r="M25" s="4"/>
      <c r="N25" s="4"/>
      <c r="R25" s="1" t="str">
        <f t="array" aca="1" ref="R25" ca="1">IF(ROW(A24)&gt;SUMPRODUCT(1/COUNTIF(colf,colf)),"",INDEX(colf,MIN(IF(COUNTIF(R$1:R24,colf)=0,ROW(colf)-1))))</f>
        <v/>
      </c>
    </row>
    <row r="26" spans="1:18">
      <c r="A26" s="1" t="s">
        <v>32</v>
      </c>
      <c r="B26" s="1">
        <v>454325</v>
      </c>
      <c r="C26" s="1">
        <v>174</v>
      </c>
      <c r="D26" s="2">
        <v>0.41989583333333336</v>
      </c>
      <c r="E26" s="1">
        <v>17.8</v>
      </c>
      <c r="F26" s="9" t="s">
        <v>10</v>
      </c>
      <c r="G26" s="1">
        <v>7199609</v>
      </c>
      <c r="R26" s="1" t="str">
        <f t="array" aca="1" ref="R26" ca="1">IF(ROW(A25)&gt;SUMPRODUCT(1/COUNTIF(colf,colf)),"",INDEX(colf,MIN(IF(COUNTIF(R$1:R25,colf)=0,ROW(colf)-1))))</f>
        <v/>
      </c>
    </row>
    <row r="27" spans="1:18">
      <c r="A27" s="1" t="s">
        <v>33</v>
      </c>
      <c r="B27" s="1">
        <v>454354</v>
      </c>
      <c r="C27" s="1">
        <v>367</v>
      </c>
      <c r="D27" s="2">
        <v>0.30675925925925923</v>
      </c>
      <c r="E27" s="1">
        <v>12.41</v>
      </c>
      <c r="F27" s="9" t="s">
        <v>10</v>
      </c>
      <c r="G27" s="1">
        <v>7199609</v>
      </c>
      <c r="R27" s="1" t="str">
        <f t="array" aca="1" ref="R27" ca="1">IF(ROW(A26)&gt;SUMPRODUCT(1/COUNTIF(colf,colf)),"",INDEX(colf,MIN(IF(COUNTIF(R$1:R26,colf)=0,ROW(colf)-1))))</f>
        <v/>
      </c>
    </row>
    <row r="28" spans="1:18">
      <c r="A28" s="1" t="s">
        <v>34</v>
      </c>
      <c r="B28" s="1">
        <v>454385</v>
      </c>
      <c r="C28" s="1">
        <v>17</v>
      </c>
      <c r="D28" s="2">
        <v>0.18052083333333332</v>
      </c>
      <c r="E28" s="1">
        <v>5.76</v>
      </c>
      <c r="F28" s="9" t="s">
        <v>10</v>
      </c>
      <c r="G28" s="1">
        <v>7199609</v>
      </c>
      <c r="R28" s="1" t="str">
        <f t="array" aca="1" ref="R28" ca="1">IF(ROW(A27)&gt;SUMPRODUCT(1/COUNTIF(colf,colf)),"",INDEX(colf,MIN(IF(COUNTIF(R$1:R27,colf)=0,ROW(colf)-1))))</f>
        <v/>
      </c>
    </row>
    <row r="29" spans="1:18">
      <c r="A29" s="1" t="s">
        <v>35</v>
      </c>
      <c r="B29" s="1">
        <v>457953</v>
      </c>
      <c r="C29" s="1">
        <v>52</v>
      </c>
      <c r="D29" s="2">
        <v>4.8819444444444443E-2</v>
      </c>
      <c r="E29" s="1">
        <v>1.19</v>
      </c>
      <c r="F29" s="9" t="s">
        <v>10</v>
      </c>
      <c r="G29" s="1">
        <v>7199609</v>
      </c>
    </row>
    <row r="30" spans="1:18">
      <c r="A30" s="1" t="s">
        <v>36</v>
      </c>
      <c r="B30" s="1">
        <v>457983</v>
      </c>
      <c r="C30" s="1">
        <v>65</v>
      </c>
      <c r="D30" s="2">
        <v>8.9050925925925936E-2</v>
      </c>
      <c r="E30" s="1">
        <v>2.67</v>
      </c>
      <c r="F30" s="9" t="s">
        <v>10</v>
      </c>
      <c r="G30" s="1">
        <v>7199609</v>
      </c>
    </row>
    <row r="31" spans="1:18">
      <c r="A31" s="1" t="s">
        <v>37</v>
      </c>
      <c r="B31" s="1">
        <v>458630</v>
      </c>
      <c r="C31" s="1">
        <v>10</v>
      </c>
      <c r="D31" s="2">
        <v>1.269675925925926E-2</v>
      </c>
      <c r="E31" s="1">
        <v>0.19</v>
      </c>
      <c r="F31" s="9" t="s">
        <v>10</v>
      </c>
      <c r="G31" s="1">
        <v>7199609</v>
      </c>
    </row>
    <row r="32" spans="1:18">
      <c r="A32" s="1" t="s">
        <v>38</v>
      </c>
      <c r="B32" s="1">
        <v>655244</v>
      </c>
      <c r="C32" s="1">
        <v>100</v>
      </c>
      <c r="D32" s="2">
        <v>0.32061342592592595</v>
      </c>
      <c r="E32" s="1">
        <v>41.73</v>
      </c>
      <c r="F32" s="9" t="s">
        <v>12</v>
      </c>
      <c r="G32" s="1">
        <v>43961654</v>
      </c>
    </row>
    <row r="33" spans="1:7">
      <c r="A33" s="1" t="s">
        <v>39</v>
      </c>
      <c r="B33" s="1">
        <v>705565</v>
      </c>
      <c r="C33" s="1">
        <v>114</v>
      </c>
      <c r="D33" s="2">
        <v>0.35421296296296295</v>
      </c>
      <c r="E33" s="1">
        <v>143.32</v>
      </c>
      <c r="F33" s="9" t="s">
        <v>12</v>
      </c>
      <c r="G33" s="1">
        <v>43961654</v>
      </c>
    </row>
    <row r="34" spans="1:7">
      <c r="A34" s="1" t="s">
        <v>40</v>
      </c>
      <c r="B34" s="1">
        <v>705590</v>
      </c>
      <c r="C34" s="1">
        <v>63</v>
      </c>
      <c r="D34" s="2">
        <v>0.13153935185185187</v>
      </c>
      <c r="E34" s="1">
        <v>24.28</v>
      </c>
      <c r="F34" s="9" t="s">
        <v>12</v>
      </c>
      <c r="G34" s="1">
        <v>43961654</v>
      </c>
    </row>
    <row r="35" spans="1:7">
      <c r="A35" s="1" t="s">
        <v>41</v>
      </c>
      <c r="B35" s="1">
        <v>705629</v>
      </c>
      <c r="C35" s="1">
        <v>79</v>
      </c>
      <c r="D35" s="2">
        <v>0.46086805555555554</v>
      </c>
      <c r="E35" s="1">
        <v>57.52</v>
      </c>
      <c r="F35" s="9" t="s">
        <v>12</v>
      </c>
      <c r="G35" s="1">
        <v>43961654</v>
      </c>
    </row>
    <row r="36" spans="1:7">
      <c r="A36" s="1" t="s">
        <v>42</v>
      </c>
      <c r="B36" s="1">
        <v>705635</v>
      </c>
      <c r="C36" s="1">
        <v>89</v>
      </c>
      <c r="D36" s="2">
        <v>0.40248842592592587</v>
      </c>
      <c r="E36" s="1">
        <v>174.66</v>
      </c>
      <c r="F36" s="9" t="s">
        <v>12</v>
      </c>
      <c r="G36" s="1">
        <v>43961654</v>
      </c>
    </row>
  </sheetData>
  <mergeCells count="1">
    <mergeCell ref="I4:J4"/>
  </mergeCells>
  <dataValidations count="1">
    <dataValidation type="list" allowBlank="1" showInputMessage="1" showErrorMessage="1" sqref="I4">
      <formula1>nivo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FAURE,BERTRAND</dc:creator>
  <cp:lastModifiedBy>tulipe</cp:lastModifiedBy>
  <dcterms:created xsi:type="dcterms:W3CDTF">2015-07-01T08:51:09Z</dcterms:created>
  <dcterms:modified xsi:type="dcterms:W3CDTF">2015-07-08T10:55:10Z</dcterms:modified>
</cp:coreProperties>
</file>