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00" yWindow="120" windowWidth="10890" windowHeight="5510"/>
  </bookViews>
  <sheets>
    <sheet name="simu" sheetId="4" r:id="rId1"/>
  </sheets>
  <calcPr calcId="124519"/>
</workbook>
</file>

<file path=xl/calcChain.xml><?xml version="1.0" encoding="utf-8"?>
<calcChain xmlns="http://schemas.openxmlformats.org/spreadsheetml/2006/main">
  <c r="I20" i="4"/>
  <c r="I21"/>
  <c r="I22"/>
  <c r="I23"/>
  <c r="I24"/>
  <c r="I25"/>
  <c r="I26"/>
  <c r="I27"/>
  <c r="I28"/>
  <c r="I29"/>
  <c r="I19"/>
  <c r="E8" l="1"/>
  <c r="C20"/>
  <c r="C19"/>
  <c r="E6"/>
  <c r="D21"/>
  <c r="F9"/>
  <c r="D19" l="1"/>
  <c r="D26"/>
  <c r="D24"/>
  <c r="D20"/>
  <c r="D28"/>
  <c r="D23"/>
  <c r="D27"/>
  <c r="D22"/>
  <c r="D29"/>
  <c r="D25"/>
  <c r="E21"/>
  <c r="F7"/>
  <c r="C22"/>
  <c r="C21"/>
  <c r="E20"/>
  <c r="E22"/>
  <c r="G22"/>
  <c r="E19"/>
  <c r="H19" l="1"/>
  <c r="H22"/>
  <c r="H21"/>
  <c r="H20"/>
  <c r="G21"/>
  <c r="F21"/>
  <c r="F22"/>
  <c r="F12"/>
  <c r="F20"/>
  <c r="D5"/>
  <c r="D12" s="1"/>
  <c r="F19" l="1"/>
  <c r="G19"/>
  <c r="G20"/>
  <c r="E12"/>
  <c r="B23"/>
  <c r="C23" s="1"/>
  <c r="E23" l="1"/>
  <c r="B24"/>
  <c r="C24" s="1"/>
  <c r="H23" l="1"/>
  <c r="F24"/>
  <c r="E24"/>
  <c r="G24" s="1"/>
  <c r="F23"/>
  <c r="G23"/>
  <c r="B25"/>
  <c r="C25" s="1"/>
  <c r="H24" l="1"/>
  <c r="E25"/>
  <c r="B26"/>
  <c r="C26" s="1"/>
  <c r="H25" l="1"/>
  <c r="F25"/>
  <c r="E26"/>
  <c r="G25"/>
  <c r="B27"/>
  <c r="C27" s="1"/>
  <c r="H26" l="1"/>
  <c r="E27"/>
  <c r="G26"/>
  <c r="F26"/>
  <c r="B28"/>
  <c r="C28" s="1"/>
  <c r="H27" l="1"/>
  <c r="F28"/>
  <c r="E28"/>
  <c r="G28" s="1"/>
  <c r="F27"/>
  <c r="G27"/>
  <c r="B29"/>
  <c r="C29" s="1"/>
  <c r="H28" l="1"/>
  <c r="E29"/>
  <c r="G29" s="1"/>
  <c r="H29" l="1"/>
  <c r="F29"/>
</calcChain>
</file>

<file path=xl/sharedStrings.xml><?xml version="1.0" encoding="utf-8"?>
<sst xmlns="http://schemas.openxmlformats.org/spreadsheetml/2006/main" count="30" uniqueCount="27">
  <si>
    <t>total</t>
  </si>
  <si>
    <t># Retraits</t>
  </si>
  <si>
    <t>Frais d'ouverture de compte</t>
  </si>
  <si>
    <t>min</t>
  </si>
  <si>
    <t># retraits /  an</t>
  </si>
  <si>
    <t>COMPTE NICKEL</t>
  </si>
  <si>
    <t>COMPTE C ZAM</t>
  </si>
  <si>
    <t>Avantage</t>
  </si>
  <si>
    <t>Frais fixes COMPTE C ZAM</t>
  </si>
  <si>
    <t>Frais fixes COMPTE NICKEL</t>
  </si>
  <si>
    <t>coût COMPTE NICKEL</t>
  </si>
  <si>
    <t>coût C-ZAM</t>
  </si>
  <si>
    <t>coût retrait COMPTE NICKEL</t>
  </si>
  <si>
    <t>coût retrait COMPTE C ZAM</t>
  </si>
  <si>
    <t>coût</t>
  </si>
  <si>
    <t>Ecart coût</t>
  </si>
  <si>
    <t>Hypothèse</t>
  </si>
  <si>
    <t xml:space="preserve">Dans mon fichier joint, je dois faire une simulation pour savoir quel établissement bancaire est le plus avantageux au niveau du nombre de retraits d'espèce par an. </t>
  </si>
  <si>
    <t>coût BNP</t>
  </si>
  <si>
    <t>coût retrait BNP</t>
  </si>
  <si>
    <t>BNP</t>
  </si>
  <si>
    <t>BNP / C COMPTE NICKEL</t>
  </si>
  <si>
    <t>BNP / COMPTE C ZAM</t>
  </si>
  <si>
    <t>Par exemple, si on effectue 5 retraits, l'établissement bancaire le plus avantageux est la BNP,car le coût est de 15 € par rapport au COMPTE NICKEL qui est de 43 € et le COMPTE C ZAM qui est de 22 €.</t>
  </si>
  <si>
    <t>Pouvez-vous m'aider ?</t>
  </si>
  <si>
    <t>Cependant, je n'arrive pas à m'expliquer les #N/A dans mes cellules I21:J28.</t>
  </si>
  <si>
    <t>Qu'est-ce qui ne va pas dans ma formule ?</t>
  </si>
</sst>
</file>

<file path=xl/styles.xml><?xml version="1.0" encoding="utf-8"?>
<styleSheet xmlns="http://schemas.openxmlformats.org/spreadsheetml/2006/main">
  <numFmts count="2">
    <numFmt numFmtId="164" formatCode="#,##0_ ;[Red]\-#,##0\ "/>
    <numFmt numFmtId="165" formatCode="#,##0.00_ ;[Red]\-#,##0.00\ 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theme="9"/>
      </left>
      <right/>
      <top style="medium">
        <color theme="9"/>
      </top>
      <bottom style="medium">
        <color theme="9"/>
      </bottom>
      <diagonal/>
    </border>
    <border>
      <left/>
      <right/>
      <top style="medium">
        <color theme="9"/>
      </top>
      <bottom style="medium">
        <color theme="9"/>
      </bottom>
      <diagonal/>
    </border>
    <border>
      <left/>
      <right style="medium">
        <color theme="9"/>
      </right>
      <top style="medium">
        <color theme="9"/>
      </top>
      <bottom style="medium">
        <color theme="9"/>
      </bottom>
      <diagonal/>
    </border>
    <border>
      <left/>
      <right style="thick">
        <color rgb="FFFF0000"/>
      </right>
      <top style="thick">
        <color rgb="FFFF0000"/>
      </top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Fill="1"/>
    <xf numFmtId="0" fontId="0" fillId="3" borderId="0" xfId="0" applyFill="1"/>
    <xf numFmtId="164" fontId="0" fillId="2" borderId="0" xfId="0" applyNumberFormat="1" applyFill="1" applyAlignment="1">
      <alignment horizontal="center"/>
    </xf>
    <xf numFmtId="164" fontId="0" fillId="3" borderId="0" xfId="0" applyNumberFormat="1" applyFill="1" applyAlignment="1">
      <alignment horizontal="center"/>
    </xf>
    <xf numFmtId="164" fontId="0" fillId="0" borderId="0" xfId="0" applyNumberFormat="1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0" borderId="1" xfId="0" applyFont="1" applyBorder="1"/>
    <xf numFmtId="164" fontId="1" fillId="0" borderId="1" xfId="0" applyNumberFormat="1" applyFont="1" applyBorder="1" applyAlignment="1">
      <alignment horizontal="center"/>
    </xf>
    <xf numFmtId="0" fontId="1" fillId="0" borderId="0" xfId="0" applyFont="1" applyBorder="1"/>
    <xf numFmtId="164" fontId="1" fillId="0" borderId="0" xfId="0" applyNumberFormat="1" applyFont="1" applyBorder="1" applyAlignment="1">
      <alignment horizontal="center"/>
    </xf>
    <xf numFmtId="0" fontId="1" fillId="0" borderId="0" xfId="0" applyFont="1"/>
    <xf numFmtId="165" fontId="0" fillId="2" borderId="0" xfId="0" applyNumberFormat="1" applyFill="1" applyAlignment="1">
      <alignment horizontal="center"/>
    </xf>
    <xf numFmtId="164" fontId="0" fillId="4" borderId="0" xfId="0" applyNumberFormat="1" applyFill="1" applyAlignment="1">
      <alignment horizontal="center"/>
    </xf>
    <xf numFmtId="0" fontId="0" fillId="4" borderId="0" xfId="0" applyFill="1"/>
    <xf numFmtId="164" fontId="0" fillId="0" borderId="2" xfId="0" applyNumberFormat="1" applyBorder="1" applyAlignment="1">
      <alignment horizontal="center"/>
    </xf>
    <xf numFmtId="164" fontId="0" fillId="4" borderId="3" xfId="0" applyNumberFormat="1" applyFill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J40"/>
  <sheetViews>
    <sheetView showGridLines="0" tabSelected="1" topLeftCell="A7" zoomScale="90" zoomScaleNormal="90" workbookViewId="0">
      <selection activeCell="K9" sqref="K9"/>
    </sheetView>
  </sheetViews>
  <sheetFormatPr baseColWidth="10" defaultRowHeight="14.5"/>
  <cols>
    <col min="2" max="2" width="26.1796875" bestFit="1" customWidth="1"/>
    <col min="3" max="3" width="17" style="5" customWidth="1"/>
    <col min="4" max="4" width="15" style="5" bestFit="1" customWidth="1"/>
    <col min="5" max="5" width="19.453125" style="5" bestFit="1" customWidth="1"/>
    <col min="6" max="6" width="26.1796875" style="5" bestFit="1" customWidth="1"/>
    <col min="7" max="7" width="24" style="5" bestFit="1" customWidth="1"/>
    <col min="8" max="8" width="11.453125" style="5"/>
    <col min="9" max="9" width="15" bestFit="1" customWidth="1"/>
  </cols>
  <sheetData>
    <row r="3" spans="2:9">
      <c r="C3" s="5" t="s">
        <v>16</v>
      </c>
      <c r="D3" s="5" t="s">
        <v>18</v>
      </c>
      <c r="E3" s="3" t="s">
        <v>10</v>
      </c>
      <c r="F3" s="5" t="s">
        <v>11</v>
      </c>
    </row>
    <row r="4" spans="2:9">
      <c r="B4" t="s">
        <v>4</v>
      </c>
      <c r="C4" s="5">
        <v>8</v>
      </c>
    </row>
    <row r="5" spans="2:9">
      <c r="B5" t="s">
        <v>19</v>
      </c>
      <c r="C5" s="5">
        <v>3</v>
      </c>
      <c r="D5" s="5">
        <f>+C4*C5</f>
        <v>24</v>
      </c>
    </row>
    <row r="6" spans="2:9">
      <c r="B6" s="1" t="s">
        <v>12</v>
      </c>
      <c r="C6" s="12">
        <v>0.5</v>
      </c>
      <c r="E6" s="3">
        <f>+C4*C6</f>
        <v>4</v>
      </c>
    </row>
    <row r="7" spans="2:9">
      <c r="B7" s="2" t="s">
        <v>13</v>
      </c>
      <c r="C7" s="4">
        <v>1</v>
      </c>
      <c r="F7" s="4">
        <f>C4*C7</f>
        <v>8</v>
      </c>
    </row>
    <row r="8" spans="2:9">
      <c r="B8" s="1" t="s">
        <v>9</v>
      </c>
      <c r="C8" s="3">
        <v>20</v>
      </c>
      <c r="E8" s="3">
        <f>+C8</f>
        <v>20</v>
      </c>
    </row>
    <row r="9" spans="2:9">
      <c r="B9" s="2" t="s">
        <v>8</v>
      </c>
      <c r="C9" s="4">
        <v>12</v>
      </c>
      <c r="F9" s="4">
        <f>+C9</f>
        <v>12</v>
      </c>
    </row>
    <row r="10" spans="2:9">
      <c r="B10" t="s">
        <v>2</v>
      </c>
      <c r="E10" s="5">
        <v>20</v>
      </c>
      <c r="F10" s="5">
        <v>5</v>
      </c>
    </row>
    <row r="12" spans="2:9">
      <c r="B12" s="7" t="s">
        <v>0</v>
      </c>
      <c r="C12" s="8"/>
      <c r="D12" s="8">
        <f>SUM(D4:D10)</f>
        <v>24</v>
      </c>
      <c r="E12" s="8">
        <f>SUM(E4:E10)</f>
        <v>44</v>
      </c>
      <c r="F12" s="8">
        <f>SUM(F4:F10)</f>
        <v>25</v>
      </c>
      <c r="G12" s="6"/>
    </row>
    <row r="13" spans="2:9">
      <c r="B13" s="9"/>
      <c r="C13" s="10"/>
      <c r="D13" s="10"/>
      <c r="E13" s="10"/>
      <c r="F13" s="10"/>
      <c r="G13" s="6"/>
    </row>
    <row r="14" spans="2:9">
      <c r="B14" s="9"/>
      <c r="C14" s="10"/>
      <c r="D14" s="10"/>
      <c r="E14" s="10"/>
      <c r="F14" s="10"/>
      <c r="G14" s="10"/>
      <c r="H14" s="6"/>
      <c r="I14" s="5"/>
    </row>
    <row r="16" spans="2:9">
      <c r="B16" s="5" t="s">
        <v>1</v>
      </c>
      <c r="C16" s="5" t="s">
        <v>14</v>
      </c>
      <c r="D16" s="3" t="s">
        <v>14</v>
      </c>
      <c r="E16" s="4" t="s">
        <v>14</v>
      </c>
      <c r="F16" s="3" t="s">
        <v>15</v>
      </c>
      <c r="G16" s="4" t="s">
        <v>15</v>
      </c>
    </row>
    <row r="17" spans="2:10">
      <c r="B17" s="5"/>
      <c r="C17" s="5" t="s">
        <v>20</v>
      </c>
      <c r="D17" s="3" t="s">
        <v>5</v>
      </c>
      <c r="E17" s="4" t="s">
        <v>6</v>
      </c>
      <c r="F17" s="3" t="s">
        <v>21</v>
      </c>
      <c r="G17" s="4" t="s">
        <v>22</v>
      </c>
      <c r="H17" s="5" t="s">
        <v>3</v>
      </c>
      <c r="I17" s="11" t="s">
        <v>7</v>
      </c>
    </row>
    <row r="18" spans="2:10">
      <c r="B18" s="5"/>
    </row>
    <row r="19" spans="2:10" ht="15" thickBot="1">
      <c r="B19" s="5">
        <v>0</v>
      </c>
      <c r="C19" s="13">
        <f>+B19*$C$5</f>
        <v>0</v>
      </c>
      <c r="D19" s="5">
        <f>+$E$8+(B19*$C$6)+$E$10</f>
        <v>40</v>
      </c>
      <c r="E19" s="5">
        <f>$C$9+(B19*$C$7)+$F$10</f>
        <v>17</v>
      </c>
      <c r="F19" s="5">
        <f>+C19-D19</f>
        <v>-40</v>
      </c>
      <c r="G19" s="5">
        <f>C19-E19</f>
        <v>-17</v>
      </c>
      <c r="H19" s="5">
        <f>MIN(C19:E19)</f>
        <v>0</v>
      </c>
      <c r="I19" s="14" t="str">
        <f>INDEX($C$17:$E$17,,MATCH(MIN(C19:E19),C19:E19,0))</f>
        <v>BNP</v>
      </c>
    </row>
    <row r="20" spans="2:10" ht="15" thickBot="1">
      <c r="B20" s="15">
        <v>5</v>
      </c>
      <c r="C20" s="16">
        <f>+B20*$C$5</f>
        <v>15</v>
      </c>
      <c r="D20" s="17">
        <f t="shared" ref="D20:D29" si="0">+$E$8+(B20*$C$6)+$E$10</f>
        <v>42.5</v>
      </c>
      <c r="E20" s="18">
        <f>$C$9+(B20*$C$7)+$F$10</f>
        <v>22</v>
      </c>
      <c r="F20" s="5">
        <f>+C20-D20</f>
        <v>-27.5</v>
      </c>
      <c r="G20" s="5">
        <f>C20-E20</f>
        <v>-7</v>
      </c>
      <c r="H20" s="5">
        <f t="shared" ref="H20:H29" si="1">MIN(C20:E20)</f>
        <v>15</v>
      </c>
      <c r="I20" s="14" t="str">
        <f t="shared" ref="I20:I29" si="2">INDEX($C$17:$E$17,,MATCH(MIN(C20:E20),C20:E20,0))</f>
        <v>BNP</v>
      </c>
    </row>
    <row r="21" spans="2:10" ht="15" thickTop="1">
      <c r="B21" s="5">
        <v>10</v>
      </c>
      <c r="C21" s="5">
        <f>+B21*$C$5</f>
        <v>30</v>
      </c>
      <c r="D21" s="5">
        <f t="shared" si="0"/>
        <v>45</v>
      </c>
      <c r="E21" s="13">
        <f>$C$9+(B21*$C$7)+$F$10</f>
        <v>27</v>
      </c>
      <c r="F21" s="5">
        <f>+C21-D21</f>
        <v>-15</v>
      </c>
      <c r="G21" s="5">
        <f>C21-E21</f>
        <v>3</v>
      </c>
      <c r="H21" s="5">
        <f>MIN(C21:E21)</f>
        <v>27</v>
      </c>
      <c r="I21" s="14" t="str">
        <f t="shared" si="2"/>
        <v>COMPTE C ZAM</v>
      </c>
      <c r="J21" s="19"/>
    </row>
    <row r="22" spans="2:10">
      <c r="B22" s="5">
        <v>15</v>
      </c>
      <c r="C22" s="5">
        <f>+B22*$C$5</f>
        <v>45</v>
      </c>
      <c r="D22" s="5">
        <f t="shared" si="0"/>
        <v>47.5</v>
      </c>
      <c r="E22" s="13">
        <f t="shared" ref="E22:E29" si="3">$C$9+(B22*$C$7)+$F$10</f>
        <v>32</v>
      </c>
      <c r="F22" s="5">
        <f t="shared" ref="F22:F29" si="4">+C22-D22</f>
        <v>-2.5</v>
      </c>
      <c r="G22" s="5">
        <f t="shared" ref="G22:G29" si="5">C22-E22</f>
        <v>13</v>
      </c>
      <c r="H22" s="5">
        <f t="shared" si="1"/>
        <v>32</v>
      </c>
      <c r="I22" s="14" t="str">
        <f t="shared" si="2"/>
        <v>COMPTE C ZAM</v>
      </c>
      <c r="J22" s="20"/>
    </row>
    <row r="23" spans="2:10">
      <c r="B23" s="5">
        <f t="shared" ref="B23:B29" si="6">+B22+5</f>
        <v>20</v>
      </c>
      <c r="C23" s="5">
        <f t="shared" ref="C23:C28" si="7">+B23*$C$5</f>
        <v>60</v>
      </c>
      <c r="D23" s="5">
        <f t="shared" si="0"/>
        <v>50</v>
      </c>
      <c r="E23" s="13">
        <f t="shared" si="3"/>
        <v>37</v>
      </c>
      <c r="F23" s="5">
        <f t="shared" si="4"/>
        <v>10</v>
      </c>
      <c r="G23" s="5">
        <f t="shared" si="5"/>
        <v>23</v>
      </c>
      <c r="H23" s="5">
        <f t="shared" si="1"/>
        <v>37</v>
      </c>
      <c r="I23" s="14" t="str">
        <f t="shared" si="2"/>
        <v>COMPTE C ZAM</v>
      </c>
      <c r="J23" s="20"/>
    </row>
    <row r="24" spans="2:10">
      <c r="B24" s="5">
        <f t="shared" si="6"/>
        <v>25</v>
      </c>
      <c r="C24" s="5">
        <f t="shared" si="7"/>
        <v>75</v>
      </c>
      <c r="D24" s="5">
        <f t="shared" si="0"/>
        <v>52.5</v>
      </c>
      <c r="E24" s="13">
        <f t="shared" si="3"/>
        <v>42</v>
      </c>
      <c r="F24" s="5">
        <f t="shared" si="4"/>
        <v>22.5</v>
      </c>
      <c r="G24" s="5">
        <f t="shared" si="5"/>
        <v>33</v>
      </c>
      <c r="H24" s="5">
        <f t="shared" si="1"/>
        <v>42</v>
      </c>
      <c r="I24" s="14" t="str">
        <f t="shared" si="2"/>
        <v>COMPTE C ZAM</v>
      </c>
      <c r="J24" s="20"/>
    </row>
    <row r="25" spans="2:10">
      <c r="B25" s="5">
        <f t="shared" si="6"/>
        <v>30</v>
      </c>
      <c r="C25" s="5">
        <f t="shared" si="7"/>
        <v>90</v>
      </c>
      <c r="D25" s="5">
        <f t="shared" si="0"/>
        <v>55</v>
      </c>
      <c r="E25" s="13">
        <f t="shared" si="3"/>
        <v>47</v>
      </c>
      <c r="F25" s="5">
        <f t="shared" si="4"/>
        <v>35</v>
      </c>
      <c r="G25" s="5">
        <f t="shared" si="5"/>
        <v>43</v>
      </c>
      <c r="H25" s="5">
        <f t="shared" si="1"/>
        <v>47</v>
      </c>
      <c r="I25" s="14" t="str">
        <f t="shared" si="2"/>
        <v>COMPTE C ZAM</v>
      </c>
      <c r="J25" s="20"/>
    </row>
    <row r="26" spans="2:10">
      <c r="B26" s="5">
        <f t="shared" si="6"/>
        <v>35</v>
      </c>
      <c r="C26" s="5">
        <f t="shared" si="7"/>
        <v>105</v>
      </c>
      <c r="D26" s="5">
        <f t="shared" si="0"/>
        <v>57.5</v>
      </c>
      <c r="E26" s="13">
        <f t="shared" si="3"/>
        <v>52</v>
      </c>
      <c r="F26" s="5">
        <f t="shared" si="4"/>
        <v>47.5</v>
      </c>
      <c r="G26" s="5">
        <f t="shared" si="5"/>
        <v>53</v>
      </c>
      <c r="H26" s="5">
        <f t="shared" si="1"/>
        <v>52</v>
      </c>
      <c r="I26" s="14" t="str">
        <f t="shared" si="2"/>
        <v>COMPTE C ZAM</v>
      </c>
      <c r="J26" s="20"/>
    </row>
    <row r="27" spans="2:10">
      <c r="B27" s="5">
        <f t="shared" si="6"/>
        <v>40</v>
      </c>
      <c r="C27" s="5">
        <f t="shared" si="7"/>
        <v>120</v>
      </c>
      <c r="D27" s="5">
        <f t="shared" si="0"/>
        <v>60</v>
      </c>
      <c r="E27" s="13">
        <f t="shared" si="3"/>
        <v>57</v>
      </c>
      <c r="F27" s="5">
        <f t="shared" si="4"/>
        <v>60</v>
      </c>
      <c r="G27" s="5">
        <f t="shared" si="5"/>
        <v>63</v>
      </c>
      <c r="H27" s="5">
        <f t="shared" si="1"/>
        <v>57</v>
      </c>
      <c r="I27" s="14" t="str">
        <f t="shared" si="2"/>
        <v>COMPTE C ZAM</v>
      </c>
      <c r="J27" s="20"/>
    </row>
    <row r="28" spans="2:10" ht="15" thickBot="1">
      <c r="B28" s="5">
        <f t="shared" si="6"/>
        <v>45</v>
      </c>
      <c r="C28" s="5">
        <f t="shared" si="7"/>
        <v>135</v>
      </c>
      <c r="D28" s="5">
        <f t="shared" si="0"/>
        <v>62.5</v>
      </c>
      <c r="E28" s="13">
        <f t="shared" si="3"/>
        <v>62</v>
      </c>
      <c r="F28" s="5">
        <f t="shared" si="4"/>
        <v>72.5</v>
      </c>
      <c r="G28" s="5">
        <f t="shared" si="5"/>
        <v>73</v>
      </c>
      <c r="H28" s="5">
        <f t="shared" si="1"/>
        <v>62</v>
      </c>
      <c r="I28" s="14" t="str">
        <f t="shared" si="2"/>
        <v>COMPTE C ZAM</v>
      </c>
      <c r="J28" s="21"/>
    </row>
    <row r="29" spans="2:10" ht="15" thickTop="1">
      <c r="B29" s="5">
        <f t="shared" si="6"/>
        <v>50</v>
      </c>
      <c r="C29" s="5">
        <f>+B29*$C$5</f>
        <v>150</v>
      </c>
      <c r="D29" s="13">
        <f t="shared" si="0"/>
        <v>65</v>
      </c>
      <c r="E29" s="5">
        <f t="shared" si="3"/>
        <v>67</v>
      </c>
      <c r="F29" s="5">
        <f t="shared" si="4"/>
        <v>85</v>
      </c>
      <c r="G29" s="5">
        <f t="shared" si="5"/>
        <v>83</v>
      </c>
      <c r="H29" s="5">
        <f t="shared" si="1"/>
        <v>65</v>
      </c>
      <c r="I29" s="14" t="str">
        <f t="shared" si="2"/>
        <v>COMPTE NICKEL</v>
      </c>
    </row>
    <row r="31" spans="2:10">
      <c r="H31"/>
    </row>
    <row r="36" spans="2:2">
      <c r="B36" t="s">
        <v>17</v>
      </c>
    </row>
    <row r="37" spans="2:2">
      <c r="B37" t="s">
        <v>23</v>
      </c>
    </row>
    <row r="38" spans="2:2">
      <c r="B38" t="s">
        <v>25</v>
      </c>
    </row>
    <row r="39" spans="2:2">
      <c r="B39" t="s">
        <v>26</v>
      </c>
    </row>
    <row r="40" spans="2:2">
      <c r="B40" t="s">
        <v>24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simu</vt:lpstr>
    </vt:vector>
  </TitlesOfParts>
  <Company>Crit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Crit</dc:creator>
  <cp:lastModifiedBy>tulipe</cp:lastModifiedBy>
  <dcterms:created xsi:type="dcterms:W3CDTF">2017-07-05T07:22:19Z</dcterms:created>
  <dcterms:modified xsi:type="dcterms:W3CDTF">2017-07-05T18:59:03Z</dcterms:modified>
</cp:coreProperties>
</file>