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420" windowHeight="8210"/>
  </bookViews>
  <sheets>
    <sheet name="Feuil1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4" i="1"/>
  <c r="H18"/>
  <c r="H8"/>
  <c r="H5"/>
  <c r="H6"/>
  <c r="H4"/>
  <c r="E6" l="1"/>
  <c r="E7"/>
  <c r="E8"/>
  <c r="E9"/>
  <c r="E10"/>
  <c r="E11"/>
  <c r="E12"/>
  <c r="E13"/>
  <c r="E14"/>
  <c r="E15"/>
  <c r="E16"/>
  <c r="E17"/>
  <c r="E18"/>
  <c r="E19"/>
  <c r="E20"/>
  <c r="E21"/>
  <c r="E5"/>
  <c r="H12" l="1"/>
  <c r="H11"/>
  <c r="H13"/>
  <c r="H7"/>
  <c r="H10" l="1"/>
  <c r="H14" l="1"/>
  <c r="J10" l="1"/>
  <c r="J13"/>
  <c r="H21" s="1"/>
  <c r="J11"/>
  <c r="H19" s="1"/>
  <c r="J12"/>
  <c r="H20" s="1"/>
  <c r="H22" l="1"/>
</calcChain>
</file>

<file path=xl/sharedStrings.xml><?xml version="1.0" encoding="utf-8"?>
<sst xmlns="http://schemas.openxmlformats.org/spreadsheetml/2006/main" count="51" uniqueCount="19">
  <si>
    <t>Dates</t>
  </si>
  <si>
    <t>Kms départ</t>
  </si>
  <si>
    <t>Kms arrivée</t>
  </si>
  <si>
    <t>Nom</t>
  </si>
  <si>
    <t>Total</t>
  </si>
  <si>
    <t>S1</t>
  </si>
  <si>
    <t>Année</t>
  </si>
  <si>
    <t>S2</t>
  </si>
  <si>
    <t>S3</t>
  </si>
  <si>
    <t>Kms</t>
  </si>
  <si>
    <t>S0</t>
  </si>
  <si>
    <t xml:space="preserve">Coûts entretien 2019 </t>
  </si>
  <si>
    <t>Répartition coûts entretiens (freinage, vidange, CT, pneus…)</t>
  </si>
  <si>
    <t>Je devrai avoir 789€00</t>
  </si>
  <si>
    <t>A chaque fin d'année avec ce tableau je pourrai faire la répartition des coûts d'entretien pour 
chacun des sites</t>
  </si>
  <si>
    <t>ne saisir que le chiffre</t>
  </si>
  <si>
    <t xml:space="preserve">format  &gt;&gt; nombre  &gt;&gt; 1decimale </t>
  </si>
  <si>
    <t>utilisation de somme.si  pour chaque critère</t>
  </si>
  <si>
    <t>pour l'ensemble de la colonne (prevu pour 210 interventions )</t>
  </si>
</sst>
</file>

<file path=xl/styles.xml><?xml version="1.0" encoding="utf-8"?>
<styleSheet xmlns="http://schemas.openxmlformats.org/spreadsheetml/2006/main">
  <numFmts count="2">
    <numFmt numFmtId="44" formatCode="_-* #,##0.00\ &quot;€&quot;_-;\-* #,##0.00\ &quot;€&quot;_-;_-* &quot;-&quot;??\ &quot;€&quot;_-;_-@_-"/>
    <numFmt numFmtId="164" formatCode="0.0"/>
  </numFmts>
  <fonts count="4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9" fontId="3" fillId="0" borderId="0" applyFont="0" applyFill="0" applyBorder="0" applyAlignment="0" applyProtection="0"/>
  </cellStyleXfs>
  <cellXfs count="22">
    <xf numFmtId="0" fontId="0" fillId="0" borderId="0" xfId="0"/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0" fillId="0" borderId="0" xfId="0" applyAlignment="1">
      <alignment horizontal="left" vertical="center"/>
    </xf>
    <xf numFmtId="14" fontId="2" fillId="0" borderId="1" xfId="0" applyNumberFormat="1" applyFont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2" fillId="0" borderId="0" xfId="0" applyFont="1" applyBorder="1" applyAlignment="1">
      <alignment horizontal="center" vertical="center"/>
    </xf>
    <xf numFmtId="0" fontId="0" fillId="0" borderId="0" xfId="0" applyFont="1" applyAlignment="1">
      <alignment horizontal="center" vertical="center"/>
    </xf>
    <xf numFmtId="14" fontId="0" fillId="0" borderId="0" xfId="0" applyNumberFormat="1" applyBorder="1" applyAlignment="1">
      <alignment horizontal="center" vertical="center"/>
    </xf>
    <xf numFmtId="0" fontId="1" fillId="0" borderId="0" xfId="0" applyFont="1" applyAlignment="1">
      <alignment horizontal="left" vertical="center"/>
    </xf>
    <xf numFmtId="0" fontId="1" fillId="0" borderId="0" xfId="0" applyFont="1" applyAlignment="1">
      <alignment horizontal="left" vertical="top" wrapText="1"/>
    </xf>
    <xf numFmtId="0" fontId="2" fillId="0" borderId="0" xfId="0" applyFont="1" applyAlignment="1">
      <alignment horizontal="center" vertical="center"/>
    </xf>
    <xf numFmtId="9" fontId="0" fillId="0" borderId="0" xfId="2" applyFont="1" applyAlignment="1">
      <alignment horizontal="center" vertical="center"/>
    </xf>
    <xf numFmtId="44" fontId="2" fillId="0" borderId="0" xfId="1" applyFont="1" applyAlignment="1">
      <alignment horizontal="center" vertical="center"/>
    </xf>
    <xf numFmtId="2" fontId="0" fillId="0" borderId="0" xfId="0" applyNumberFormat="1" applyFont="1" applyAlignment="1">
      <alignment horizontal="center" vertical="center"/>
    </xf>
    <xf numFmtId="0" fontId="0" fillId="2" borderId="0" xfId="0" applyFill="1" applyAlignment="1">
      <alignment horizontal="center" vertical="center"/>
    </xf>
    <xf numFmtId="164" fontId="0" fillId="2" borderId="0" xfId="0" applyNumberFormat="1" applyFill="1" applyAlignment="1">
      <alignment horizontal="center" vertical="center"/>
    </xf>
    <xf numFmtId="44" fontId="0" fillId="0" borderId="0" xfId="1" applyFont="1" applyAlignment="1">
      <alignment horizontal="center" vertical="center"/>
    </xf>
  </cellXfs>
  <cellStyles count="3">
    <cellStyle name="Monétaire" xfId="1" builtinId="4"/>
    <cellStyle name="Normal" xfId="0" builtinId="0"/>
    <cellStyle name="Pourcentage" xfId="2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50800</xdr:colOff>
      <xdr:row>15</xdr:row>
      <xdr:rowOff>101600</xdr:rowOff>
    </xdr:from>
    <xdr:to>
      <xdr:col>8</xdr:col>
      <xdr:colOff>317500</xdr:colOff>
      <xdr:row>15</xdr:row>
      <xdr:rowOff>107950</xdr:rowOff>
    </xdr:to>
    <xdr:cxnSp macro="">
      <xdr:nvCxnSpPr>
        <xdr:cNvPr id="3" name="Connecteur droit avec flèche 2"/>
        <xdr:cNvCxnSpPr/>
      </xdr:nvCxnSpPr>
      <xdr:spPr>
        <a:xfrm rot="10800000">
          <a:off x="6210300" y="2863850"/>
          <a:ext cx="266700" cy="635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</xdr:col>
      <xdr:colOff>800100</xdr:colOff>
      <xdr:row>3</xdr:row>
      <xdr:rowOff>114300</xdr:rowOff>
    </xdr:from>
    <xdr:to>
      <xdr:col>9</xdr:col>
      <xdr:colOff>774700</xdr:colOff>
      <xdr:row>3</xdr:row>
      <xdr:rowOff>127000</xdr:rowOff>
    </xdr:to>
    <xdr:cxnSp macro="">
      <xdr:nvCxnSpPr>
        <xdr:cNvPr id="5" name="Connecteur droit avec flèche 4"/>
        <xdr:cNvCxnSpPr/>
      </xdr:nvCxnSpPr>
      <xdr:spPr>
        <a:xfrm rot="10800000" flipV="1">
          <a:off x="6127750" y="666750"/>
          <a:ext cx="1136650" cy="1270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N24"/>
  <sheetViews>
    <sheetView tabSelected="1" workbookViewId="0">
      <selection activeCell="N11" sqref="N11"/>
    </sheetView>
  </sheetViews>
  <sheetFormatPr baseColWidth="10" defaultColWidth="11.453125" defaultRowHeight="14.5"/>
  <cols>
    <col min="1" max="1" width="11.81640625" style="3" customWidth="1"/>
    <col min="2" max="2" width="5.26953125" style="1" bestFit="1" customWidth="1"/>
    <col min="3" max="3" width="11" style="1" bestFit="1" customWidth="1"/>
    <col min="4" max="4" width="11.453125" style="1"/>
    <col min="5" max="5" width="5.453125" style="1" bestFit="1" customWidth="1"/>
    <col min="6" max="6" width="11.453125" style="1"/>
    <col min="7" max="7" width="19.81640625" style="1" customWidth="1"/>
    <col min="8" max="8" width="11.90625" style="1" customWidth="1"/>
    <col min="9" max="9" width="4.7265625" style="1" bestFit="1" customWidth="1"/>
    <col min="10" max="10" width="12" style="1" bestFit="1" customWidth="1"/>
    <col min="11" max="11" width="14" style="1" customWidth="1"/>
    <col min="12" max="12" width="18.81640625" style="1" bestFit="1" customWidth="1"/>
    <col min="13" max="16384" width="11.453125" style="1"/>
  </cols>
  <sheetData>
    <row r="1" spans="1:14">
      <c r="A1" s="15" t="s">
        <v>12</v>
      </c>
      <c r="B1" s="15"/>
      <c r="C1" s="15"/>
      <c r="D1" s="15"/>
      <c r="E1" s="15"/>
      <c r="F1" s="15"/>
      <c r="G1" s="15"/>
      <c r="H1" s="15"/>
      <c r="I1" s="15"/>
      <c r="J1" s="15"/>
      <c r="K1" s="15"/>
      <c r="L1" s="15"/>
      <c r="M1" s="15"/>
      <c r="N1" s="15"/>
    </row>
    <row r="2" spans="1:14">
      <c r="A2" s="5"/>
      <c r="B2" s="5"/>
      <c r="C2" s="5"/>
      <c r="D2" s="5"/>
      <c r="E2" s="5"/>
      <c r="F2" s="5"/>
      <c r="G2" s="5"/>
      <c r="H2" s="5"/>
      <c r="I2" s="5"/>
      <c r="J2" s="5"/>
      <c r="K2" s="5"/>
      <c r="L2" s="5"/>
      <c r="M2" s="5"/>
      <c r="N2" s="5"/>
    </row>
    <row r="3" spans="1:14">
      <c r="A3" s="3" t="s">
        <v>6</v>
      </c>
      <c r="B3" s="1">
        <v>2019</v>
      </c>
      <c r="C3" s="1" t="s">
        <v>10</v>
      </c>
      <c r="D3" s="5">
        <v>50000</v>
      </c>
      <c r="E3" s="1" t="s">
        <v>9</v>
      </c>
    </row>
    <row r="4" spans="1:14">
      <c r="A4" s="7" t="s">
        <v>0</v>
      </c>
      <c r="B4" s="8" t="s">
        <v>3</v>
      </c>
      <c r="C4" s="8" t="s">
        <v>1</v>
      </c>
      <c r="D4" s="8" t="s">
        <v>2</v>
      </c>
      <c r="E4" s="8" t="s">
        <v>4</v>
      </c>
      <c r="G4" s="11" t="s">
        <v>5</v>
      </c>
      <c r="H4" s="19">
        <f>SUMIF(B$5:B$210,G4,E$5:E$210)</f>
        <v>2156</v>
      </c>
      <c r="I4" s="1" t="s">
        <v>9</v>
      </c>
      <c r="K4" s="13" t="s">
        <v>17</v>
      </c>
    </row>
    <row r="5" spans="1:14">
      <c r="A5" s="4">
        <v>43559</v>
      </c>
      <c r="B5" s="2" t="s">
        <v>5</v>
      </c>
      <c r="C5" s="2">
        <v>51200</v>
      </c>
      <c r="D5" s="2">
        <v>51750</v>
      </c>
      <c r="E5" s="2">
        <f>D5-C5</f>
        <v>550</v>
      </c>
      <c r="G5" s="11" t="s">
        <v>7</v>
      </c>
      <c r="H5" s="19">
        <f t="shared" ref="H5:H6" si="0">SUMIF(B$5:B$210,G5,E$5:E$210)</f>
        <v>4039</v>
      </c>
      <c r="I5" s="1" t="s">
        <v>9</v>
      </c>
      <c r="K5" s="13" t="s">
        <v>18</v>
      </c>
    </row>
    <row r="6" spans="1:14">
      <c r="A6" s="4">
        <v>43560</v>
      </c>
      <c r="B6" s="2" t="s">
        <v>7</v>
      </c>
      <c r="C6" s="2">
        <v>51750</v>
      </c>
      <c r="D6" s="2">
        <v>52000</v>
      </c>
      <c r="E6" s="2">
        <f t="shared" ref="E6:E21" si="1">D6-C6</f>
        <v>250</v>
      </c>
      <c r="G6" s="11" t="s">
        <v>8</v>
      </c>
      <c r="H6" s="19">
        <f t="shared" si="0"/>
        <v>1561</v>
      </c>
      <c r="I6" s="1" t="s">
        <v>9</v>
      </c>
    </row>
    <row r="7" spans="1:14">
      <c r="A7" s="4">
        <v>43561</v>
      </c>
      <c r="B7" s="2" t="s">
        <v>5</v>
      </c>
      <c r="C7" s="2">
        <v>52000</v>
      </c>
      <c r="D7" s="2">
        <v>52050</v>
      </c>
      <c r="E7" s="2">
        <f t="shared" si="1"/>
        <v>50</v>
      </c>
      <c r="G7" s="11" t="s">
        <v>4</v>
      </c>
      <c r="H7" s="1">
        <f>SUM(H4:H6)</f>
        <v>7756</v>
      </c>
      <c r="I7" s="1" t="s">
        <v>9</v>
      </c>
    </row>
    <row r="8" spans="1:14">
      <c r="A8" s="4">
        <v>43562</v>
      </c>
      <c r="B8" s="2" t="s">
        <v>8</v>
      </c>
      <c r="C8" s="2">
        <v>52050</v>
      </c>
      <c r="D8" s="2">
        <v>52500</v>
      </c>
      <c r="E8" s="2">
        <f t="shared" si="1"/>
        <v>450</v>
      </c>
      <c r="G8" s="11" t="s">
        <v>10</v>
      </c>
      <c r="H8" s="1">
        <f>(MAX(D5:D210)-D3)-H7</f>
        <v>1200</v>
      </c>
      <c r="I8" s="1" t="s">
        <v>9</v>
      </c>
    </row>
    <row r="9" spans="1:14">
      <c r="A9" s="4">
        <v>43563</v>
      </c>
      <c r="B9" s="2" t="s">
        <v>5</v>
      </c>
      <c r="C9" s="2">
        <v>52500</v>
      </c>
      <c r="D9" s="2">
        <v>53864</v>
      </c>
      <c r="E9" s="2">
        <f t="shared" si="1"/>
        <v>1364</v>
      </c>
    </row>
    <row r="10" spans="1:14">
      <c r="A10" s="4">
        <v>43564</v>
      </c>
      <c r="B10" s="2" t="s">
        <v>7</v>
      </c>
      <c r="C10" s="2">
        <v>53864</v>
      </c>
      <c r="D10" s="2">
        <v>54012</v>
      </c>
      <c r="E10" s="2">
        <f t="shared" si="1"/>
        <v>148</v>
      </c>
      <c r="G10" s="10" t="s">
        <v>10</v>
      </c>
      <c r="H10" s="9">
        <f>H8</f>
        <v>1200</v>
      </c>
      <c r="I10" s="1" t="s">
        <v>9</v>
      </c>
      <c r="J10" s="20">
        <f>(H10*100)/H14</f>
        <v>13.398838767306833</v>
      </c>
      <c r="K10" s="6" t="s">
        <v>16</v>
      </c>
    </row>
    <row r="11" spans="1:14">
      <c r="A11" s="4">
        <v>43565</v>
      </c>
      <c r="B11" s="2" t="s">
        <v>8</v>
      </c>
      <c r="C11" s="2">
        <v>54012</v>
      </c>
      <c r="D11" s="2">
        <v>54785</v>
      </c>
      <c r="E11" s="2">
        <f t="shared" si="1"/>
        <v>773</v>
      </c>
      <c r="G11" s="10" t="s">
        <v>5</v>
      </c>
      <c r="H11" s="9">
        <f>H4</f>
        <v>2156</v>
      </c>
      <c r="I11" s="1" t="s">
        <v>9</v>
      </c>
      <c r="J11" s="20">
        <f>(H11*100)/H14</f>
        <v>24.073246985261278</v>
      </c>
    </row>
    <row r="12" spans="1:14">
      <c r="A12" s="4">
        <v>43566</v>
      </c>
      <c r="B12" s="2" t="s">
        <v>8</v>
      </c>
      <c r="C12" s="2">
        <v>54785</v>
      </c>
      <c r="D12" s="2">
        <v>54797</v>
      </c>
      <c r="E12" s="2">
        <f t="shared" si="1"/>
        <v>12</v>
      </c>
      <c r="G12" s="10" t="s">
        <v>7</v>
      </c>
      <c r="H12" s="9">
        <f>H5</f>
        <v>4039</v>
      </c>
      <c r="I12" s="1" t="s">
        <v>9</v>
      </c>
      <c r="J12" s="20">
        <f>(H12*100)/H14</f>
        <v>45.098258150960248</v>
      </c>
    </row>
    <row r="13" spans="1:14">
      <c r="A13" s="4">
        <v>43567</v>
      </c>
      <c r="B13" s="2" t="s">
        <v>8</v>
      </c>
      <c r="C13" s="2">
        <v>54797</v>
      </c>
      <c r="D13" s="2">
        <v>55123</v>
      </c>
      <c r="E13" s="2">
        <f t="shared" si="1"/>
        <v>326</v>
      </c>
      <c r="G13" s="10" t="s">
        <v>8</v>
      </c>
      <c r="H13" s="9">
        <f>H6</f>
        <v>1561</v>
      </c>
      <c r="I13" s="1" t="s">
        <v>9</v>
      </c>
      <c r="J13" s="20">
        <f>(H13*100)/H14</f>
        <v>17.429656096471639</v>
      </c>
    </row>
    <row r="14" spans="1:14">
      <c r="A14" s="4">
        <v>43568</v>
      </c>
      <c r="B14" s="2" t="s">
        <v>7</v>
      </c>
      <c r="C14" s="2">
        <v>55123</v>
      </c>
      <c r="D14" s="2">
        <v>58764</v>
      </c>
      <c r="E14" s="2">
        <f t="shared" si="1"/>
        <v>3641</v>
      </c>
      <c r="G14" s="5" t="s">
        <v>4</v>
      </c>
      <c r="H14" s="1">
        <f>SUM(H10:H13)</f>
        <v>8956</v>
      </c>
      <c r="I14" s="1" t="s">
        <v>9</v>
      </c>
      <c r="J14" s="16">
        <f>SUM(J10:J13)/100</f>
        <v>1</v>
      </c>
      <c r="K14" s="16"/>
      <c r="L14" s="13"/>
    </row>
    <row r="15" spans="1:14">
      <c r="A15" s="4">
        <v>43569</v>
      </c>
      <c r="B15" s="2" t="s">
        <v>5</v>
      </c>
      <c r="C15" s="2">
        <v>58764</v>
      </c>
      <c r="D15" s="2">
        <v>58956</v>
      </c>
      <c r="E15" s="2">
        <f t="shared" si="1"/>
        <v>192</v>
      </c>
    </row>
    <row r="16" spans="1:14">
      <c r="A16" s="4"/>
      <c r="B16" s="2"/>
      <c r="C16" s="2"/>
      <c r="D16" s="2"/>
      <c r="E16" s="2">
        <f t="shared" si="1"/>
        <v>0</v>
      </c>
      <c r="G16" s="6" t="s">
        <v>11</v>
      </c>
      <c r="H16" s="21">
        <v>789</v>
      </c>
      <c r="J16" s="6" t="s">
        <v>15</v>
      </c>
    </row>
    <row r="17" spans="1:14">
      <c r="A17" s="4"/>
      <c r="B17" s="2"/>
      <c r="C17" s="2"/>
      <c r="D17" s="2"/>
      <c r="E17" s="2">
        <f t="shared" si="1"/>
        <v>0</v>
      </c>
    </row>
    <row r="18" spans="1:14">
      <c r="A18" s="4"/>
      <c r="B18" s="2"/>
      <c r="C18" s="2"/>
      <c r="D18" s="2"/>
      <c r="E18" s="2">
        <f t="shared" si="1"/>
        <v>0</v>
      </c>
      <c r="G18" s="1" t="s">
        <v>10</v>
      </c>
      <c r="H18" s="18">
        <f>(H16*J10)/100</f>
        <v>105.71683787405091</v>
      </c>
    </row>
    <row r="19" spans="1:14">
      <c r="A19" s="4"/>
      <c r="B19" s="2"/>
      <c r="C19" s="2"/>
      <c r="D19" s="2"/>
      <c r="E19" s="2">
        <f t="shared" si="1"/>
        <v>0</v>
      </c>
      <c r="G19" s="1" t="s">
        <v>5</v>
      </c>
      <c r="H19" s="18">
        <f t="shared" ref="H19:H21" si="2">(789*J11)/100</f>
        <v>189.93791871371147</v>
      </c>
    </row>
    <row r="20" spans="1:14">
      <c r="A20" s="4"/>
      <c r="B20" s="2"/>
      <c r="C20" s="2"/>
      <c r="D20" s="2"/>
      <c r="E20" s="2">
        <f t="shared" si="1"/>
        <v>0</v>
      </c>
      <c r="G20" s="1" t="s">
        <v>7</v>
      </c>
      <c r="H20" s="18">
        <f t="shared" si="2"/>
        <v>355.82525681107631</v>
      </c>
    </row>
    <row r="21" spans="1:14">
      <c r="A21" s="4"/>
      <c r="B21" s="2"/>
      <c r="C21" s="2"/>
      <c r="D21" s="2"/>
      <c r="E21" s="2">
        <f t="shared" si="1"/>
        <v>0</v>
      </c>
      <c r="G21" s="1" t="s">
        <v>8</v>
      </c>
      <c r="H21" s="18">
        <f t="shared" si="2"/>
        <v>137.51998660116124</v>
      </c>
    </row>
    <row r="22" spans="1:14">
      <c r="A22" s="12"/>
      <c r="B22" s="9"/>
      <c r="C22" s="9"/>
      <c r="D22" s="9"/>
      <c r="E22" s="9"/>
      <c r="H22" s="17">
        <f>INT(SUM(H18:H21))</f>
        <v>789</v>
      </c>
      <c r="J22" s="13" t="s">
        <v>13</v>
      </c>
    </row>
    <row r="23" spans="1:14">
      <c r="A23" s="12"/>
      <c r="B23" s="9"/>
      <c r="C23" s="9"/>
      <c r="D23" s="9"/>
      <c r="E23" s="9"/>
    </row>
    <row r="24" spans="1:14" ht="43.5" customHeight="1">
      <c r="A24" s="12"/>
      <c r="B24" s="9"/>
      <c r="C24" s="9"/>
      <c r="D24" s="9"/>
      <c r="E24" s="9"/>
      <c r="G24" s="14" t="s">
        <v>14</v>
      </c>
      <c r="H24" s="14"/>
      <c r="I24" s="14"/>
      <c r="J24" s="14"/>
      <c r="K24" s="14"/>
      <c r="L24" s="14"/>
      <c r="M24" s="14"/>
      <c r="N24" s="14"/>
    </row>
  </sheetData>
  <mergeCells count="2">
    <mergeCell ref="G24:N24"/>
    <mergeCell ref="A1:N1"/>
  </mergeCell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Eugénie</dc:creator>
  <cp:lastModifiedBy>tulipe</cp:lastModifiedBy>
  <dcterms:created xsi:type="dcterms:W3CDTF">2019-07-27T10:24:42Z</dcterms:created>
  <dcterms:modified xsi:type="dcterms:W3CDTF">2019-07-27T00:14:41Z</dcterms:modified>
</cp:coreProperties>
</file>