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/>
  <bookViews>
    <workbookView xWindow="0" yWindow="0" windowWidth="19420" windowHeight="7460"/>
  </bookViews>
  <sheets>
    <sheet name="Feuil1" sheetId="1" r:id="rId1"/>
    <sheet name="Feuil2" sheetId="2" r:id="rId2"/>
  </sheets>
  <definedNames>
    <definedName name="colp">OFFSET(Feuil1!$P$1,,,Feuil1!$Q$1)</definedName>
    <definedName name="objectif">Tableau1[[#Headers],[objectif 1]:[objectif 3]]</definedName>
    <definedName name="tablo">OFFSET(Feuil1!$B$2:$D$2,,,MATCH(9^9,Feuil1!$A:$A)-1)</definedName>
  </definedNames>
  <calcPr calcId="124519"/>
  <pivotCaches>
    <pivotCache cacheId="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1" a="1"/>
  <c r="R1" s="1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18"/>
  <c r="P19"/>
  <c r="P20"/>
  <c r="P21"/>
  <c r="P22"/>
  <c r="P23"/>
  <c r="P24"/>
  <c r="P25"/>
  <c r="P26"/>
  <c r="P27"/>
  <c r="P28"/>
  <c r="P29"/>
  <c r="P30"/>
  <c r="P31"/>
  <c r="P32"/>
  <c r="P33"/>
  <c r="P34"/>
  <c r="P2"/>
  <c r="P3"/>
  <c r="P4"/>
  <c r="P5"/>
  <c r="P6"/>
  <c r="P7"/>
  <c r="P8"/>
  <c r="P9"/>
  <c r="P10"/>
  <c r="P11"/>
  <c r="P12"/>
  <c r="P13"/>
  <c r="P14"/>
  <c r="P15"/>
  <c r="P16"/>
  <c r="P17"/>
  <c r="P1"/>
  <c r="Q1" l="1"/>
  <c r="J2" s="1" a="1"/>
  <c r="J2" s="1"/>
  <c r="A3" i="2"/>
  <c r="A2"/>
  <c r="B5"/>
  <c r="C4"/>
  <c r="D2"/>
  <c r="B2"/>
  <c r="D5"/>
  <c r="B4"/>
  <c r="B3"/>
  <c r="C2"/>
  <c r="K2" i="1" l="1"/>
  <c r="M2"/>
  <c r="L2"/>
  <c r="J3" a="1"/>
  <c r="J3" s="1"/>
  <c r="E3" i="2"/>
  <c r="E4"/>
  <c r="E2"/>
  <c r="E5"/>
  <c r="N2" i="1" l="1"/>
  <c r="L3"/>
  <c r="K3"/>
  <c r="M3"/>
  <c r="J4" a="1"/>
  <c r="J4" s="1"/>
  <c r="N3" l="1"/>
  <c r="K4"/>
  <c r="M4"/>
  <c r="L4"/>
  <c r="J5" a="1"/>
  <c r="J5" s="1"/>
  <c r="J6" s="1" a="1"/>
  <c r="J6" s="1"/>
  <c r="N4" l="1"/>
  <c r="K6"/>
  <c r="M6"/>
  <c r="L6"/>
  <c r="L5"/>
  <c r="K5"/>
  <c r="N5" s="1"/>
  <c r="M5"/>
  <c r="J7" a="1"/>
  <c r="J7" s="1"/>
  <c r="N6" l="1"/>
  <c r="L7"/>
  <c r="K7"/>
  <c r="M7"/>
  <c r="J8" a="1"/>
  <c r="J8" s="1"/>
  <c r="N7" l="1"/>
  <c r="K8"/>
  <c r="M8"/>
  <c r="L8"/>
  <c r="J9" a="1"/>
  <c r="J9" s="1"/>
  <c r="J10" s="1" a="1"/>
  <c r="J10" s="1"/>
  <c r="N8" l="1"/>
  <c r="K10"/>
  <c r="M10"/>
  <c r="L10"/>
  <c r="L9"/>
  <c r="K9"/>
  <c r="N9" s="1"/>
  <c r="M9"/>
  <c r="J11" a="1"/>
  <c r="J11" s="1"/>
  <c r="N10" l="1"/>
  <c r="J12" a="1"/>
  <c r="J12" s="1"/>
  <c r="L11"/>
  <c r="K11"/>
  <c r="N11" s="1"/>
  <c r="M11"/>
  <c r="J13" l="1" a="1"/>
  <c r="J13" s="1"/>
  <c r="K12"/>
  <c r="M12"/>
  <c r="L12"/>
  <c r="N12" l="1"/>
  <c r="J14" a="1"/>
  <c r="J14" s="1"/>
  <c r="L13"/>
  <c r="K13"/>
  <c r="N13" s="1"/>
  <c r="M13"/>
  <c r="J15" l="1" a="1"/>
  <c r="J15" s="1"/>
  <c r="K14"/>
  <c r="M14"/>
  <c r="L14"/>
  <c r="N14" l="1"/>
  <c r="J16" a="1"/>
  <c r="J16" s="1"/>
  <c r="L15"/>
  <c r="K15"/>
  <c r="N15" s="1"/>
  <c r="M15"/>
  <c r="J17" l="1" a="1"/>
  <c r="J17" s="1"/>
  <c r="K16"/>
  <c r="M16"/>
  <c r="L16"/>
  <c r="N16" l="1"/>
  <c r="J18" a="1"/>
  <c r="J18" s="1"/>
  <c r="L17"/>
  <c r="K17"/>
  <c r="N17" s="1"/>
  <c r="M17"/>
  <c r="J19" l="1" a="1"/>
  <c r="J19" s="1"/>
  <c r="K18"/>
  <c r="M18"/>
  <c r="L18"/>
  <c r="N18" l="1"/>
  <c r="J20" a="1"/>
  <c r="J20" s="1"/>
  <c r="L19"/>
  <c r="K19"/>
  <c r="N19" s="1"/>
  <c r="M19"/>
  <c r="J21" l="1" a="1"/>
  <c r="J21" s="1"/>
  <c r="K20"/>
  <c r="M20"/>
  <c r="L20"/>
  <c r="N20" l="1"/>
  <c r="J22" a="1"/>
  <c r="J22" s="1"/>
  <c r="L21"/>
  <c r="K21"/>
  <c r="N21" s="1"/>
  <c r="M21"/>
  <c r="J23" l="1" a="1"/>
  <c r="J23" s="1"/>
  <c r="K22"/>
  <c r="M22"/>
  <c r="L22"/>
  <c r="N22" l="1"/>
  <c r="J24" a="1"/>
  <c r="J24" s="1"/>
  <c r="L23"/>
  <c r="K23"/>
  <c r="N23" s="1"/>
  <c r="M23"/>
  <c r="J25" l="1" a="1"/>
  <c r="J25" s="1"/>
  <c r="K24"/>
  <c r="M24"/>
  <c r="L24"/>
  <c r="N24" l="1"/>
  <c r="J26" a="1"/>
  <c r="J26" s="1"/>
  <c r="L25"/>
  <c r="K25"/>
  <c r="N25" s="1"/>
  <c r="M25"/>
  <c r="J27" l="1" a="1"/>
  <c r="J27" s="1"/>
  <c r="K26"/>
  <c r="M26"/>
  <c r="L26"/>
  <c r="N26" l="1"/>
  <c r="J28" a="1"/>
  <c r="J28" s="1"/>
  <c r="L27"/>
  <c r="K27"/>
  <c r="N27" s="1"/>
  <c r="M27"/>
  <c r="J29" l="1" a="1"/>
  <c r="J29" s="1"/>
  <c r="K28"/>
  <c r="M28"/>
  <c r="L28"/>
  <c r="N28" l="1"/>
  <c r="J30" a="1"/>
  <c r="J30" s="1"/>
  <c r="L29"/>
  <c r="K29"/>
  <c r="N29" s="1"/>
  <c r="M29"/>
  <c r="K30" l="1"/>
  <c r="M30"/>
  <c r="L30"/>
  <c r="N30" l="1"/>
</calcChain>
</file>

<file path=xl/sharedStrings.xml><?xml version="1.0" encoding="utf-8"?>
<sst xmlns="http://schemas.openxmlformats.org/spreadsheetml/2006/main" count="70" uniqueCount="25">
  <si>
    <t>Mois</t>
  </si>
  <si>
    <t>Objectif 1</t>
  </si>
  <si>
    <t>Objectif 2</t>
  </si>
  <si>
    <t>Étiquettes de lignes</t>
  </si>
  <si>
    <t>Total général</t>
  </si>
  <si>
    <t>Nombre de Objectif 1</t>
  </si>
  <si>
    <t>Nombre de Objectif 2</t>
  </si>
  <si>
    <t>Objectif 3</t>
  </si>
  <si>
    <t>Jean</t>
  </si>
  <si>
    <t>Marc</t>
  </si>
  <si>
    <t>Pierre</t>
  </si>
  <si>
    <t>Louis</t>
  </si>
  <si>
    <t>Michel</t>
  </si>
  <si>
    <t>Simon</t>
  </si>
  <si>
    <t>Nombre de Objectif 3</t>
  </si>
  <si>
    <t>Antoine</t>
  </si>
  <si>
    <t>(vide)</t>
  </si>
  <si>
    <t>Participant</t>
  </si>
  <si>
    <t>Total</t>
  </si>
  <si>
    <t>Et ainsi de suite…</t>
  </si>
  <si>
    <t>objectif 1</t>
  </si>
  <si>
    <t>objectif 2</t>
  </si>
  <si>
    <t>objectif 3</t>
  </si>
  <si>
    <t>les noms (automatisé)</t>
  </si>
  <si>
    <t>total</t>
  </si>
</sst>
</file>

<file path=xl/styles.xml><?xml version="1.0" encoding="utf-8"?>
<styleSheet xmlns="http://schemas.openxmlformats.org/spreadsheetml/2006/main">
  <numFmts count="2">
    <numFmt numFmtId="167" formatCode="&quot;objectif &quot;General"/>
    <numFmt numFmtId="168" formatCode="General;s\t\d;&quot;&quot;"/>
  </numFmts>
  <fonts count="2">
    <font>
      <sz val="11"/>
      <color theme="1"/>
      <name val="Calibri"/>
      <family val="2"/>
      <scheme val="minor"/>
    </font>
    <font>
      <sz val="6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17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/>
    <xf numFmtId="167" fontId="0" fillId="0" borderId="0" xfId="0" applyNumberFormat="1"/>
    <xf numFmtId="168" fontId="0" fillId="0" borderId="4" xfId="0" applyNumberFormat="1" applyBorder="1" applyAlignment="1">
      <alignment horizontal="center"/>
    </xf>
    <xf numFmtId="168" fontId="0" fillId="0" borderId="5" xfId="0" applyNumberFormat="1" applyBorder="1" applyAlignment="1">
      <alignment horizontal="center"/>
    </xf>
    <xf numFmtId="168" fontId="0" fillId="0" borderId="6" xfId="0" applyNumberFormat="1" applyBorder="1" applyAlignment="1">
      <alignment horizontal="center"/>
    </xf>
    <xf numFmtId="168" fontId="0" fillId="0" borderId="0" xfId="0" applyNumberFormat="1"/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NumberFormat="1" applyFill="1"/>
    <xf numFmtId="0" fontId="0" fillId="3" borderId="0" xfId="0" applyFill="1"/>
    <xf numFmtId="168" fontId="0" fillId="3" borderId="1" xfId="0" applyNumberFormat="1" applyFill="1" applyBorder="1" applyAlignment="1">
      <alignment horizontal="center"/>
    </xf>
    <xf numFmtId="168" fontId="0" fillId="3" borderId="2" xfId="0" applyNumberFormat="1" applyFill="1" applyBorder="1" applyAlignment="1">
      <alignment horizontal="center"/>
    </xf>
    <xf numFmtId="168" fontId="0" fillId="3" borderId="3" xfId="0" applyNumberFormat="1" applyFill="1" applyBorder="1" applyAlignment="1">
      <alignment horizontal="center"/>
    </xf>
    <xf numFmtId="168" fontId="0" fillId="3" borderId="0" xfId="0" applyNumberFormat="1" applyFill="1"/>
    <xf numFmtId="168" fontId="0" fillId="3" borderId="4" xfId="0" applyNumberFormat="1" applyFill="1" applyBorder="1" applyAlignment="1">
      <alignment horizontal="center"/>
    </xf>
    <xf numFmtId="168" fontId="0" fillId="3" borderId="5" xfId="0" applyNumberFormat="1" applyFill="1" applyBorder="1" applyAlignment="1">
      <alignment horizontal="center"/>
    </xf>
    <xf numFmtId="168" fontId="0" fillId="3" borderId="6" xfId="0" applyNumberFormat="1" applyFill="1" applyBorder="1" applyAlignment="1">
      <alignment horizontal="center"/>
    </xf>
    <xf numFmtId="168" fontId="0" fillId="3" borderId="7" xfId="0" applyNumberFormat="1" applyFill="1" applyBorder="1" applyAlignment="1">
      <alignment horizontal="center"/>
    </xf>
    <xf numFmtId="168" fontId="0" fillId="3" borderId="8" xfId="0" applyNumberFormat="1" applyFill="1" applyBorder="1" applyAlignment="1">
      <alignment horizontal="center"/>
    </xf>
    <xf numFmtId="168" fontId="0" fillId="3" borderId="9" xfId="0" applyNumberFormat="1" applyFill="1" applyBorder="1" applyAlignment="1">
      <alignment horizontal="center"/>
    </xf>
  </cellXfs>
  <cellStyles count="1">
    <cellStyle name="Normal" xfId="0" builtinId="0"/>
  </cellStyles>
  <dxfs count="20">
    <dxf>
      <fill>
        <patternFill patternType="solid"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1" tint="4.9989318521683403E-2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70C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1" tint="4.9989318521683403E-2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FFC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1" tint="4.9989318521683403E-2"/>
        </patternFill>
      </fill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Coutant" refreshedDate="42169.416289930552" createdVersion="5" refreshedVersion="5" minRefreshableVersion="3" recordCount="11">
  <cacheSource type="worksheet">
    <worksheetSource name="Tableau1"/>
  </cacheSource>
  <cacheFields count="4">
    <cacheField name="Mois" numFmtId="17">
      <sharedItems containsSemiMixedTypes="0" containsNonDate="0" containsDate="1" containsString="0" minDate="2014-01-01T00:00:00" maxDate="2014-11-02T00:00:00"/>
    </cacheField>
    <cacheField name="Objectif 1" numFmtId="0">
      <sharedItems containsBlank="1" count="5">
        <s v="Jean"/>
        <s v="Pierre"/>
        <s v="Antoine"/>
        <s v="Louis"/>
        <m u="1"/>
      </sharedItems>
    </cacheField>
    <cacheField name="Objectif 2" numFmtId="0">
      <sharedItems containsBlank="1" count="6">
        <m/>
        <s v="Marc"/>
        <s v="Pierre"/>
        <s v="Antoine"/>
        <s v="Simon"/>
        <s v="Philippe" u="1"/>
      </sharedItems>
    </cacheField>
    <cacheField name="Objectif 3" numFmtId="0">
      <sharedItems containsBlank="1" count="6">
        <m/>
        <s v="Louis"/>
        <s v="Marc"/>
        <s v="Michel"/>
        <s v="Pierre"/>
        <s v="Philipp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d v="2014-01-01T00:00:00"/>
    <x v="0"/>
    <x v="0"/>
    <x v="0"/>
  </r>
  <r>
    <d v="2014-02-01T00:00:00"/>
    <x v="1"/>
    <x v="1"/>
    <x v="0"/>
  </r>
  <r>
    <d v="2014-03-01T00:00:00"/>
    <x v="1"/>
    <x v="1"/>
    <x v="1"/>
  </r>
  <r>
    <d v="2014-04-01T00:00:00"/>
    <x v="0"/>
    <x v="2"/>
    <x v="2"/>
  </r>
  <r>
    <d v="2014-05-01T00:00:00"/>
    <x v="2"/>
    <x v="3"/>
    <x v="3"/>
  </r>
  <r>
    <d v="2014-06-01T00:00:00"/>
    <x v="0"/>
    <x v="4"/>
    <x v="4"/>
  </r>
  <r>
    <d v="2014-07-01T00:00:00"/>
    <x v="1"/>
    <x v="2"/>
    <x v="3"/>
  </r>
  <r>
    <d v="2014-08-01T00:00:00"/>
    <x v="0"/>
    <x v="4"/>
    <x v="4"/>
  </r>
  <r>
    <d v="2014-09-01T00:00:00"/>
    <x v="3"/>
    <x v="2"/>
    <x v="4"/>
  </r>
  <r>
    <d v="2014-10-01T00:00:00"/>
    <x v="1"/>
    <x v="4"/>
    <x v="1"/>
  </r>
  <r>
    <d v="2014-11-01T00:00:00"/>
    <x v="1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6:G22" firstHeaderRow="1" firstDataRow="1" firstDataCol="1"/>
  <pivotFields count="4">
    <pivotField numFmtId="17" showAll="0"/>
    <pivotField showAll="0"/>
    <pivotField showAll="0"/>
    <pivotField axis="axisRow" dataField="1" showAll="0" sortType="descending">
      <items count="7">
        <item x="1"/>
        <item x="2"/>
        <item x="3"/>
        <item m="1" x="5"/>
        <item x="4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3"/>
  </rowFields>
  <rowItems count="6">
    <i>
      <x v="4"/>
    </i>
    <i>
      <x/>
    </i>
    <i>
      <x v="1"/>
    </i>
    <i>
      <x v="2"/>
    </i>
    <i>
      <x v="5"/>
    </i>
    <i t="grand">
      <x/>
    </i>
  </rowItems>
  <colItems count="1">
    <i/>
  </colItems>
  <dataFields count="1">
    <dataField name="Nombre de Objectif 3" fld="3" subtotal="count" baseField="0" baseItem="0"/>
  </dataFields>
  <formats count="1">
    <format dxfId="18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8:G14" firstHeaderRow="1" firstDataRow="1" firstDataCol="1"/>
  <pivotFields count="4">
    <pivotField numFmtId="17" showAll="0"/>
    <pivotField showAll="0"/>
    <pivotField axis="axisRow" dataField="1" showAll="0" sortType="descending">
      <items count="7">
        <item x="1"/>
        <item m="1" x="5"/>
        <item x="2"/>
        <item x="4"/>
        <item x="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</pivotFields>
  <rowFields count="1">
    <field x="2"/>
  </rowFields>
  <rowItems count="6">
    <i>
      <x v="2"/>
    </i>
    <i>
      <x/>
    </i>
    <i>
      <x v="3"/>
    </i>
    <i>
      <x v="4"/>
    </i>
    <i>
      <x v="5"/>
    </i>
    <i t="grand">
      <x/>
    </i>
  </rowItems>
  <colItems count="1">
    <i/>
  </colItems>
  <dataFields count="1">
    <dataField name="Nombre de Objectif 2" fld="2" subtotal="count" baseField="0" baseItem="0"/>
  </dataFields>
  <formats count="1">
    <format dxfId="1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G6" firstHeaderRow="1" firstDataRow="1" firstDataCol="1"/>
  <pivotFields count="4">
    <pivotField numFmtId="17" showAll="0"/>
    <pivotField axis="axisRow" dataField="1" showAll="0" sortType="descending">
      <items count="6">
        <item x="0"/>
        <item x="3"/>
        <item x="1"/>
        <item x="2"/>
        <item m="1"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</pivotFields>
  <rowFields count="1">
    <field x="1"/>
  </rowFields>
  <rowItems count="5">
    <i>
      <x v="2"/>
    </i>
    <i>
      <x/>
    </i>
    <i>
      <x v="3"/>
    </i>
    <i>
      <x v="1"/>
    </i>
    <i t="grand">
      <x/>
    </i>
  </rowItems>
  <colItems count="1">
    <i/>
  </colItems>
  <dataFields count="1">
    <dataField name="Nombre de Objectif 1" fld="1" subtotal="count" baseField="0" baseItem="0"/>
  </dataFields>
  <formats count="1">
    <format dxfId="4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2" totalsRowShown="0">
  <autoFilter ref="A1:D12"/>
  <tableColumns count="4">
    <tableColumn id="1" name="Mois" dataDxfId="19"/>
    <tableColumn id="2" name="objectif 1"/>
    <tableColumn id="3" name="objectif 2"/>
    <tableColumn id="4" name="objectif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5" totalsRowShown="0">
  <autoFilter ref="A1:E5"/>
  <tableColumns count="5">
    <tableColumn id="1" name="Participant"/>
    <tableColumn id="2" name="Objectif 1"/>
    <tableColumn id="3" name="Objectif 2"/>
    <tableColumn id="4" name="Objectif 3"/>
    <tableColumn id="5" name="Total">
      <calculatedColumnFormula>SUM(B2:D2)</calculatedColumnFormula>
    </tableColumn>
  </tableColumns>
  <tableStyleInfo name="TableStyleMedium2" showFirstColumn="0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52"/>
  <sheetViews>
    <sheetView tabSelected="1" workbookViewId="0">
      <selection activeCell="O2" sqref="O2"/>
    </sheetView>
  </sheetViews>
  <sheetFormatPr baseColWidth="10" defaultRowHeight="14.5"/>
  <cols>
    <col min="1" max="1" width="8" bestFit="1" customWidth="1"/>
    <col min="2" max="2" width="11.81640625" customWidth="1"/>
    <col min="3" max="3" width="13.1796875" bestFit="1" customWidth="1"/>
    <col min="5" max="5" width="21" bestFit="1" customWidth="1"/>
    <col min="6" max="6" width="4.08984375" customWidth="1"/>
    <col min="7" max="7" width="6.08984375" customWidth="1"/>
    <col min="8" max="8" width="14.26953125" customWidth="1"/>
    <col min="9" max="9" width="6.90625" customWidth="1"/>
    <col min="10" max="10" width="24.08984375" customWidth="1"/>
    <col min="11" max="11" width="9.36328125" customWidth="1"/>
    <col min="12" max="12" width="10.26953125" customWidth="1"/>
    <col min="13" max="13" width="10.54296875" customWidth="1"/>
    <col min="14" max="14" width="7.6328125" customWidth="1"/>
    <col min="15" max="15" width="17.6328125" customWidth="1"/>
    <col min="16" max="19" width="20.1796875" customWidth="1"/>
    <col min="20" max="21" width="25.1796875" customWidth="1"/>
    <col min="22" max="23" width="25.1796875" bestFit="1" customWidth="1"/>
  </cols>
  <sheetData>
    <row r="1" spans="1:18">
      <c r="A1" t="s">
        <v>0</v>
      </c>
      <c r="B1" s="4" t="s">
        <v>20</v>
      </c>
      <c r="C1" s="4" t="s">
        <v>21</v>
      </c>
      <c r="D1" s="4" t="s">
        <v>22</v>
      </c>
      <c r="F1" s="9" t="s">
        <v>3</v>
      </c>
      <c r="G1" s="9" t="s">
        <v>5</v>
      </c>
      <c r="H1" s="9"/>
      <c r="J1" t="s">
        <v>23</v>
      </c>
      <c r="K1" t="s">
        <v>20</v>
      </c>
      <c r="L1" t="s">
        <v>21</v>
      </c>
      <c r="M1" t="s">
        <v>22</v>
      </c>
      <c r="N1" t="s">
        <v>24</v>
      </c>
      <c r="P1" s="3" t="str">
        <f ca="1">OFFSET(B$2,INT((ROWS($1:1)-1)/3),MOD(ROWS($1:1)-1,3))</f>
        <v>Jean</v>
      </c>
      <c r="Q1">
        <f ca="1">MATCH("z*z",P:P)</f>
        <v>33</v>
      </c>
      <c r="R1">
        <f t="array" aca="1" ref="R1" ca="1">SUMPRODUCT(IF(tablo&lt;&gt;"",1/COUNTIF(tablo,tablo)))</f>
        <v>6.9999999999999991</v>
      </c>
    </row>
    <row r="2" spans="1:18">
      <c r="A2" s="1">
        <v>41640</v>
      </c>
      <c r="B2" t="s">
        <v>8</v>
      </c>
      <c r="E2" s="2"/>
      <c r="F2" s="10" t="s">
        <v>10</v>
      </c>
      <c r="G2" s="11">
        <v>5</v>
      </c>
      <c r="H2" s="9"/>
      <c r="J2" s="12" t="str">
        <f t="array" aca="1" ref="J2" ca="1">IF(ROW(A1)&gt;$R$1,"",INDEX(colp,MIN(IF(colp&lt;&gt;0,IF(COUNTIF(J$1:J1,colp)=0,ROW(colp))))))</f>
        <v>Jean</v>
      </c>
      <c r="K2" s="13">
        <f ca="1">IF($J2="","",SUMPRODUCT(--(tablo=$J2)*(objectif=K$1)))</f>
        <v>4</v>
      </c>
      <c r="L2" s="14">
        <f ca="1">IF($J2="","",SUMPRODUCT(--(tablo=$J2)*(objectif=L$1)))</f>
        <v>0</v>
      </c>
      <c r="M2" s="15">
        <f ca="1">IF($J2="","",SUMPRODUCT(--(tablo=$J2)*(objectif=M$1)))</f>
        <v>0</v>
      </c>
      <c r="N2" s="16">
        <f ca="1">SUM(K2:M2)</f>
        <v>4</v>
      </c>
      <c r="P2" s="3">
        <f ca="1">OFFSET(B$2,INT((ROWS($1:2)-1)/3),MOD(ROWS($1:2)-1,3))</f>
        <v>0</v>
      </c>
    </row>
    <row r="3" spans="1:18">
      <c r="A3" s="1">
        <v>41671</v>
      </c>
      <c r="B3" t="s">
        <v>10</v>
      </c>
      <c r="C3" t="s">
        <v>9</v>
      </c>
      <c r="E3" s="2"/>
      <c r="F3" s="10" t="s">
        <v>8</v>
      </c>
      <c r="G3" s="11">
        <v>4</v>
      </c>
      <c r="H3" s="9"/>
      <c r="J3" t="str">
        <f t="array" aca="1" ref="J3" ca="1">IF(ROW(A2)&gt;$R$1,"",INDEX(colp,MIN(IF(colp&lt;&gt;0,IF(COUNTIF(J$1:J2,colp)=0,ROW(colp))))))</f>
        <v>Pierre</v>
      </c>
      <c r="K3" s="5">
        <f ca="1">IF($J3="","",SUMPRODUCT(--(tablo=$J3)*(objectif=K$1)))</f>
        <v>5</v>
      </c>
      <c r="L3" s="6">
        <f ca="1">IF($J3="","",SUMPRODUCT(--(tablo=$J3)*(objectif=L$1)))</f>
        <v>3</v>
      </c>
      <c r="M3" s="7">
        <f ca="1">IF($J3="","",SUMPRODUCT(--(tablo=$J3)*(objectif=M$1)))</f>
        <v>3</v>
      </c>
      <c r="N3" s="8">
        <f t="shared" ref="N3:N30" ca="1" si="0">SUM(K3:M3)</f>
        <v>11</v>
      </c>
      <c r="P3" s="3">
        <f ca="1">OFFSET(B$2,INT((ROWS($1:3)-1)/3),MOD(ROWS($1:3)-1,3))</f>
        <v>0</v>
      </c>
    </row>
    <row r="4" spans="1:18">
      <c r="A4" s="1">
        <v>41699</v>
      </c>
      <c r="B4" t="s">
        <v>10</v>
      </c>
      <c r="C4" t="s">
        <v>9</v>
      </c>
      <c r="D4" t="s">
        <v>11</v>
      </c>
      <c r="F4" s="10" t="s">
        <v>15</v>
      </c>
      <c r="G4" s="11">
        <v>1</v>
      </c>
      <c r="H4" s="9"/>
      <c r="I4" s="2"/>
      <c r="J4" s="12" t="str">
        <f t="array" aca="1" ref="J4" ca="1">IF(ROW(A3)&gt;$R$1,"",INDEX(colp,MIN(IF(colp&lt;&gt;0,IF(COUNTIF(J$1:J3,colp)=0,ROW(colp))))))</f>
        <v>Marc</v>
      </c>
      <c r="K4" s="17">
        <f ca="1">IF($J4="","",SUMPRODUCT(--(tablo=$J4)*(objectif=K$1)))</f>
        <v>0</v>
      </c>
      <c r="L4" s="18">
        <f ca="1">IF($J4="","",SUMPRODUCT(--(tablo=$J4)*(objectif=L$1)))</f>
        <v>3</v>
      </c>
      <c r="M4" s="19">
        <f ca="1">IF($J4="","",SUMPRODUCT(--(tablo=$J4)*(objectif=M$1)))</f>
        <v>2</v>
      </c>
      <c r="N4" s="16">
        <f t="shared" ca="1" si="0"/>
        <v>5</v>
      </c>
      <c r="P4" s="3" t="str">
        <f ca="1">OFFSET(B$2,INT((ROWS($1:4)-1)/3),MOD(ROWS($1:4)-1,3))</f>
        <v>Pierre</v>
      </c>
    </row>
    <row r="5" spans="1:18">
      <c r="A5" s="1">
        <v>41730</v>
      </c>
      <c r="B5" t="s">
        <v>8</v>
      </c>
      <c r="C5" t="s">
        <v>10</v>
      </c>
      <c r="D5" t="s">
        <v>9</v>
      </c>
      <c r="E5" s="2"/>
      <c r="F5" s="10" t="s">
        <v>11</v>
      </c>
      <c r="G5" s="11">
        <v>1</v>
      </c>
      <c r="H5" s="9"/>
      <c r="I5" s="2"/>
      <c r="J5" t="str">
        <f t="array" aca="1" ref="J5" ca="1">IF(ROW(A4)&gt;$R$1,"",INDEX(colp,MIN(IF(colp&lt;&gt;0,IF(COUNTIF(J$1:J4,colp)=0,ROW(colp))))))</f>
        <v>Louis</v>
      </c>
      <c r="K5" s="5">
        <f ca="1">IF($J5="","",SUMPRODUCT(--(tablo=$J5)*(objectif=K$1)))</f>
        <v>1</v>
      </c>
      <c r="L5" s="6">
        <f ca="1">IF($J5="","",SUMPRODUCT(--(tablo=$J5)*(objectif=L$1)))</f>
        <v>0</v>
      </c>
      <c r="M5" s="7">
        <f ca="1">IF($J5="","",SUMPRODUCT(--(tablo=$J5)*(objectif=M$1)))</f>
        <v>2</v>
      </c>
      <c r="N5" s="8">
        <f t="shared" ca="1" si="0"/>
        <v>3</v>
      </c>
      <c r="P5" s="3" t="str">
        <f ca="1">OFFSET(B$2,INT((ROWS($1:5)-1)/3),MOD(ROWS($1:5)-1,3))</f>
        <v>Marc</v>
      </c>
    </row>
    <row r="6" spans="1:18">
      <c r="A6" s="1">
        <v>41760</v>
      </c>
      <c r="B6" t="s">
        <v>15</v>
      </c>
      <c r="C6" t="s">
        <v>15</v>
      </c>
      <c r="D6" t="s">
        <v>12</v>
      </c>
      <c r="F6" s="10" t="s">
        <v>4</v>
      </c>
      <c r="G6" s="11">
        <v>11</v>
      </c>
      <c r="H6" s="9"/>
      <c r="I6" s="2"/>
      <c r="J6" s="12" t="str">
        <f t="array" aca="1" ref="J6" ca="1">IF(ROW(A5)&gt;$R$1,"",INDEX(colp,MIN(IF(colp&lt;&gt;0,IF(COUNTIF(J$1:J5,colp)=0,ROW(colp))))))</f>
        <v>Antoine</v>
      </c>
      <c r="K6" s="17">
        <f ca="1">IF($J6="","",SUMPRODUCT(--(tablo=$J6)*(objectif=K$1)))</f>
        <v>1</v>
      </c>
      <c r="L6" s="18">
        <f ca="1">IF($J6="","",SUMPRODUCT(--(tablo=$J6)*(objectif=L$1)))</f>
        <v>1</v>
      </c>
      <c r="M6" s="19">
        <f ca="1">IF($J6="","",SUMPRODUCT(--(tablo=$J6)*(objectif=M$1)))</f>
        <v>0</v>
      </c>
      <c r="N6" s="16">
        <f t="shared" ca="1" si="0"/>
        <v>2</v>
      </c>
      <c r="P6" s="3">
        <f ca="1">OFFSET(B$2,INT((ROWS($1:6)-1)/3),MOD(ROWS($1:6)-1,3))</f>
        <v>0</v>
      </c>
    </row>
    <row r="7" spans="1:18">
      <c r="A7" s="1">
        <v>41791</v>
      </c>
      <c r="B7" t="s">
        <v>8</v>
      </c>
      <c r="C7" t="s">
        <v>13</v>
      </c>
      <c r="D7" t="s">
        <v>10</v>
      </c>
      <c r="F7" s="9"/>
      <c r="G7" s="9"/>
      <c r="H7" s="9"/>
      <c r="I7" s="2"/>
      <c r="J7" t="str">
        <f t="array" aca="1" ref="J7" ca="1">IF(ROW(A6)&gt;$R$1,"",INDEX(colp,MIN(IF(colp&lt;&gt;0,IF(COUNTIF(J$1:J6,colp)=0,ROW(colp))))))</f>
        <v>Michel</v>
      </c>
      <c r="K7" s="5">
        <f ca="1">IF($J7="","",SUMPRODUCT(--(tablo=$J7)*(objectif=K$1)))</f>
        <v>0</v>
      </c>
      <c r="L7" s="6">
        <f ca="1">IF($J7="","",SUMPRODUCT(--(tablo=$J7)*(objectif=L$1)))</f>
        <v>0</v>
      </c>
      <c r="M7" s="7">
        <f ca="1">IF($J7="","",SUMPRODUCT(--(tablo=$J7)*(objectif=M$1)))</f>
        <v>2</v>
      </c>
      <c r="N7" s="8">
        <f t="shared" ca="1" si="0"/>
        <v>2</v>
      </c>
      <c r="P7" s="3" t="str">
        <f ca="1">OFFSET(B$2,INT((ROWS($1:7)-1)/3),MOD(ROWS($1:7)-1,3))</f>
        <v>Pierre</v>
      </c>
    </row>
    <row r="8" spans="1:18">
      <c r="A8" s="1">
        <v>41821</v>
      </c>
      <c r="B8" t="s">
        <v>10</v>
      </c>
      <c r="C8" t="s">
        <v>10</v>
      </c>
      <c r="D8" t="s">
        <v>12</v>
      </c>
      <c r="F8" s="9" t="s">
        <v>3</v>
      </c>
      <c r="G8" s="9" t="s">
        <v>6</v>
      </c>
      <c r="H8" s="9"/>
      <c r="I8" s="2"/>
      <c r="J8" s="12" t="str">
        <f t="array" aca="1" ref="J8" ca="1">IF(ROW(A7)&gt;$R$1,"",INDEX(colp,MIN(IF(colp&lt;&gt;0,IF(COUNTIF(J$1:J7,colp)=0,ROW(colp))))))</f>
        <v>Simon</v>
      </c>
      <c r="K8" s="17">
        <f ca="1">IF($J8="","",SUMPRODUCT(--(tablo=$J8)*(objectif=K$1)))</f>
        <v>0</v>
      </c>
      <c r="L8" s="18">
        <f ca="1">IF($J8="","",SUMPRODUCT(--(tablo=$J8)*(objectif=L$1)))</f>
        <v>3</v>
      </c>
      <c r="M8" s="19">
        <f ca="1">IF($J8="","",SUMPRODUCT(--(tablo=$J8)*(objectif=M$1)))</f>
        <v>0</v>
      </c>
      <c r="N8" s="16">
        <f t="shared" ca="1" si="0"/>
        <v>3</v>
      </c>
      <c r="P8" s="3" t="str">
        <f ca="1">OFFSET(B$2,INT((ROWS($1:8)-1)/3),MOD(ROWS($1:8)-1,3))</f>
        <v>Marc</v>
      </c>
    </row>
    <row r="9" spans="1:18">
      <c r="A9" s="1">
        <v>41852</v>
      </c>
      <c r="B9" t="s">
        <v>8</v>
      </c>
      <c r="C9" t="s">
        <v>13</v>
      </c>
      <c r="D9" t="s">
        <v>10</v>
      </c>
      <c r="F9" s="10" t="s">
        <v>10</v>
      </c>
      <c r="G9" s="11">
        <v>3</v>
      </c>
      <c r="H9" s="9"/>
      <c r="J9" t="str">
        <f t="array" aca="1" ref="J9" ca="1">IF(ROW(A8)&gt;$R$1,"",INDEX(colp,MIN(IF(colp&lt;&gt;0,IF(COUNTIF(J$1:J8,colp)=0,ROW(colp))))))</f>
        <v/>
      </c>
      <c r="K9" s="5" t="str">
        <f ca="1">IF($J9="","",SUMPRODUCT(--(tablo=$J9)*(objectif=K$1)))</f>
        <v/>
      </c>
      <c r="L9" s="6" t="str">
        <f ca="1">IF($J9="","",SUMPRODUCT(--(tablo=$J9)*(objectif=L$1)))</f>
        <v/>
      </c>
      <c r="M9" s="7" t="str">
        <f ca="1">IF($J9="","",SUMPRODUCT(--(tablo=$J9)*(objectif=M$1)))</f>
        <v/>
      </c>
      <c r="N9" s="8">
        <f t="shared" ca="1" si="0"/>
        <v>0</v>
      </c>
      <c r="P9" s="3" t="str">
        <f ca="1">OFFSET(B$2,INT((ROWS($1:9)-1)/3),MOD(ROWS($1:9)-1,3))</f>
        <v>Louis</v>
      </c>
    </row>
    <row r="10" spans="1:18">
      <c r="A10" s="1">
        <v>41883</v>
      </c>
      <c r="B10" t="s">
        <v>11</v>
      </c>
      <c r="C10" t="s">
        <v>10</v>
      </c>
      <c r="D10" t="s">
        <v>10</v>
      </c>
      <c r="F10" s="10" t="s">
        <v>9</v>
      </c>
      <c r="G10" s="11">
        <v>3</v>
      </c>
      <c r="H10" s="9"/>
      <c r="J10" s="12" t="str">
        <f t="array" aca="1" ref="J10" ca="1">IF(ROW(A9)&gt;$R$1,"",INDEX(colp,MIN(IF(colp&lt;&gt;0,IF(COUNTIF(J$1:J9,colp)=0,ROW(colp))))))</f>
        <v/>
      </c>
      <c r="K10" s="17" t="str">
        <f ca="1">IF($J10="","",SUMPRODUCT(--(tablo=$J10)*(objectif=K$1)))</f>
        <v/>
      </c>
      <c r="L10" s="18" t="str">
        <f ca="1">IF($J10="","",SUMPRODUCT(--(tablo=$J10)*(objectif=L$1)))</f>
        <v/>
      </c>
      <c r="M10" s="19" t="str">
        <f ca="1">IF($J10="","",SUMPRODUCT(--(tablo=$J10)*(objectif=M$1)))</f>
        <v/>
      </c>
      <c r="N10" s="16">
        <f t="shared" ca="1" si="0"/>
        <v>0</v>
      </c>
      <c r="P10" s="3" t="str">
        <f ca="1">OFFSET(B$2,INT((ROWS($1:10)-1)/3),MOD(ROWS($1:10)-1,3))</f>
        <v>Jean</v>
      </c>
    </row>
    <row r="11" spans="1:18">
      <c r="A11" s="1">
        <v>41913</v>
      </c>
      <c r="B11" t="s">
        <v>10</v>
      </c>
      <c r="C11" t="s">
        <v>13</v>
      </c>
      <c r="D11" t="s">
        <v>11</v>
      </c>
      <c r="F11" s="10" t="s">
        <v>13</v>
      </c>
      <c r="G11" s="11">
        <v>3</v>
      </c>
      <c r="H11" s="9"/>
      <c r="J11" t="str">
        <f t="array" aca="1" ref="J11" ca="1">IF(ROW(A10)&gt;$R$1,"",INDEX(colp,MIN(IF(colp&lt;&gt;0,IF(COUNTIF(J$1:J10,colp)=0,ROW(colp))))))</f>
        <v/>
      </c>
      <c r="K11" s="5" t="str">
        <f ca="1">IF($J11="","",SUMPRODUCT(--(tablo=$J11)*(objectif=K$1)))</f>
        <v/>
      </c>
      <c r="L11" s="6" t="str">
        <f ca="1">IF($J11="","",SUMPRODUCT(--(tablo=$J11)*(objectif=L$1)))</f>
        <v/>
      </c>
      <c r="M11" s="7" t="str">
        <f ca="1">IF($J11="","",SUMPRODUCT(--(tablo=$J11)*(objectif=M$1)))</f>
        <v/>
      </c>
      <c r="N11" s="8">
        <f t="shared" ca="1" si="0"/>
        <v>0</v>
      </c>
      <c r="P11" s="3" t="str">
        <f ca="1">OFFSET(B$2,INT((ROWS($1:11)-1)/3),MOD(ROWS($1:11)-1,3))</f>
        <v>Pierre</v>
      </c>
    </row>
    <row r="12" spans="1:18">
      <c r="A12" s="1">
        <v>41944</v>
      </c>
      <c r="B12" t="s">
        <v>10</v>
      </c>
      <c r="C12" t="s">
        <v>9</v>
      </c>
      <c r="D12" t="s">
        <v>9</v>
      </c>
      <c r="F12" s="10" t="s">
        <v>15</v>
      </c>
      <c r="G12" s="11">
        <v>1</v>
      </c>
      <c r="H12" s="9"/>
      <c r="J12" s="12" t="str">
        <f t="array" aca="1" ref="J12" ca="1">IF(ROW(A11)&gt;$R$1,"",INDEX(colp,MIN(IF(colp&lt;&gt;0,IF(COUNTIF(J$1:J11,colp)=0,ROW(colp))))))</f>
        <v/>
      </c>
      <c r="K12" s="17" t="str">
        <f ca="1">IF($J12="","",SUMPRODUCT(--(tablo=$J12)*(objectif=K$1)))</f>
        <v/>
      </c>
      <c r="L12" s="18" t="str">
        <f ca="1">IF($J12="","",SUMPRODUCT(--(tablo=$J12)*(objectif=L$1)))</f>
        <v/>
      </c>
      <c r="M12" s="19" t="str">
        <f ca="1">IF($J12="","",SUMPRODUCT(--(tablo=$J12)*(objectif=M$1)))</f>
        <v/>
      </c>
      <c r="N12" s="16">
        <f t="shared" ca="1" si="0"/>
        <v>0</v>
      </c>
      <c r="P12" s="3" t="str">
        <f ca="1">OFFSET(B$2,INT((ROWS($1:12)-1)/3),MOD(ROWS($1:12)-1,3))</f>
        <v>Marc</v>
      </c>
    </row>
    <row r="13" spans="1:18">
      <c r="F13" s="10" t="s">
        <v>16</v>
      </c>
      <c r="G13" s="11"/>
      <c r="H13" s="9"/>
      <c r="J13" t="str">
        <f t="array" aca="1" ref="J13" ca="1">IF(ROW(A12)&gt;$R$1,"",INDEX(colp,MIN(IF(colp&lt;&gt;0,IF(COUNTIF(J$1:J12,colp)=0,ROW(colp))))))</f>
        <v/>
      </c>
      <c r="K13" s="5" t="str">
        <f ca="1">IF($J13="","",SUMPRODUCT(--(tablo=$J13)*(objectif=K$1)))</f>
        <v/>
      </c>
      <c r="L13" s="6" t="str">
        <f ca="1">IF($J13="","",SUMPRODUCT(--(tablo=$J13)*(objectif=L$1)))</f>
        <v/>
      </c>
      <c r="M13" s="7" t="str">
        <f ca="1">IF($J13="","",SUMPRODUCT(--(tablo=$J13)*(objectif=M$1)))</f>
        <v/>
      </c>
      <c r="N13" s="8">
        <f t="shared" ca="1" si="0"/>
        <v>0</v>
      </c>
      <c r="P13" s="3" t="str">
        <f ca="1">OFFSET(B$2,INT((ROWS($1:13)-1)/3),MOD(ROWS($1:13)-1,3))</f>
        <v>Antoine</v>
      </c>
    </row>
    <row r="14" spans="1:18">
      <c r="F14" s="10" t="s">
        <v>4</v>
      </c>
      <c r="G14" s="11">
        <v>10</v>
      </c>
      <c r="H14" s="9"/>
      <c r="J14" s="12" t="str">
        <f t="array" aca="1" ref="J14" ca="1">IF(ROW(A13)&gt;$R$1,"",INDEX(colp,MIN(IF(colp&lt;&gt;0,IF(COUNTIF(J$1:J13,colp)=0,ROW(colp))))))</f>
        <v/>
      </c>
      <c r="K14" s="17" t="str">
        <f ca="1">IF($J14="","",SUMPRODUCT(--(tablo=$J14)*(objectif=K$1)))</f>
        <v/>
      </c>
      <c r="L14" s="18" t="str">
        <f ca="1">IF($J14="","",SUMPRODUCT(--(tablo=$J14)*(objectif=L$1)))</f>
        <v/>
      </c>
      <c r="M14" s="19" t="str">
        <f ca="1">IF($J14="","",SUMPRODUCT(--(tablo=$J14)*(objectif=M$1)))</f>
        <v/>
      </c>
      <c r="N14" s="16">
        <f t="shared" ca="1" si="0"/>
        <v>0</v>
      </c>
      <c r="P14" s="3" t="str">
        <f ca="1">OFFSET(B$2,INT((ROWS($1:14)-1)/3),MOD(ROWS($1:14)-1,3))</f>
        <v>Antoine</v>
      </c>
    </row>
    <row r="15" spans="1:18">
      <c r="F15" s="9"/>
      <c r="G15" s="9"/>
      <c r="H15" s="9"/>
      <c r="J15" t="str">
        <f t="array" aca="1" ref="J15" ca="1">IF(ROW(A14)&gt;$R$1,"",INDEX(colp,MIN(IF(colp&lt;&gt;0,IF(COUNTIF(J$1:J14,colp)=0,ROW(colp))))))</f>
        <v/>
      </c>
      <c r="K15" s="5" t="str">
        <f ca="1">IF($J15="","",SUMPRODUCT(--(tablo=$J15)*(objectif=K$1)))</f>
        <v/>
      </c>
      <c r="L15" s="6" t="str">
        <f ca="1">IF($J15="","",SUMPRODUCT(--(tablo=$J15)*(objectif=L$1)))</f>
        <v/>
      </c>
      <c r="M15" s="7" t="str">
        <f ca="1">IF($J15="","",SUMPRODUCT(--(tablo=$J15)*(objectif=M$1)))</f>
        <v/>
      </c>
      <c r="N15" s="8">
        <f t="shared" ca="1" si="0"/>
        <v>0</v>
      </c>
      <c r="P15" s="3" t="str">
        <f ca="1">OFFSET(B$2,INT((ROWS($1:15)-1)/3),MOD(ROWS($1:15)-1,3))</f>
        <v>Michel</v>
      </c>
    </row>
    <row r="16" spans="1:18">
      <c r="F16" s="9" t="s">
        <v>3</v>
      </c>
      <c r="G16" s="9" t="s">
        <v>14</v>
      </c>
      <c r="H16" s="9"/>
      <c r="J16" s="12" t="str">
        <f t="array" aca="1" ref="J16" ca="1">IF(ROW(A15)&gt;$R$1,"",INDEX(colp,MIN(IF(colp&lt;&gt;0,IF(COUNTIF(J$1:J15,colp)=0,ROW(colp))))))</f>
        <v/>
      </c>
      <c r="K16" s="17" t="str">
        <f ca="1">IF($J16="","",SUMPRODUCT(--(tablo=$J16)*(objectif=K$1)))</f>
        <v/>
      </c>
      <c r="L16" s="18" t="str">
        <f ca="1">IF($J16="","",SUMPRODUCT(--(tablo=$J16)*(objectif=L$1)))</f>
        <v/>
      </c>
      <c r="M16" s="19" t="str">
        <f ca="1">IF($J16="","",SUMPRODUCT(--(tablo=$J16)*(objectif=M$1)))</f>
        <v/>
      </c>
      <c r="N16" s="16">
        <f t="shared" ca="1" si="0"/>
        <v>0</v>
      </c>
      <c r="P16" s="3" t="str">
        <f ca="1">OFFSET(B$2,INT((ROWS($1:16)-1)/3),MOD(ROWS($1:16)-1,3))</f>
        <v>Jean</v>
      </c>
    </row>
    <row r="17" spans="6:16">
      <c r="F17" s="10" t="s">
        <v>10</v>
      </c>
      <c r="G17" s="11">
        <v>3</v>
      </c>
      <c r="H17" s="9"/>
      <c r="J17" t="str">
        <f t="array" aca="1" ref="J17" ca="1">IF(ROW(A16)&gt;$R$1,"",INDEX(colp,MIN(IF(colp&lt;&gt;0,IF(COUNTIF(J$1:J16,colp)=0,ROW(colp))))))</f>
        <v/>
      </c>
      <c r="K17" s="5" t="str">
        <f ca="1">IF($J17="","",SUMPRODUCT(--(tablo=$J17)*(objectif=K$1)))</f>
        <v/>
      </c>
      <c r="L17" s="6" t="str">
        <f ca="1">IF($J17="","",SUMPRODUCT(--(tablo=$J17)*(objectif=L$1)))</f>
        <v/>
      </c>
      <c r="M17" s="7" t="str">
        <f ca="1">IF($J17="","",SUMPRODUCT(--(tablo=$J17)*(objectif=M$1)))</f>
        <v/>
      </c>
      <c r="N17" s="8">
        <f t="shared" ca="1" si="0"/>
        <v>0</v>
      </c>
      <c r="P17" s="3" t="str">
        <f ca="1">OFFSET(B$2,INT((ROWS($1:17)-1)/3),MOD(ROWS($1:17)-1,3))</f>
        <v>Simon</v>
      </c>
    </row>
    <row r="18" spans="6:16">
      <c r="F18" s="10" t="s">
        <v>11</v>
      </c>
      <c r="G18" s="11">
        <v>2</v>
      </c>
      <c r="H18" s="9"/>
      <c r="J18" s="12" t="str">
        <f t="array" aca="1" ref="J18" ca="1">IF(ROW(A17)&gt;$R$1,"",INDEX(colp,MIN(IF(colp&lt;&gt;0,IF(COUNTIF(J$1:J17,colp)=0,ROW(colp))))))</f>
        <v/>
      </c>
      <c r="K18" s="17" t="str">
        <f ca="1">IF($J18="","",SUMPRODUCT(--(tablo=$J18)*(objectif=K$1)))</f>
        <v/>
      </c>
      <c r="L18" s="18" t="str">
        <f ca="1">IF($J18="","",SUMPRODUCT(--(tablo=$J18)*(objectif=L$1)))</f>
        <v/>
      </c>
      <c r="M18" s="19" t="str">
        <f ca="1">IF($J18="","",SUMPRODUCT(--(tablo=$J18)*(objectif=M$1)))</f>
        <v/>
      </c>
      <c r="N18" s="16">
        <f t="shared" ca="1" si="0"/>
        <v>0</v>
      </c>
      <c r="P18" s="3" t="str">
        <f ca="1">OFFSET(B$2,INT((ROWS($1:18)-1)/3),MOD(ROWS($1:18)-1,3))</f>
        <v>Pierre</v>
      </c>
    </row>
    <row r="19" spans="6:16">
      <c r="F19" s="10" t="s">
        <v>9</v>
      </c>
      <c r="G19" s="11">
        <v>2</v>
      </c>
      <c r="H19" s="9"/>
      <c r="J19" t="str">
        <f t="array" aca="1" ref="J19" ca="1">IF(ROW(A18)&gt;$R$1,"",INDEX(colp,MIN(IF(colp&lt;&gt;0,IF(COUNTIF(J$1:J18,colp)=0,ROW(colp))))))</f>
        <v/>
      </c>
      <c r="K19" s="5" t="str">
        <f ca="1">IF($J19="","",SUMPRODUCT(--(tablo=$J19)*(objectif=K$1)))</f>
        <v/>
      </c>
      <c r="L19" s="6" t="str">
        <f ca="1">IF($J19="","",SUMPRODUCT(--(tablo=$J19)*(objectif=L$1)))</f>
        <v/>
      </c>
      <c r="M19" s="7" t="str">
        <f ca="1">IF($J19="","",SUMPRODUCT(--(tablo=$J19)*(objectif=M$1)))</f>
        <v/>
      </c>
      <c r="N19" s="8">
        <f t="shared" ca="1" si="0"/>
        <v>0</v>
      </c>
      <c r="P19" s="3" t="str">
        <f ca="1">OFFSET(B$2,INT((ROWS($1:19)-1)/3),MOD(ROWS($1:19)-1,3))</f>
        <v>Pierre</v>
      </c>
    </row>
    <row r="20" spans="6:16">
      <c r="F20" s="10" t="s">
        <v>12</v>
      </c>
      <c r="G20" s="11">
        <v>2</v>
      </c>
      <c r="H20" s="9"/>
      <c r="J20" s="12" t="str">
        <f t="array" aca="1" ref="J20" ca="1">IF(ROW(A19)&gt;$R$1,"",INDEX(colp,MIN(IF(colp&lt;&gt;0,IF(COUNTIF(J$1:J19,colp)=0,ROW(colp))))))</f>
        <v/>
      </c>
      <c r="K20" s="17" t="str">
        <f ca="1">IF($J20="","",SUMPRODUCT(--(tablo=$J20)*(objectif=K$1)))</f>
        <v/>
      </c>
      <c r="L20" s="18" t="str">
        <f ca="1">IF($J20="","",SUMPRODUCT(--(tablo=$J20)*(objectif=L$1)))</f>
        <v/>
      </c>
      <c r="M20" s="19" t="str">
        <f ca="1">IF($J20="","",SUMPRODUCT(--(tablo=$J20)*(objectif=M$1)))</f>
        <v/>
      </c>
      <c r="N20" s="16">
        <f t="shared" ca="1" si="0"/>
        <v>0</v>
      </c>
      <c r="P20" s="3" t="str">
        <f ca="1">OFFSET(B$2,INT((ROWS($1:20)-1)/3),MOD(ROWS($1:20)-1,3))</f>
        <v>Pierre</v>
      </c>
    </row>
    <row r="21" spans="6:16">
      <c r="F21" s="10" t="s">
        <v>16</v>
      </c>
      <c r="G21" s="11"/>
      <c r="H21" s="9"/>
      <c r="J21" t="str">
        <f t="array" aca="1" ref="J21" ca="1">IF(ROW(A20)&gt;$R$1,"",INDEX(colp,MIN(IF(colp&lt;&gt;0,IF(COUNTIF(J$1:J20,colp)=0,ROW(colp))))))</f>
        <v/>
      </c>
      <c r="K21" s="5" t="str">
        <f ca="1">IF($J21="","",SUMPRODUCT(--(tablo=$J21)*(objectif=K$1)))</f>
        <v/>
      </c>
      <c r="L21" s="6" t="str">
        <f ca="1">IF($J21="","",SUMPRODUCT(--(tablo=$J21)*(objectif=L$1)))</f>
        <v/>
      </c>
      <c r="M21" s="7" t="str">
        <f ca="1">IF($J21="","",SUMPRODUCT(--(tablo=$J21)*(objectif=M$1)))</f>
        <v/>
      </c>
      <c r="N21" s="8">
        <f t="shared" ca="1" si="0"/>
        <v>0</v>
      </c>
      <c r="P21" s="3" t="str">
        <f ca="1">OFFSET(B$2,INT((ROWS($1:21)-1)/3),MOD(ROWS($1:21)-1,3))</f>
        <v>Michel</v>
      </c>
    </row>
    <row r="22" spans="6:16">
      <c r="F22" s="10" t="s">
        <v>4</v>
      </c>
      <c r="G22" s="11">
        <v>9</v>
      </c>
      <c r="H22" s="9"/>
      <c r="J22" s="12" t="str">
        <f t="array" aca="1" ref="J22" ca="1">IF(ROW(A21)&gt;$R$1,"",INDEX(colp,MIN(IF(colp&lt;&gt;0,IF(COUNTIF(J$1:J21,colp)=0,ROW(colp))))))</f>
        <v/>
      </c>
      <c r="K22" s="17" t="str">
        <f ca="1">IF($J22="","",SUMPRODUCT(--(tablo=$J22)*(objectif=K$1)))</f>
        <v/>
      </c>
      <c r="L22" s="18" t="str">
        <f ca="1">IF($J22="","",SUMPRODUCT(--(tablo=$J22)*(objectif=L$1)))</f>
        <v/>
      </c>
      <c r="M22" s="19" t="str">
        <f ca="1">IF($J22="","",SUMPRODUCT(--(tablo=$J22)*(objectif=M$1)))</f>
        <v/>
      </c>
      <c r="N22" s="16">
        <f t="shared" ca="1" si="0"/>
        <v>0</v>
      </c>
      <c r="P22" s="3" t="str">
        <f ca="1">OFFSET(B$2,INT((ROWS($1:22)-1)/3),MOD(ROWS($1:22)-1,3))</f>
        <v>Jean</v>
      </c>
    </row>
    <row r="23" spans="6:16">
      <c r="J23" t="str">
        <f t="array" aca="1" ref="J23" ca="1">IF(ROW(A22)&gt;$R$1,"",INDEX(colp,MIN(IF(colp&lt;&gt;0,IF(COUNTIF(J$1:J22,colp)=0,ROW(colp))))))</f>
        <v/>
      </c>
      <c r="K23" s="5" t="str">
        <f ca="1">IF($J23="","",SUMPRODUCT(--(tablo=$J23)*(objectif=K$1)))</f>
        <v/>
      </c>
      <c r="L23" s="6" t="str">
        <f ca="1">IF($J23="","",SUMPRODUCT(--(tablo=$J23)*(objectif=L$1)))</f>
        <v/>
      </c>
      <c r="M23" s="7" t="str">
        <f ca="1">IF($J23="","",SUMPRODUCT(--(tablo=$J23)*(objectif=M$1)))</f>
        <v/>
      </c>
      <c r="N23" s="8">
        <f t="shared" ca="1" si="0"/>
        <v>0</v>
      </c>
      <c r="P23" s="3" t="str">
        <f ca="1">OFFSET(B$2,INT((ROWS($1:23)-1)/3),MOD(ROWS($1:23)-1,3))</f>
        <v>Simon</v>
      </c>
    </row>
    <row r="24" spans="6:16">
      <c r="J24" s="12" t="str">
        <f t="array" aca="1" ref="J24" ca="1">IF(ROW(A23)&gt;$R$1,"",INDEX(colp,MIN(IF(colp&lt;&gt;0,IF(COUNTIF(J$1:J23,colp)=0,ROW(colp))))))</f>
        <v/>
      </c>
      <c r="K24" s="17" t="str">
        <f ca="1">IF($J24="","",SUMPRODUCT(--(tablo=$J24)*(objectif=K$1)))</f>
        <v/>
      </c>
      <c r="L24" s="18" t="str">
        <f ca="1">IF($J24="","",SUMPRODUCT(--(tablo=$J24)*(objectif=L$1)))</f>
        <v/>
      </c>
      <c r="M24" s="19" t="str">
        <f ca="1">IF($J24="","",SUMPRODUCT(--(tablo=$J24)*(objectif=M$1)))</f>
        <v/>
      </c>
      <c r="N24" s="16">
        <f t="shared" ca="1" si="0"/>
        <v>0</v>
      </c>
      <c r="P24" s="3" t="str">
        <f ca="1">OFFSET(B$2,INT((ROWS($1:24)-1)/3),MOD(ROWS($1:24)-1,3))</f>
        <v>Pierre</v>
      </c>
    </row>
    <row r="25" spans="6:16">
      <c r="J25" t="str">
        <f t="array" aca="1" ref="J25" ca="1">IF(ROW(A24)&gt;$R$1,"",INDEX(colp,MIN(IF(colp&lt;&gt;0,IF(COUNTIF(J$1:J24,colp)=0,ROW(colp))))))</f>
        <v/>
      </c>
      <c r="K25" s="5" t="str">
        <f ca="1">IF($J25="","",SUMPRODUCT(--(tablo=$J25)*(objectif=K$1)))</f>
        <v/>
      </c>
      <c r="L25" s="6" t="str">
        <f ca="1">IF($J25="","",SUMPRODUCT(--(tablo=$J25)*(objectif=L$1)))</f>
        <v/>
      </c>
      <c r="M25" s="7" t="str">
        <f ca="1">IF($J25="","",SUMPRODUCT(--(tablo=$J25)*(objectif=M$1)))</f>
        <v/>
      </c>
      <c r="N25" s="8">
        <f t="shared" ca="1" si="0"/>
        <v>0</v>
      </c>
      <c r="P25" s="3" t="str">
        <f ca="1">OFFSET(B$2,INT((ROWS($1:25)-1)/3),MOD(ROWS($1:25)-1,3))</f>
        <v>Louis</v>
      </c>
    </row>
    <row r="26" spans="6:16">
      <c r="J26" s="12" t="str">
        <f t="array" aca="1" ref="J26" ca="1">IF(ROW(A25)&gt;$R$1,"",INDEX(colp,MIN(IF(colp&lt;&gt;0,IF(COUNTIF(J$1:J25,colp)=0,ROW(colp))))))</f>
        <v/>
      </c>
      <c r="K26" s="17" t="str">
        <f ca="1">IF($J26="","",SUMPRODUCT(--(tablo=$J26)*(objectif=K$1)))</f>
        <v/>
      </c>
      <c r="L26" s="18" t="str">
        <f ca="1">IF($J26="","",SUMPRODUCT(--(tablo=$J26)*(objectif=L$1)))</f>
        <v/>
      </c>
      <c r="M26" s="19" t="str">
        <f ca="1">IF($J26="","",SUMPRODUCT(--(tablo=$J26)*(objectif=M$1)))</f>
        <v/>
      </c>
      <c r="N26" s="16">
        <f t="shared" ca="1" si="0"/>
        <v>0</v>
      </c>
      <c r="P26" s="3" t="str">
        <f ca="1">OFFSET(B$2,INT((ROWS($1:26)-1)/3),MOD(ROWS($1:26)-1,3))</f>
        <v>Pierre</v>
      </c>
    </row>
    <row r="27" spans="6:16">
      <c r="J27" t="str">
        <f t="array" aca="1" ref="J27" ca="1">IF(ROW(A26)&gt;$R$1,"",INDEX(colp,MIN(IF(colp&lt;&gt;0,IF(COUNTIF(J$1:J26,colp)=0,ROW(colp))))))</f>
        <v/>
      </c>
      <c r="K27" s="5" t="str">
        <f ca="1">IF($J27="","",SUMPRODUCT(--(tablo=$J27)*(objectif=K$1)))</f>
        <v/>
      </c>
      <c r="L27" s="6" t="str">
        <f ca="1">IF($J27="","",SUMPRODUCT(--(tablo=$J27)*(objectif=L$1)))</f>
        <v/>
      </c>
      <c r="M27" s="7" t="str">
        <f ca="1">IF($J27="","",SUMPRODUCT(--(tablo=$J27)*(objectif=M$1)))</f>
        <v/>
      </c>
      <c r="N27" s="8">
        <f t="shared" ca="1" si="0"/>
        <v>0</v>
      </c>
      <c r="P27" s="3" t="str">
        <f ca="1">OFFSET(B$2,INT((ROWS($1:27)-1)/3),MOD(ROWS($1:27)-1,3))</f>
        <v>Pierre</v>
      </c>
    </row>
    <row r="28" spans="6:16">
      <c r="J28" s="12" t="str">
        <f t="array" aca="1" ref="J28" ca="1">IF(ROW(A27)&gt;$R$1,"",INDEX(colp,MIN(IF(colp&lt;&gt;0,IF(COUNTIF(J$1:J27,colp)=0,ROW(colp))))))</f>
        <v/>
      </c>
      <c r="K28" s="17" t="str">
        <f ca="1">IF($J28="","",SUMPRODUCT(--(tablo=$J28)*(objectif=K$1)))</f>
        <v/>
      </c>
      <c r="L28" s="18" t="str">
        <f ca="1">IF($J28="","",SUMPRODUCT(--(tablo=$J28)*(objectif=L$1)))</f>
        <v/>
      </c>
      <c r="M28" s="19" t="str">
        <f ca="1">IF($J28="","",SUMPRODUCT(--(tablo=$J28)*(objectif=M$1)))</f>
        <v/>
      </c>
      <c r="N28" s="16">
        <f t="shared" ca="1" si="0"/>
        <v>0</v>
      </c>
      <c r="P28" s="3" t="str">
        <f ca="1">OFFSET(B$2,INT((ROWS($1:28)-1)/3),MOD(ROWS($1:28)-1,3))</f>
        <v>Pierre</v>
      </c>
    </row>
    <row r="29" spans="6:16">
      <c r="J29" t="str">
        <f t="array" aca="1" ref="J29" ca="1">IF(ROW(A28)&gt;$R$1,"",INDEX(colp,MIN(IF(colp&lt;&gt;0,IF(COUNTIF(J$1:J28,colp)=0,ROW(colp))))))</f>
        <v/>
      </c>
      <c r="K29" s="5" t="str">
        <f ca="1">IF($J29="","",SUMPRODUCT(--(tablo=$J29)*(objectif=K$1)))</f>
        <v/>
      </c>
      <c r="L29" s="6" t="str">
        <f ca="1">IF($J29="","",SUMPRODUCT(--(tablo=$J29)*(objectif=L$1)))</f>
        <v/>
      </c>
      <c r="M29" s="7" t="str">
        <f ca="1">IF($J29="","",SUMPRODUCT(--(tablo=$J29)*(objectif=M$1)))</f>
        <v/>
      </c>
      <c r="N29" s="8">
        <f t="shared" ca="1" si="0"/>
        <v>0</v>
      </c>
      <c r="P29" s="3" t="str">
        <f ca="1">OFFSET(B$2,INT((ROWS($1:29)-1)/3),MOD(ROWS($1:29)-1,3))</f>
        <v>Simon</v>
      </c>
    </row>
    <row r="30" spans="6:16">
      <c r="J30" s="12" t="str">
        <f t="array" aca="1" ref="J30" ca="1">IF(ROW(A29)&gt;$R$1,"",INDEX(colp,MIN(IF(colp&lt;&gt;0,IF(COUNTIF(J$1:J29,colp)=0,ROW(colp))))))</f>
        <v/>
      </c>
      <c r="K30" s="20" t="str">
        <f ca="1">IF($J30="","",SUMPRODUCT(--(tablo=$J30)*(objectif=K$1)))</f>
        <v/>
      </c>
      <c r="L30" s="21" t="str">
        <f ca="1">IF($J30="","",SUMPRODUCT(--(tablo=$J30)*(objectif=L$1)))</f>
        <v/>
      </c>
      <c r="M30" s="22" t="str">
        <f ca="1">IF($J30="","",SUMPRODUCT(--(tablo=$J30)*(objectif=M$1)))</f>
        <v/>
      </c>
      <c r="N30" s="16">
        <f t="shared" ca="1" si="0"/>
        <v>0</v>
      </c>
      <c r="P30" s="3" t="str">
        <f ca="1">OFFSET(B$2,INT((ROWS($1:30)-1)/3),MOD(ROWS($1:30)-1,3))</f>
        <v>Louis</v>
      </c>
    </row>
    <row r="31" spans="6:16">
      <c r="P31" s="3" t="str">
        <f ca="1">OFFSET(B$2,INT((ROWS($1:31)-1)/3),MOD(ROWS($1:31)-1,3))</f>
        <v>Pierre</v>
      </c>
    </row>
    <row r="32" spans="6:16">
      <c r="P32" s="3" t="str">
        <f ca="1">OFFSET(B$2,INT((ROWS($1:32)-1)/3),MOD(ROWS($1:32)-1,3))</f>
        <v>Marc</v>
      </c>
    </row>
    <row r="33" spans="16:16">
      <c r="P33" s="3" t="str">
        <f ca="1">OFFSET(B$2,INT((ROWS($1:33)-1)/3),MOD(ROWS($1:33)-1,3))</f>
        <v>Marc</v>
      </c>
    </row>
    <row r="34" spans="16:16">
      <c r="P34" s="3">
        <f ca="1">OFFSET(B$2,INT((ROWS($1:34)-1)/3),MOD(ROWS($1:34)-1,3))</f>
        <v>0</v>
      </c>
    </row>
    <row r="35" spans="16:16">
      <c r="P35" s="3">
        <f ca="1">OFFSET(B$2,INT((ROWS($1:35)-1)/3),MOD(ROWS($1:35)-1,3))</f>
        <v>0</v>
      </c>
    </row>
    <row r="36" spans="16:16">
      <c r="P36" s="3">
        <f ca="1">OFFSET(B$2,INT((ROWS($1:36)-1)/3),MOD(ROWS($1:36)-1,3))</f>
        <v>0</v>
      </c>
    </row>
    <row r="37" spans="16:16">
      <c r="P37" s="3">
        <f ca="1">OFFSET(B$2,INT((ROWS($1:37)-1)/3),MOD(ROWS($1:37)-1,3))</f>
        <v>0</v>
      </c>
    </row>
    <row r="38" spans="16:16">
      <c r="P38" s="3">
        <f ca="1">OFFSET(B$2,INT((ROWS($1:38)-1)/3),MOD(ROWS($1:38)-1,3))</f>
        <v>0</v>
      </c>
    </row>
    <row r="39" spans="16:16">
      <c r="P39" s="3">
        <f ca="1">OFFSET(B$2,INT((ROWS($1:39)-1)/3),MOD(ROWS($1:39)-1,3))</f>
        <v>0</v>
      </c>
    </row>
    <row r="40" spans="16:16">
      <c r="P40" s="3">
        <f ca="1">OFFSET(B$2,INT((ROWS($1:40)-1)/3),MOD(ROWS($1:40)-1,3))</f>
        <v>0</v>
      </c>
    </row>
    <row r="41" spans="16:16">
      <c r="P41" s="3">
        <f ca="1">OFFSET(B$2,INT((ROWS($1:41)-1)/3),MOD(ROWS($1:41)-1,3))</f>
        <v>0</v>
      </c>
    </row>
    <row r="42" spans="16:16">
      <c r="P42" s="3">
        <f ca="1">OFFSET(B$2,INT((ROWS($1:42)-1)/3),MOD(ROWS($1:42)-1,3))</f>
        <v>0</v>
      </c>
    </row>
    <row r="43" spans="16:16">
      <c r="P43" s="3">
        <f ca="1">OFFSET(B$2,INT((ROWS($1:43)-1)/3),MOD(ROWS($1:43)-1,3))</f>
        <v>0</v>
      </c>
    </row>
    <row r="44" spans="16:16">
      <c r="P44" s="3">
        <f ca="1">OFFSET(B$2,INT((ROWS($1:44)-1)/3),MOD(ROWS($1:44)-1,3))</f>
        <v>0</v>
      </c>
    </row>
    <row r="45" spans="16:16">
      <c r="P45" s="3">
        <f ca="1">OFFSET(B$2,INT((ROWS($1:45)-1)/3),MOD(ROWS($1:45)-1,3))</f>
        <v>0</v>
      </c>
    </row>
    <row r="46" spans="16:16">
      <c r="P46" s="3">
        <f ca="1">OFFSET(B$2,INT((ROWS($1:46)-1)/3),MOD(ROWS($1:46)-1,3))</f>
        <v>0</v>
      </c>
    </row>
    <row r="47" spans="16:16">
      <c r="P47" s="3">
        <f ca="1">OFFSET(B$2,INT((ROWS($1:47)-1)/3),MOD(ROWS($1:47)-1,3))</f>
        <v>0</v>
      </c>
    </row>
    <row r="48" spans="16:16">
      <c r="P48" s="3">
        <f ca="1">OFFSET(B$2,INT((ROWS($1:48)-1)/3),MOD(ROWS($1:48)-1,3))</f>
        <v>0</v>
      </c>
    </row>
    <row r="49" spans="16:16">
      <c r="P49" s="3">
        <f ca="1">OFFSET(B$2,INT((ROWS($1:49)-1)/3),MOD(ROWS($1:49)-1,3))</f>
        <v>0</v>
      </c>
    </row>
    <row r="50" spans="16:16">
      <c r="P50" s="3">
        <f ca="1">OFFSET(B$2,INT((ROWS($1:50)-1)/3),MOD(ROWS($1:50)-1,3))</f>
        <v>0</v>
      </c>
    </row>
    <row r="51" spans="16:16">
      <c r="P51" s="3">
        <f ca="1">OFFSET(B$2,INT((ROWS($1:51)-1)/3),MOD(ROWS($1:51)-1,3))</f>
        <v>0</v>
      </c>
    </row>
    <row r="52" spans="16:16">
      <c r="P52" s="3">
        <f ca="1">OFFSET(B$2,INT((ROWS($1:52)-1)/3),MOD(ROWS($1:52)-1,3))</f>
        <v>0</v>
      </c>
    </row>
  </sheetData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selection activeCell="D7" sqref="D7"/>
    </sheetView>
  </sheetViews>
  <sheetFormatPr baseColWidth="10" defaultRowHeight="14.5"/>
  <cols>
    <col min="1" max="1" width="12.7265625" customWidth="1"/>
    <col min="2" max="4" width="11.7265625" customWidth="1"/>
  </cols>
  <sheetData>
    <row r="1" spans="1:5">
      <c r="A1" t="s">
        <v>17</v>
      </c>
      <c r="B1" t="s">
        <v>1</v>
      </c>
      <c r="C1" t="s">
        <v>2</v>
      </c>
      <c r="D1" t="s">
        <v>7</v>
      </c>
      <c r="E1" t="s">
        <v>18</v>
      </c>
    </row>
    <row r="2" spans="1:5">
      <c r="A2" t="str">
        <f>Feuil1!F2</f>
        <v>Pierre</v>
      </c>
      <c r="B2">
        <f>GETPIVOTDATA("Objectif 1",Feuil1!$F$1,"Objectif 1","Pierre")</f>
        <v>5</v>
      </c>
      <c r="C2">
        <f>GETPIVOTDATA("Objectif 2",Feuil1!$F$8,"Objectif 2","Pierre")</f>
        <v>3</v>
      </c>
      <c r="D2">
        <f>GETPIVOTDATA("Objectif 3",Feuil1!$F$16,"Objectif 3","Pierre")</f>
        <v>3</v>
      </c>
      <c r="E2">
        <f>SUM(B2:D2)</f>
        <v>11</v>
      </c>
    </row>
    <row r="3" spans="1:5">
      <c r="A3" t="str">
        <f>Feuil1!F3</f>
        <v>Jean</v>
      </c>
      <c r="B3">
        <f>GETPIVOTDATA("Objectif 1",Feuil1!$F$1,"Objectif 1","Jean")</f>
        <v>4</v>
      </c>
      <c r="E3">
        <f>SUM(B3:D3)</f>
        <v>4</v>
      </c>
    </row>
    <row r="4" spans="1:5">
      <c r="A4" t="s">
        <v>15</v>
      </c>
      <c r="B4">
        <f>GETPIVOTDATA("Objectif 1",Feuil1!$F$1,"Objectif 1","Antoine")</f>
        <v>1</v>
      </c>
      <c r="C4">
        <f>GETPIVOTDATA("Objectif 2",Feuil1!$F$8,"Objectif 2","Antoine")</f>
        <v>1</v>
      </c>
      <c r="E4">
        <f>SUM(B4:D4)</f>
        <v>2</v>
      </c>
    </row>
    <row r="5" spans="1:5">
      <c r="A5" t="s">
        <v>11</v>
      </c>
      <c r="B5">
        <f>GETPIVOTDATA("Objectif 1",Feuil1!$F$1,"Objectif 1","Louis")</f>
        <v>1</v>
      </c>
      <c r="D5">
        <f>GETPIVOTDATA("Objectif 3",Feuil1!$F$16,"Objectif 3","Louis")</f>
        <v>2</v>
      </c>
      <c r="E5">
        <f>SUM(B5:D5)</f>
        <v>3</v>
      </c>
    </row>
    <row r="8" spans="1:5">
      <c r="A8" t="s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objectif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Coutant</dc:creator>
  <cp:lastModifiedBy>tulipe</cp:lastModifiedBy>
  <dcterms:created xsi:type="dcterms:W3CDTF">2015-06-14T07:45:35Z</dcterms:created>
  <dcterms:modified xsi:type="dcterms:W3CDTF">2015-06-14T12:42:21Z</dcterms:modified>
</cp:coreProperties>
</file>