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DB2B92BC-7486-4AAC-8805-5AA62DF5721D}" xr6:coauthVersionLast="47" xr6:coauthVersionMax="47" xr10:uidLastSave="{00000000-0000-0000-0000-000000000000}"/>
  <bookViews>
    <workbookView xWindow="-120" yWindow="-120" windowWidth="29040" windowHeight="15720" xr2:uid="{BBD31B2D-022A-402D-BD31-B8B8B2157A2D}"/>
  </bookViews>
  <sheets>
    <sheet name="Calcu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1" l="1"/>
  <c r="M11" i="1"/>
  <c r="M12" i="1"/>
  <c r="M13" i="1"/>
  <c r="M14" i="1"/>
  <c r="M15" i="1"/>
  <c r="M16" i="1"/>
  <c r="M17" i="1"/>
  <c r="M18" i="1"/>
  <c r="M9" i="1"/>
  <c r="J10" i="1"/>
  <c r="J11" i="1"/>
  <c r="J12" i="1"/>
  <c r="K12" i="1" s="1"/>
  <c r="J13" i="1"/>
  <c r="J14" i="1"/>
  <c r="K14" i="1" s="1"/>
  <c r="J15" i="1"/>
  <c r="J16" i="1"/>
  <c r="J17" i="1"/>
  <c r="J18" i="1"/>
  <c r="J9" i="1"/>
  <c r="K9" i="1"/>
  <c r="K18" i="1"/>
  <c r="L10" i="1"/>
  <c r="L11" i="1"/>
  <c r="K15" i="1" s="1"/>
  <c r="L12" i="1"/>
  <c r="L13" i="1"/>
  <c r="L14" i="1"/>
  <c r="L15" i="1"/>
  <c r="L16" i="1"/>
  <c r="L17" i="1"/>
  <c r="L18" i="1"/>
  <c r="L9" i="1"/>
  <c r="K10" i="1"/>
  <c r="K11" i="1"/>
  <c r="K16" i="1"/>
  <c r="K17" i="1"/>
  <c r="I11" i="1"/>
  <c r="I12" i="1"/>
  <c r="I13" i="1"/>
  <c r="I14" i="1"/>
  <c r="I15" i="1"/>
  <c r="I16" i="1"/>
  <c r="I17" i="1"/>
  <c r="I18" i="1"/>
  <c r="I10" i="1"/>
  <c r="F23" i="1"/>
  <c r="E23" i="1"/>
  <c r="D23" i="1"/>
  <c r="F22" i="1"/>
  <c r="I9" i="1"/>
  <c r="E9" i="1"/>
  <c r="K13" i="1" l="1"/>
  <c r="K21" i="1"/>
  <c r="K20" i="1" l="1"/>
  <c r="L22" i="1" s="1"/>
</calcChain>
</file>

<file path=xl/sharedStrings.xml><?xml version="1.0" encoding="utf-8"?>
<sst xmlns="http://schemas.openxmlformats.org/spreadsheetml/2006/main" count="28" uniqueCount="27">
  <si>
    <r>
      <t>(</t>
    </r>
    <r>
      <rPr>
        <b/>
        <sz val="11"/>
        <color theme="4" tint="-0.249977111117893"/>
        <rFont val="Calibri"/>
        <family val="2"/>
      </rPr>
      <t>I</t>
    </r>
    <r>
      <rPr>
        <sz val="10"/>
        <color theme="1"/>
        <rFont val="Calibri"/>
        <family val="2"/>
      </rPr>
      <t xml:space="preserve">ndeminité </t>
    </r>
    <r>
      <rPr>
        <b/>
        <sz val="10"/>
        <color theme="4" tint="-0.249977111117893"/>
        <rFont val="Calibri"/>
        <family val="2"/>
      </rPr>
      <t>F</t>
    </r>
    <r>
      <rPr>
        <sz val="10"/>
        <color theme="1"/>
        <rFont val="Calibri"/>
        <family val="2"/>
      </rPr>
      <t xml:space="preserve">orfaire de </t>
    </r>
    <r>
      <rPr>
        <b/>
        <sz val="11"/>
        <color theme="4" tint="-0.249977111117893"/>
        <rFont val="Calibri"/>
        <family val="2"/>
      </rPr>
      <t>R</t>
    </r>
    <r>
      <rPr>
        <sz val="10"/>
        <color theme="1"/>
        <rFont val="Calibri"/>
        <family val="2"/>
      </rPr>
      <t>ecouvrement)</t>
    </r>
  </si>
  <si>
    <t>DUS CLIENTS</t>
  </si>
  <si>
    <t>IFR :</t>
  </si>
  <si>
    <t>N° Cpte :</t>
  </si>
  <si>
    <t>DATE DE RELEVE :</t>
  </si>
  <si>
    <t>N° Facture</t>
  </si>
  <si>
    <t>Date Fact</t>
  </si>
  <si>
    <t>Date Éché</t>
  </si>
  <si>
    <t>Nom</t>
  </si>
  <si>
    <t>Libellé</t>
  </si>
  <si>
    <t>TTC</t>
  </si>
  <si>
    <t>Date paie</t>
  </si>
  <si>
    <t>Solde</t>
  </si>
  <si>
    <t>Jours/Ret</t>
  </si>
  <si>
    <t>Intérêts</t>
  </si>
  <si>
    <t>Forfait</t>
  </si>
  <si>
    <t>Total Du</t>
  </si>
  <si>
    <t>au crédit du 7631000</t>
  </si>
  <si>
    <t xml:space="preserve">Montant des intérêts redevables : </t>
  </si>
  <si>
    <t>Montant IFR :</t>
  </si>
  <si>
    <t>TOTAL FACTURES</t>
  </si>
  <si>
    <t>MONTANT TOTAL A PAYER</t>
  </si>
  <si>
    <t>Relevé du :</t>
  </si>
  <si>
    <t>F9535</t>
  </si>
  <si>
    <t>A Nouv F9819 30/09/24</t>
  </si>
  <si>
    <t>MOI</t>
  </si>
  <si>
    <t>Intérets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</si>
</sst>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[$€-40C]"/>
    <numFmt numFmtId="165" formatCode="dd/mm/yy;@"/>
    <numFmt numFmtId="166" formatCode="#,##0.00_ ;[Red]\-#,##0.00\ "/>
    <numFmt numFmtId="167" formatCode="0\ &quot;jours&quot;"/>
    <numFmt numFmtId="168" formatCode="#,##0.00\ &quot;€&quot;"/>
  </numFmts>
  <fonts count="11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0"/>
      <color theme="1"/>
      <name val="Calibri"/>
      <family val="2"/>
    </font>
    <font>
      <b/>
      <sz val="11"/>
      <color theme="4" tint="-0.249977111117893"/>
      <name val="Calibri"/>
      <family val="2"/>
    </font>
    <font>
      <b/>
      <sz val="10"/>
      <color theme="4" tint="-0.249977111117893"/>
      <name val="Calibri"/>
      <family val="2"/>
    </font>
    <font>
      <i/>
      <sz val="10"/>
      <color theme="1"/>
      <name val="Calibri"/>
      <family val="2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</borders>
  <cellStyleXfs count="2">
    <xf numFmtId="0" fontId="0" fillId="0" borderId="0"/>
    <xf numFmtId="0" fontId="8" fillId="0" borderId="0"/>
  </cellStyleXfs>
  <cellXfs count="36">
    <xf numFmtId="0" fontId="0" fillId="0" borderId="0" xfId="0"/>
    <xf numFmtId="0" fontId="3" fillId="0" borderId="0" xfId="0" applyFont="1" applyAlignment="1">
      <alignment horizontal="left"/>
    </xf>
    <xf numFmtId="14" fontId="0" fillId="0" borderId="0" xfId="0" applyNumberFormat="1"/>
    <xf numFmtId="0" fontId="6" fillId="0" borderId="0" xfId="0" applyFont="1"/>
    <xf numFmtId="0" fontId="0" fillId="0" borderId="0" xfId="0" applyAlignment="1">
      <alignment horizontal="right" indent="1"/>
    </xf>
    <xf numFmtId="164" fontId="2" fillId="2" borderId="0" xfId="0" applyNumberFormat="1" applyFont="1" applyFill="1"/>
    <xf numFmtId="0" fontId="0" fillId="0" borderId="0" xfId="0" quotePrefix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7" fillId="0" borderId="2" xfId="0" applyFont="1" applyBorder="1" applyAlignment="1" applyProtection="1">
      <alignment horizontal="center"/>
      <protection locked="0"/>
    </xf>
    <xf numFmtId="165" fontId="7" fillId="0" borderId="2" xfId="0" applyNumberFormat="1" applyFont="1" applyBorder="1" applyAlignment="1" applyProtection="1">
      <alignment horizontal="center"/>
      <protection locked="0"/>
    </xf>
    <xf numFmtId="0" fontId="3" fillId="0" borderId="2" xfId="0" applyFont="1" applyBorder="1"/>
    <xf numFmtId="0" fontId="7" fillId="0" borderId="3" xfId="1" applyFont="1" applyBorder="1" applyAlignment="1" applyProtection="1">
      <alignment horizontal="left"/>
      <protection hidden="1"/>
    </xf>
    <xf numFmtId="4" fontId="3" fillId="0" borderId="4" xfId="0" applyNumberFormat="1" applyFont="1" applyBorder="1"/>
    <xf numFmtId="4" fontId="3" fillId="0" borderId="2" xfId="0" applyNumberFormat="1" applyFont="1" applyBorder="1"/>
    <xf numFmtId="0" fontId="7" fillId="0" borderId="2" xfId="0" quotePrefix="1" applyFont="1" applyBorder="1" applyAlignment="1" applyProtection="1">
      <alignment horizontal="center"/>
      <protection hidden="1"/>
    </xf>
    <xf numFmtId="165" fontId="7" fillId="0" borderId="2" xfId="0" quotePrefix="1" applyNumberFormat="1" applyFont="1" applyBorder="1" applyAlignment="1" applyProtection="1">
      <alignment horizontal="center"/>
      <protection hidden="1"/>
    </xf>
    <xf numFmtId="0" fontId="3" fillId="0" borderId="0" xfId="0" applyFont="1"/>
    <xf numFmtId="0" fontId="6" fillId="0" borderId="0" xfId="0" applyFont="1" applyAlignment="1">
      <alignment horizontal="right"/>
    </xf>
    <xf numFmtId="0" fontId="9" fillId="0" borderId="0" xfId="1" applyFont="1" applyAlignment="1" applyProtection="1">
      <alignment horizontal="right"/>
      <protection hidden="1"/>
    </xf>
    <xf numFmtId="168" fontId="0" fillId="0" borderId="0" xfId="0" applyNumberFormat="1"/>
    <xf numFmtId="0" fontId="10" fillId="0" borderId="0" xfId="0" applyFont="1"/>
    <xf numFmtId="0" fontId="10" fillId="0" borderId="0" xfId="0" applyFont="1" applyAlignment="1">
      <alignment horizontal="right"/>
    </xf>
    <xf numFmtId="168" fontId="10" fillId="0" borderId="0" xfId="0" applyNumberFormat="1" applyFont="1"/>
    <xf numFmtId="0" fontId="10" fillId="0" borderId="0" xfId="0" applyFont="1" applyAlignment="1">
      <alignment horizontal="right" indent="2"/>
    </xf>
    <xf numFmtId="14" fontId="1" fillId="0" borderId="0" xfId="0" applyNumberFormat="1" applyFont="1"/>
    <xf numFmtId="166" fontId="3" fillId="3" borderId="5" xfId="0" applyNumberFormat="1" applyFont="1" applyFill="1" applyBorder="1"/>
    <xf numFmtId="167" fontId="3" fillId="3" borderId="0" xfId="0" quotePrefix="1" applyNumberFormat="1" applyFont="1" applyFill="1" applyAlignment="1">
      <alignment horizontal="center"/>
    </xf>
    <xf numFmtId="2" fontId="3" fillId="3" borderId="5" xfId="0" quotePrefix="1" applyNumberFormat="1" applyFont="1" applyFill="1" applyBorder="1"/>
    <xf numFmtId="4" fontId="7" fillId="3" borderId="6" xfId="0" applyNumberFormat="1" applyFont="1" applyFill="1" applyBorder="1" applyProtection="1">
      <protection locked="0"/>
    </xf>
    <xf numFmtId="168" fontId="6" fillId="3" borderId="7" xfId="0" applyNumberFormat="1" applyFont="1" applyFill="1" applyBorder="1"/>
    <xf numFmtId="10" fontId="2" fillId="2" borderId="0" xfId="0" applyNumberFormat="1" applyFont="1" applyFill="1"/>
    <xf numFmtId="168" fontId="10" fillId="0" borderId="0" xfId="0" applyNumberFormat="1" applyFont="1" applyAlignment="1">
      <alignment horizontal="center"/>
    </xf>
  </cellXfs>
  <cellStyles count="2">
    <cellStyle name="Normal" xfId="0" builtinId="0"/>
    <cellStyle name="Normal 2" xfId="1" xr:uid="{6BCD21B0-7FCE-4E47-9977-31008A8BB77A}"/>
  </cellStyles>
  <dxfs count="16"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ill>
        <patternFill>
          <bgColor rgb="FFFDEDF4"/>
        </patternFill>
      </fill>
    </dxf>
    <dxf>
      <fill>
        <patternFill>
          <bgColor rgb="FFFFFFE2"/>
        </patternFill>
      </fill>
    </dxf>
    <dxf>
      <font>
        <color rgb="FF833692"/>
      </font>
    </dxf>
    <dxf>
      <font>
        <color rgb="FF005C00"/>
      </font>
    </dxf>
    <dxf>
      <font>
        <color rgb="FF000099"/>
      </font>
    </dxf>
    <dxf>
      <font>
        <color rgb="FF0070C0"/>
      </font>
    </dxf>
    <dxf>
      <fill>
        <patternFill>
          <bgColor rgb="FFCCECFF"/>
        </patternFill>
      </fill>
    </dxf>
    <dxf>
      <fill>
        <patternFill>
          <bgColor rgb="FFB5E5CB"/>
        </patternFill>
      </fill>
    </dxf>
    <dxf>
      <fill>
        <patternFill>
          <bgColor rgb="FFFFFFE2"/>
        </patternFill>
      </fill>
    </dxf>
    <dxf>
      <fill>
        <patternFill>
          <bgColor rgb="FFFFFFE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723899</xdr:colOff>
      <xdr:row>23</xdr:row>
      <xdr:rowOff>123825</xdr:rowOff>
    </xdr:from>
    <xdr:ext cx="4695826" cy="49530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FE8CA35-8B36-D12E-EF36-8E6BBEF53061}"/>
            </a:ext>
          </a:extLst>
        </xdr:cNvPr>
        <xdr:cNvSpPr txBox="1"/>
      </xdr:nvSpPr>
      <xdr:spPr>
        <a:xfrm>
          <a:off x="1638299" y="4514850"/>
          <a:ext cx="4695826" cy="4953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Bonjour à tous, j'ai un tout petit tableau, j'ai mes calculs "cellules grisées"</a:t>
          </a:r>
        </a:p>
        <a:p>
          <a:r>
            <a:rPr lang="fr-FR" sz="1100"/>
            <a:t>Solde </a:t>
          </a:r>
          <a:r>
            <a:rPr lang="fr-FR" sz="1200" b="1"/>
            <a:t>col I</a:t>
          </a:r>
          <a:r>
            <a:rPr lang="fr-FR" sz="1100"/>
            <a:t>, Jours Retard </a:t>
          </a:r>
          <a:r>
            <a:rPr lang="fr-FR" sz="1200" b="1"/>
            <a:t>col J</a:t>
          </a:r>
          <a:r>
            <a:rPr lang="fr-FR" sz="1100"/>
            <a:t>, Intérêts </a:t>
          </a:r>
          <a:r>
            <a:rPr lang="fr-FR" sz="1200"/>
            <a:t>col K</a:t>
          </a:r>
          <a:r>
            <a:rPr lang="fr-FR" sz="1100"/>
            <a:t>, IFR</a:t>
          </a:r>
          <a:r>
            <a:rPr lang="fr-FR" sz="1100" baseline="0"/>
            <a:t> </a:t>
          </a:r>
          <a:r>
            <a:rPr lang="fr-FR" sz="1200" b="1" baseline="0"/>
            <a:t>col L</a:t>
          </a:r>
          <a:r>
            <a:rPr lang="fr-FR" sz="1100" baseline="0"/>
            <a:t> et pour finir le Du </a:t>
          </a:r>
          <a:r>
            <a:rPr lang="fr-FR" sz="1200" b="1" baseline="0"/>
            <a:t>col M</a:t>
          </a:r>
          <a:endParaRPr lang="fr-FR" sz="1100" b="1"/>
        </a:p>
        <a:p>
          <a:endParaRPr lang="fr-FR" sz="1100"/>
        </a:p>
      </xdr:txBody>
    </xdr:sp>
    <xdr:clientData/>
  </xdr:oneCellAnchor>
  <xdr:oneCellAnchor>
    <xdr:from>
      <xdr:col>5</xdr:col>
      <xdr:colOff>152398</xdr:colOff>
      <xdr:row>26</xdr:row>
      <xdr:rowOff>152400</xdr:rowOff>
    </xdr:from>
    <xdr:ext cx="6305551" cy="333376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000F45D-A5D8-49B8-AAC9-76ECD8F8EA52}"/>
            </a:ext>
          </a:extLst>
        </xdr:cNvPr>
        <xdr:cNvSpPr txBox="1"/>
      </xdr:nvSpPr>
      <xdr:spPr>
        <a:xfrm>
          <a:off x="3171823" y="5114925"/>
          <a:ext cx="6305551" cy="333376"/>
        </a:xfrm>
        <a:prstGeom prst="round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200">
              <a:solidFill>
                <a:schemeClr val="bg1"/>
              </a:solidFill>
            </a:rPr>
            <a:t>Je</a:t>
          </a:r>
          <a:r>
            <a:rPr lang="fr-FR" sz="1200" baseline="0">
              <a:solidFill>
                <a:schemeClr val="bg1"/>
              </a:solidFill>
            </a:rPr>
            <a:t> souhaiterais que si ma </a:t>
          </a:r>
          <a:r>
            <a:rPr lang="fr-FR" sz="1200" b="1" baseline="0">
              <a:solidFill>
                <a:schemeClr val="bg1"/>
              </a:solidFill>
            </a:rPr>
            <a:t>Col B "N° facture </a:t>
          </a:r>
          <a:r>
            <a:rPr lang="fr-FR" sz="1200" baseline="0">
              <a:solidFill>
                <a:schemeClr val="bg1"/>
              </a:solidFill>
            </a:rPr>
            <a:t>est vide et la </a:t>
          </a:r>
          <a:r>
            <a:rPr lang="fr-FR" sz="1200" b="1" baseline="0">
              <a:solidFill>
                <a:schemeClr val="bg1"/>
              </a:solidFill>
            </a:rPr>
            <a:t>Col I "Solde" </a:t>
          </a:r>
          <a:r>
            <a:rPr lang="fr-FR" sz="1200" baseline="0">
              <a:solidFill>
                <a:schemeClr val="bg1"/>
              </a:solidFill>
            </a:rPr>
            <a:t>est aussi videJe ne RIEN  !!!!</a:t>
          </a:r>
          <a:endParaRPr lang="fr-FR" sz="1200">
            <a:solidFill>
              <a:schemeClr val="bg1"/>
            </a:solidFill>
          </a:endParaRPr>
        </a:p>
        <a:p>
          <a:endParaRPr lang="fr-FR" sz="1200">
            <a:solidFill>
              <a:schemeClr val="bg1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0EAEE-8905-40BE-82ED-839F15A294F7}">
  <dimension ref="B2:N23"/>
  <sheetViews>
    <sheetView showGridLines="0" tabSelected="1" zoomScaleNormal="100" workbookViewId="0">
      <selection activeCell="T14" sqref="T14"/>
    </sheetView>
  </sheetViews>
  <sheetFormatPr baseColWidth="10" defaultRowHeight="15" x14ac:dyDescent="0.25"/>
  <cols>
    <col min="1" max="1" width="2.28515625" customWidth="1"/>
    <col min="5" max="5" width="8.7109375" customWidth="1"/>
    <col min="6" max="6" width="20.28515625" customWidth="1"/>
    <col min="8" max="9" width="9.85546875" customWidth="1"/>
    <col min="10" max="10" width="8.140625" customWidth="1"/>
    <col min="11" max="11" width="9.140625" customWidth="1"/>
    <col min="12" max="12" width="8.85546875" customWidth="1"/>
    <col min="13" max="13" width="9.42578125" customWidth="1"/>
  </cols>
  <sheetData>
    <row r="2" spans="2:14" x14ac:dyDescent="0.25">
      <c r="J2" s="1" t="s">
        <v>0</v>
      </c>
    </row>
    <row r="3" spans="2:14" x14ac:dyDescent="0.25">
      <c r="B3" t="s">
        <v>1</v>
      </c>
      <c r="H3" s="2"/>
      <c r="I3" s="2"/>
      <c r="N3" s="3"/>
    </row>
    <row r="4" spans="2:14" x14ac:dyDescent="0.25">
      <c r="K4" s="4" t="s">
        <v>2</v>
      </c>
      <c r="L4" s="5">
        <v>40</v>
      </c>
    </row>
    <row r="5" spans="2:14" x14ac:dyDescent="0.25">
      <c r="C5" s="6"/>
      <c r="K5" t="s">
        <v>26</v>
      </c>
      <c r="L5" s="34">
        <v>0.18</v>
      </c>
    </row>
    <row r="6" spans="2:14" x14ac:dyDescent="0.25">
      <c r="C6" s="7" t="s">
        <v>3</v>
      </c>
      <c r="D6" s="8">
        <v>4110102</v>
      </c>
      <c r="E6" t="s">
        <v>25</v>
      </c>
      <c r="F6" s="7" t="s">
        <v>4</v>
      </c>
      <c r="G6" s="2">
        <v>46162</v>
      </c>
      <c r="I6" s="6"/>
      <c r="J6" s="6"/>
    </row>
    <row r="7" spans="2:14" x14ac:dyDescent="0.25">
      <c r="C7" s="7"/>
      <c r="D7" s="9"/>
      <c r="E7" s="10"/>
      <c r="F7" s="6"/>
    </row>
    <row r="8" spans="2:14" x14ac:dyDescent="0.25">
      <c r="B8" s="11" t="s">
        <v>5</v>
      </c>
      <c r="C8" s="11" t="s">
        <v>6</v>
      </c>
      <c r="D8" s="11" t="s">
        <v>7</v>
      </c>
      <c r="E8" s="11" t="s">
        <v>8</v>
      </c>
      <c r="F8" s="11" t="s">
        <v>9</v>
      </c>
      <c r="G8" s="11" t="s">
        <v>10</v>
      </c>
      <c r="H8" s="11" t="s">
        <v>11</v>
      </c>
      <c r="I8" s="11" t="s">
        <v>12</v>
      </c>
      <c r="J8" s="11" t="s">
        <v>13</v>
      </c>
      <c r="K8" s="11" t="s">
        <v>14</v>
      </c>
      <c r="L8" s="11" t="s">
        <v>15</v>
      </c>
      <c r="M8" s="11" t="s">
        <v>16</v>
      </c>
    </row>
    <row r="9" spans="2:14" x14ac:dyDescent="0.25">
      <c r="B9" s="12" t="s">
        <v>23</v>
      </c>
      <c r="C9" s="13">
        <v>45412</v>
      </c>
      <c r="D9" s="13">
        <v>45442</v>
      </c>
      <c r="E9" s="14" t="str">
        <f>$E$6</f>
        <v>MOI</v>
      </c>
      <c r="F9" s="15" t="s">
        <v>24</v>
      </c>
      <c r="G9" s="16">
        <v>16.510000000000002</v>
      </c>
      <c r="H9" s="13"/>
      <c r="I9" s="29">
        <f>IF(H9&lt;&gt;"","",G9)</f>
        <v>16.510000000000002</v>
      </c>
      <c r="J9" s="30" t="str">
        <f>IF(ISBLANK(B9),"",IF(AND($G$6&gt;D9,H9=""),""&amp;DATEDIF(D9,$G$6,"d"),""))</f>
        <v>720</v>
      </c>
      <c r="K9" s="31">
        <f>IFERROR(IF(I9&gt;0,(I9*L5)*(J9/365),0),"")</f>
        <v>5.862180821917808</v>
      </c>
      <c r="L9" s="32">
        <f>IF(ISBLANK(B9),"",IF(H9="",$L$4,""))</f>
        <v>40</v>
      </c>
      <c r="M9" s="33">
        <f>IF(ISBLANK(B9),"",IF(H9&lt;&gt;"",0,G9+K9+L9))</f>
        <v>62.372180821917809</v>
      </c>
    </row>
    <row r="10" spans="2:14" x14ac:dyDescent="0.25">
      <c r="B10" s="12"/>
      <c r="C10" s="13"/>
      <c r="D10" s="13"/>
      <c r="E10" s="14"/>
      <c r="F10" s="15"/>
      <c r="G10" s="17"/>
      <c r="H10" s="13"/>
      <c r="I10" s="29" t="str">
        <f>IF(ISBLANK(H10),"",G10)</f>
        <v/>
      </c>
      <c r="J10" s="30" t="str">
        <f t="shared" ref="J10:J18" si="0">IF(ISBLANK(B10),"",IF(AND($G$6&gt;D10,H10=""),""&amp;DATEDIF(D10,$G$6,"d"),""))</f>
        <v/>
      </c>
      <c r="K10" s="31" t="str">
        <f t="shared" ref="K10:K18" si="1">IFERROR(IF(I10&gt;0,(I10*L6)*(J10/365),0),"")</f>
        <v/>
      </c>
      <c r="L10" s="32" t="str">
        <f t="shared" ref="L10:L18" si="2">IF(ISBLANK(B10),"",IF(H10="",$L$4,""))</f>
        <v/>
      </c>
      <c r="M10" s="33" t="str">
        <f t="shared" ref="M10:M18" si="3">IF(ISBLANK(B10),"",IF(H10&lt;&gt;"",0,G10+K10+L10))</f>
        <v/>
      </c>
    </row>
    <row r="11" spans="2:14" x14ac:dyDescent="0.25">
      <c r="B11" s="12"/>
      <c r="C11" s="13"/>
      <c r="D11" s="13"/>
      <c r="E11" s="14"/>
      <c r="F11" s="15"/>
      <c r="G11" s="17"/>
      <c r="H11" s="13"/>
      <c r="I11" s="29" t="str">
        <f t="shared" ref="I11:I18" si="4">IF(ISBLANK(H11),"",G11)</f>
        <v/>
      </c>
      <c r="J11" s="30" t="str">
        <f t="shared" si="0"/>
        <v/>
      </c>
      <c r="K11" s="31" t="str">
        <f t="shared" si="1"/>
        <v/>
      </c>
      <c r="L11" s="32" t="str">
        <f t="shared" si="2"/>
        <v/>
      </c>
      <c r="M11" s="33" t="str">
        <f t="shared" si="3"/>
        <v/>
      </c>
    </row>
    <row r="12" spans="2:14" x14ac:dyDescent="0.25">
      <c r="B12" s="12"/>
      <c r="C12" s="13"/>
      <c r="D12" s="13"/>
      <c r="E12" s="14"/>
      <c r="F12" s="15"/>
      <c r="G12" s="17"/>
      <c r="H12" s="13"/>
      <c r="I12" s="29" t="str">
        <f t="shared" si="4"/>
        <v/>
      </c>
      <c r="J12" s="30" t="str">
        <f t="shared" si="0"/>
        <v/>
      </c>
      <c r="K12" s="31" t="str">
        <f t="shared" si="1"/>
        <v/>
      </c>
      <c r="L12" s="32" t="str">
        <f t="shared" si="2"/>
        <v/>
      </c>
      <c r="M12" s="33" t="str">
        <f t="shared" si="3"/>
        <v/>
      </c>
    </row>
    <row r="13" spans="2:14" x14ac:dyDescent="0.25">
      <c r="B13" s="12"/>
      <c r="C13" s="13"/>
      <c r="D13" s="13"/>
      <c r="E13" s="14"/>
      <c r="F13" s="15"/>
      <c r="G13" s="17"/>
      <c r="H13" s="13"/>
      <c r="I13" s="29" t="str">
        <f t="shared" si="4"/>
        <v/>
      </c>
      <c r="J13" s="30" t="str">
        <f t="shared" si="0"/>
        <v/>
      </c>
      <c r="K13" s="31" t="str">
        <f t="shared" si="1"/>
        <v/>
      </c>
      <c r="L13" s="32" t="str">
        <f t="shared" si="2"/>
        <v/>
      </c>
      <c r="M13" s="33" t="str">
        <f t="shared" si="3"/>
        <v/>
      </c>
    </row>
    <row r="14" spans="2:14" x14ac:dyDescent="0.25">
      <c r="B14" s="18"/>
      <c r="C14" s="19"/>
      <c r="D14" s="13"/>
      <c r="E14" s="14"/>
      <c r="F14" s="15"/>
      <c r="G14" s="17"/>
      <c r="H14" s="13"/>
      <c r="I14" s="29" t="str">
        <f t="shared" si="4"/>
        <v/>
      </c>
      <c r="J14" s="30" t="str">
        <f t="shared" si="0"/>
        <v/>
      </c>
      <c r="K14" s="31" t="str">
        <f t="shared" si="1"/>
        <v/>
      </c>
      <c r="L14" s="32" t="str">
        <f t="shared" si="2"/>
        <v/>
      </c>
      <c r="M14" s="33" t="str">
        <f t="shared" si="3"/>
        <v/>
      </c>
    </row>
    <row r="15" spans="2:14" x14ac:dyDescent="0.25">
      <c r="B15" s="18"/>
      <c r="C15" s="19"/>
      <c r="D15" s="13"/>
      <c r="E15" s="14"/>
      <c r="F15" s="20"/>
      <c r="G15" s="17"/>
      <c r="H15" s="13"/>
      <c r="I15" s="29" t="str">
        <f t="shared" si="4"/>
        <v/>
      </c>
      <c r="J15" s="30" t="str">
        <f t="shared" si="0"/>
        <v/>
      </c>
      <c r="K15" s="31" t="str">
        <f t="shared" si="1"/>
        <v/>
      </c>
      <c r="L15" s="32" t="str">
        <f t="shared" si="2"/>
        <v/>
      </c>
      <c r="M15" s="33" t="str">
        <f t="shared" si="3"/>
        <v/>
      </c>
    </row>
    <row r="16" spans="2:14" x14ac:dyDescent="0.25">
      <c r="B16" s="18"/>
      <c r="C16" s="19"/>
      <c r="D16" s="13"/>
      <c r="E16" s="14"/>
      <c r="F16" s="14"/>
      <c r="G16" s="17"/>
      <c r="H16" s="13"/>
      <c r="I16" s="29" t="str">
        <f t="shared" si="4"/>
        <v/>
      </c>
      <c r="J16" s="30" t="str">
        <f t="shared" si="0"/>
        <v/>
      </c>
      <c r="K16" s="31" t="str">
        <f t="shared" si="1"/>
        <v/>
      </c>
      <c r="L16" s="32" t="str">
        <f t="shared" si="2"/>
        <v/>
      </c>
      <c r="M16" s="33" t="str">
        <f t="shared" si="3"/>
        <v/>
      </c>
    </row>
    <row r="17" spans="2:13" x14ac:dyDescent="0.25">
      <c r="B17" s="18"/>
      <c r="C17" s="19"/>
      <c r="D17" s="13"/>
      <c r="E17" s="14"/>
      <c r="F17" s="14"/>
      <c r="G17" s="17"/>
      <c r="H17" s="14"/>
      <c r="I17" s="29" t="str">
        <f t="shared" si="4"/>
        <v/>
      </c>
      <c r="J17" s="30" t="str">
        <f t="shared" si="0"/>
        <v/>
      </c>
      <c r="K17" s="31" t="str">
        <f t="shared" si="1"/>
        <v/>
      </c>
      <c r="L17" s="32" t="str">
        <f t="shared" si="2"/>
        <v/>
      </c>
      <c r="M17" s="33" t="str">
        <f t="shared" si="3"/>
        <v/>
      </c>
    </row>
    <row r="18" spans="2:13" x14ac:dyDescent="0.25">
      <c r="B18" s="18"/>
      <c r="C18" s="19"/>
      <c r="D18" s="13"/>
      <c r="E18" s="14"/>
      <c r="F18" s="14"/>
      <c r="G18" s="14"/>
      <c r="H18" s="14"/>
      <c r="I18" s="29" t="str">
        <f t="shared" si="4"/>
        <v/>
      </c>
      <c r="J18" s="30" t="str">
        <f t="shared" si="0"/>
        <v/>
      </c>
      <c r="K18" s="31" t="str">
        <f t="shared" si="1"/>
        <v/>
      </c>
      <c r="L18" s="32" t="str">
        <f t="shared" si="2"/>
        <v/>
      </c>
      <c r="M18" s="33" t="str">
        <f t="shared" si="3"/>
        <v/>
      </c>
    </row>
    <row r="20" spans="2:13" x14ac:dyDescent="0.25">
      <c r="F20" s="21" t="s">
        <v>17</v>
      </c>
      <c r="J20" s="22" t="s">
        <v>18</v>
      </c>
      <c r="K20" s="23">
        <f>SUM(K9:K18)</f>
        <v>5.862180821917808</v>
      </c>
    </row>
    <row r="21" spans="2:13" x14ac:dyDescent="0.25">
      <c r="F21" s="21" t="s">
        <v>17</v>
      </c>
      <c r="J21" s="22" t="s">
        <v>19</v>
      </c>
      <c r="K21" s="23">
        <f>SUM(L9:L18)</f>
        <v>40</v>
      </c>
    </row>
    <row r="22" spans="2:13" ht="15.75" x14ac:dyDescent="0.25">
      <c r="D22" s="24"/>
      <c r="E22" s="25" t="s">
        <v>20</v>
      </c>
      <c r="F22" s="26">
        <f>SUM(G9:G18)</f>
        <v>16.510000000000002</v>
      </c>
      <c r="K22" s="27" t="s">
        <v>21</v>
      </c>
      <c r="L22" s="35">
        <f>F22+K20+K21</f>
        <v>62.372180821917809</v>
      </c>
      <c r="M22" s="35"/>
    </row>
    <row r="23" spans="2:13" x14ac:dyDescent="0.25">
      <c r="C23" s="10" t="s">
        <v>22</v>
      </c>
      <c r="D23" s="28">
        <f>G6</f>
        <v>46162</v>
      </c>
      <c r="E23" s="10">
        <f>D6</f>
        <v>4110102</v>
      </c>
      <c r="F23" s="9" t="str">
        <f>E6</f>
        <v>MOI</v>
      </c>
    </row>
  </sheetData>
  <mergeCells count="1">
    <mergeCell ref="L22:M22"/>
  </mergeCells>
  <conditionalFormatting sqref="B9:C13">
    <cfRule type="expression" dxfId="15" priority="21">
      <formula>AND(ISNUMBER(SEARCH("*Anv*",$J9)),$K9&lt;&gt;"")</formula>
    </cfRule>
  </conditionalFormatting>
  <conditionalFormatting sqref="B9:C18">
    <cfRule type="containsText" priority="22" stopIfTrue="1" operator="containsText" text="payé">
      <formula>NOT(ISERROR(SEARCH("payé",B9)))</formula>
    </cfRule>
  </conditionalFormatting>
  <conditionalFormatting sqref="D9:D18">
    <cfRule type="expression" dxfId="14" priority="19">
      <formula>AND(ISNUMBER(SEARCH("*Anv*",$J9)),$K9&lt;&gt;"")</formula>
    </cfRule>
    <cfRule type="containsText" priority="20" stopIfTrue="1" operator="containsText" text="payé">
      <formula>NOT(ISERROR(SEARCH("payé",D9)))</formula>
    </cfRule>
  </conditionalFormatting>
  <conditionalFormatting sqref="F9:F14">
    <cfRule type="expression" dxfId="13" priority="13">
      <formula>AND($O9="D Clts")</formula>
    </cfRule>
    <cfRule type="expression" dxfId="12" priority="14">
      <formula>AND($O9="D Fnrs")</formula>
    </cfRule>
    <cfRule type="expression" dxfId="11" priority="15" stopIfTrue="1">
      <formula>ISNUMBER(SEARCH("5121000",$H9))</formula>
    </cfRule>
    <cfRule type="expression" dxfId="10" priority="16" stopIfTrue="1">
      <formula>ISNUMBER(SEARCH("5123000",$H9))</formula>
    </cfRule>
    <cfRule type="expression" dxfId="9" priority="17" stopIfTrue="1">
      <formula>ISNUMBER(SEARCH("5122000",$H9))</formula>
    </cfRule>
    <cfRule type="expression" dxfId="8" priority="18" stopIfTrue="1">
      <formula>ISNUMBER(SEARCH("5300000",$H9))</formula>
    </cfRule>
  </conditionalFormatting>
  <conditionalFormatting sqref="H9:H16">
    <cfRule type="expression" dxfId="7" priority="11">
      <formula>AND(ISNUMBER(SEARCH("*Anv*",$J9)),$K9&lt;&gt;"")</formula>
    </cfRule>
    <cfRule type="containsText" priority="12" stopIfTrue="1" operator="containsText" text="payé">
      <formula>NOT(ISERROR(SEARCH("payé",H9)))</formula>
    </cfRule>
  </conditionalFormatting>
  <conditionalFormatting sqref="I9:I18">
    <cfRule type="expression" dxfId="6" priority="1" stopIfTrue="1">
      <formula>AND(ISNUMBER(SEARCH("*Anv*",$I9)),$J9&lt;&gt;"")</formula>
    </cfRule>
    <cfRule type="containsText" priority="2" stopIfTrue="1" operator="containsText" text="payé">
      <formula>NOT(ISERROR(SEARCH("payé",I9)))</formula>
    </cfRule>
  </conditionalFormatting>
  <conditionalFormatting sqref="J20:J21">
    <cfRule type="expression" dxfId="5" priority="3">
      <formula>AND($P20="D Clts")</formula>
    </cfRule>
    <cfRule type="expression" dxfId="4" priority="4">
      <formula>AND($P20="D Fnrs")</formula>
    </cfRule>
    <cfRule type="expression" dxfId="3" priority="5" stopIfTrue="1">
      <formula>ISNUMBER(SEARCH("5121000",#REF!))</formula>
    </cfRule>
    <cfRule type="expression" dxfId="2" priority="6" stopIfTrue="1">
      <formula>ISNUMBER(SEARCH("5123000",#REF!))</formula>
    </cfRule>
    <cfRule type="expression" dxfId="1" priority="7" stopIfTrue="1">
      <formula>ISNUMBER(SEARCH("5122000",#REF!))</formula>
    </cfRule>
    <cfRule type="expression" dxfId="0" priority="8" stopIfTrue="1">
      <formula>ISNUMBER(SEARCH("5300000",#REF!))</formula>
    </cfRule>
  </conditionalFormatting>
  <pageMargins left="0" right="0" top="0.19685039370078741" bottom="0.19685039370078741" header="0.31496062992125984" footer="0.31496062992125984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koch gilles</cp:lastModifiedBy>
  <dcterms:created xsi:type="dcterms:W3CDTF">2026-05-20T06:21:03Z</dcterms:created>
  <dcterms:modified xsi:type="dcterms:W3CDTF">2026-05-20T10:03:19Z</dcterms:modified>
</cp:coreProperties>
</file>