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40" windowWidth="19420" windowHeight="795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P23" i="1"/>
  <c r="L11"/>
  <c r="I14"/>
  <c r="H14"/>
  <c r="I12"/>
  <c r="F19"/>
  <c r="F17"/>
  <c r="F15"/>
  <c r="F13"/>
  <c r="F11"/>
  <c r="F9"/>
  <c r="F7"/>
  <c r="G18"/>
  <c r="B37"/>
  <c r="Q7"/>
  <c r="R7" s="1"/>
  <c r="G14"/>
  <c r="G15" s="1"/>
  <c r="AF11"/>
  <c r="AF9"/>
  <c r="AF7"/>
  <c r="AF5"/>
  <c r="AA11"/>
  <c r="AB11" s="1"/>
  <c r="Q11"/>
  <c r="Q9"/>
  <c r="G8" s="1"/>
  <c r="Q5"/>
  <c r="R5" s="1"/>
  <c r="V5" s="1"/>
  <c r="W5" s="1"/>
  <c r="V11"/>
  <c r="W11" s="1"/>
  <c r="G16" l="1"/>
  <c r="H18"/>
  <c r="H12"/>
  <c r="G13" s="1"/>
  <c r="I16"/>
  <c r="G12"/>
  <c r="H16"/>
  <c r="I18"/>
  <c r="G19" s="1"/>
  <c r="G6"/>
  <c r="I10"/>
  <c r="H10"/>
  <c r="G10"/>
  <c r="G11" s="1"/>
  <c r="H4"/>
  <c r="G4"/>
  <c r="R24"/>
  <c r="V9"/>
  <c r="G17" l="1"/>
  <c r="W9"/>
  <c r="AA9" s="1"/>
  <c r="I8" s="1"/>
  <c r="H8"/>
  <c r="G9" s="1"/>
  <c r="V7"/>
  <c r="H6" s="1"/>
  <c r="R23"/>
  <c r="R22"/>
  <c r="W8"/>
  <c r="W7" l="1"/>
  <c r="AA7" s="1"/>
  <c r="I6" s="1"/>
  <c r="G7" s="1"/>
  <c r="W6"/>
  <c r="AA5" s="1"/>
  <c r="I4" l="1"/>
  <c r="G5" s="1"/>
</calcChain>
</file>

<file path=xl/sharedStrings.xml><?xml version="1.0" encoding="utf-8"?>
<sst xmlns="http://schemas.openxmlformats.org/spreadsheetml/2006/main" count="26" uniqueCount="22">
  <si>
    <t>Manche 1</t>
  </si>
  <si>
    <t>Manche 2</t>
  </si>
  <si>
    <t>Manche 3</t>
  </si>
  <si>
    <t>Vainqueurs</t>
  </si>
  <si>
    <t xml:space="preserve">Tournoi du </t>
  </si>
  <si>
    <t xml:space="preserve">Match en </t>
  </si>
  <si>
    <t>Demi finale</t>
  </si>
  <si>
    <t>Marie Agnés</t>
  </si>
  <si>
    <t>albert</t>
  </si>
  <si>
    <t>toto</t>
  </si>
  <si>
    <t>camille</t>
  </si>
  <si>
    <t>domi</t>
  </si>
  <si>
    <t>doud</t>
  </si>
  <si>
    <t>tony</t>
  </si>
  <si>
    <t>phil</t>
  </si>
  <si>
    <t>jeremy</t>
  </si>
  <si>
    <t>mouna</t>
  </si>
  <si>
    <t>Eric</t>
  </si>
  <si>
    <t>Solenne</t>
  </si>
  <si>
    <t>Selen</t>
  </si>
  <si>
    <t>Keira</t>
  </si>
  <si>
    <t>Vanessa</t>
  </si>
</sst>
</file>

<file path=xl/styles.xml><?xml version="1.0" encoding="utf-8"?>
<styleSheet xmlns="http://schemas.openxmlformats.org/spreadsheetml/2006/main">
  <numFmts count="4">
    <numFmt numFmtId="164" formatCode="&quot;Equipe &quot;0"/>
    <numFmt numFmtId="165" formatCode="[$-40C]d\ mmmm\ yyyy;@"/>
    <numFmt numFmtId="166" formatCode="0&quot; points - 2 sets gagnants&quot;"/>
    <numFmt numFmtId="167" formatCode="0&quot; victoire(s)&quot;"/>
  </numFmts>
  <fonts count="1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5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medium">
        <color rgb="FF92D050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92D050"/>
      </right>
      <top/>
      <bottom style="medium">
        <color indexed="64"/>
      </bottom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 style="medium">
        <color indexed="64"/>
      </right>
      <top/>
      <bottom/>
      <diagonal/>
    </border>
    <border>
      <left style="medium">
        <color rgb="FF92D050"/>
      </left>
      <right style="medium">
        <color indexed="64"/>
      </right>
      <top/>
      <bottom style="hair">
        <color auto="1"/>
      </bottom>
      <diagonal/>
    </border>
    <border>
      <left style="medium">
        <color rgb="FF92D05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/>
    <xf numFmtId="164" fontId="2" fillId="0" borderId="3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6" fontId="9" fillId="0" borderId="0" xfId="0" applyNumberFormat="1" applyFont="1" applyAlignment="1"/>
    <xf numFmtId="165" fontId="7" fillId="0" borderId="0" xfId="0" applyNumberFormat="1" applyFont="1" applyAlignment="1"/>
    <xf numFmtId="164" fontId="4" fillId="0" borderId="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 vertical="center" indent="1"/>
    </xf>
    <xf numFmtId="164" fontId="4" fillId="0" borderId="9" xfId="0" applyNumberFormat="1" applyFont="1" applyBorder="1" applyAlignment="1">
      <alignment horizontal="left" vertical="center" indent="1"/>
    </xf>
    <xf numFmtId="164" fontId="3" fillId="0" borderId="16" xfId="0" applyNumberFormat="1" applyFont="1" applyBorder="1" applyAlignment="1">
      <alignment horizontal="left" vertical="center" indent="1"/>
    </xf>
    <xf numFmtId="164" fontId="4" fillId="0" borderId="16" xfId="0" applyNumberFormat="1" applyFont="1" applyBorder="1" applyAlignment="1">
      <alignment horizontal="left" vertical="center" indent="1"/>
    </xf>
    <xf numFmtId="164" fontId="4" fillId="0" borderId="5" xfId="0" applyNumberFormat="1" applyFont="1" applyBorder="1" applyAlignment="1">
      <alignment horizontal="left" vertical="center" indent="1"/>
    </xf>
    <xf numFmtId="164" fontId="4" fillId="0" borderId="0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164" fontId="4" fillId="0" borderId="8" xfId="0" applyNumberFormat="1" applyFont="1" applyBorder="1" applyAlignment="1">
      <alignment horizontal="left" vertical="center" indent="1"/>
    </xf>
    <xf numFmtId="1" fontId="0" fillId="0" borderId="0" xfId="0" applyNumberFormat="1"/>
    <xf numFmtId="0" fontId="0" fillId="0" borderId="10" xfId="0" applyBorder="1" applyAlignment="1">
      <alignment horizontal="center"/>
    </xf>
    <xf numFmtId="164" fontId="11" fillId="0" borderId="4" xfId="0" applyNumberFormat="1" applyFont="1" applyBorder="1" applyAlignment="1"/>
    <xf numFmtId="164" fontId="11" fillId="0" borderId="7" xfId="0" applyNumberFormat="1" applyFont="1" applyBorder="1" applyAlignment="1">
      <alignment horizontal="center" vertical="center"/>
    </xf>
    <xf numFmtId="167" fontId="12" fillId="0" borderId="5" xfId="0" applyNumberFormat="1" applyFont="1" applyBorder="1"/>
    <xf numFmtId="164" fontId="13" fillId="0" borderId="7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/>
    <xf numFmtId="164" fontId="2" fillId="0" borderId="0" xfId="0" applyNumberFormat="1" applyFont="1" applyBorder="1" applyAlignment="1">
      <alignment horizontal="left"/>
    </xf>
    <xf numFmtId="164" fontId="11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/>
    <xf numFmtId="0" fontId="0" fillId="0" borderId="0" xfId="0" applyBorder="1"/>
    <xf numFmtId="167" fontId="0" fillId="0" borderId="0" xfId="0" applyNumberFormat="1" applyBorder="1" applyAlignment="1">
      <alignment horizontal="center"/>
    </xf>
    <xf numFmtId="167" fontId="10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left"/>
    </xf>
    <xf numFmtId="167" fontId="10" fillId="0" borderId="10" xfId="0" applyNumberFormat="1" applyFont="1" applyBorder="1" applyAlignment="1">
      <alignment horizontal="center" vertical="center"/>
    </xf>
    <xf numFmtId="167" fontId="0" fillId="0" borderId="10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4" fontId="11" fillId="0" borderId="7" xfId="0" applyNumberFormat="1" applyFont="1" applyBorder="1" applyAlignment="1">
      <alignment horizontal="left"/>
    </xf>
    <xf numFmtId="164" fontId="11" fillId="0" borderId="10" xfId="0" applyNumberFormat="1" applyFont="1" applyBorder="1" applyAlignment="1">
      <alignment horizontal="left"/>
    </xf>
    <xf numFmtId="164" fontId="6" fillId="0" borderId="13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166" fontId="9" fillId="0" borderId="0" xfId="0" applyNumberFormat="1" applyFont="1" applyAlignment="1">
      <alignment horizontal="left" vertical="center"/>
    </xf>
  </cellXfs>
  <cellStyles count="1">
    <cellStyle name="Normal" xfId="0" builtinId="0"/>
  </cellStyles>
  <dxfs count="16">
    <dxf>
      <fill>
        <patternFill patternType="darkTrellis"/>
      </fill>
    </dxf>
    <dxf>
      <fill>
        <patternFill patternType="darkTrellis"/>
      </fill>
    </dxf>
    <dxf>
      <fill>
        <patternFill>
          <bgColor rgb="FFFF0000"/>
        </patternFill>
      </fill>
    </dxf>
    <dxf>
      <fill>
        <patternFill patternType="lightGrid"/>
      </fill>
    </dxf>
    <dxf>
      <fill>
        <patternFill patternType="darkTrellis"/>
      </fill>
    </dxf>
    <dxf>
      <fill>
        <patternFill>
          <bgColor rgb="FFFF0000"/>
        </patternFill>
      </fill>
    </dxf>
    <dxf>
      <fill>
        <patternFill patternType="darkTrellis"/>
      </fill>
    </dxf>
    <dxf>
      <fill>
        <patternFill>
          <bgColor rgb="FFFF0000"/>
        </patternFill>
      </fill>
    </dxf>
    <dxf>
      <fill>
        <patternFill patternType="darkTrellis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241300</xdr:colOff>
      <xdr:row>20</xdr:row>
      <xdr:rowOff>95250</xdr:rowOff>
    </xdr:from>
    <xdr:to>
      <xdr:col>16</xdr:col>
      <xdr:colOff>539750</xdr:colOff>
      <xdr:row>24</xdr:row>
      <xdr:rowOff>0</xdr:rowOff>
    </xdr:to>
    <xdr:sp macro="" textlink="">
      <xdr:nvSpPr>
        <xdr:cNvPr id="3" name="ZoneTexte 2"/>
        <xdr:cNvSpPr txBox="1"/>
      </xdr:nvSpPr>
      <xdr:spPr>
        <a:xfrm>
          <a:off x="3613150" y="4006850"/>
          <a:ext cx="218440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quand tout est rempli  &gt;&gt;&gt;&gt;grisé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F37"/>
  <sheetViews>
    <sheetView showGridLines="0" showZeros="0" tabSelected="1" topLeftCell="A4" workbookViewId="0">
      <selection activeCell="B22" sqref="B22"/>
    </sheetView>
  </sheetViews>
  <sheetFormatPr baseColWidth="10" defaultRowHeight="14.5"/>
  <cols>
    <col min="1" max="1" width="5.7265625" customWidth="1"/>
    <col min="3" max="5" width="3.7265625" customWidth="1"/>
    <col min="6" max="6" width="5.54296875" bestFit="1" customWidth="1"/>
    <col min="7" max="11" width="3.7265625" customWidth="1"/>
    <col min="12" max="12" width="2.7265625" customWidth="1"/>
    <col min="13" max="13" width="10.7265625" style="20" customWidth="1"/>
    <col min="14" max="16" width="3.26953125" customWidth="1"/>
    <col min="17" max="17" width="13.1796875" customWidth="1"/>
    <col min="18" max="18" width="10.7265625" customWidth="1"/>
    <col min="19" max="21" width="3.26953125" customWidth="1"/>
    <col min="22" max="22" width="13.1796875" customWidth="1"/>
    <col min="23" max="23" width="10.7265625" style="20" customWidth="1"/>
    <col min="24" max="26" width="3.26953125" customWidth="1"/>
    <col min="27" max="27" width="13.1796875" customWidth="1"/>
    <col min="28" max="28" width="10.7265625" style="20" customWidth="1"/>
    <col min="29" max="31" width="3.26953125" customWidth="1"/>
    <col min="32" max="32" width="13.1796875" customWidth="1"/>
  </cols>
  <sheetData>
    <row r="1" spans="2:32" ht="21">
      <c r="M1" s="19" t="s">
        <v>4</v>
      </c>
      <c r="P1" s="46">
        <v>41660</v>
      </c>
      <c r="Q1" s="46"/>
      <c r="R1" s="46"/>
      <c r="S1" s="46"/>
      <c r="T1" s="46"/>
      <c r="U1" s="46"/>
      <c r="V1" s="11"/>
      <c r="W1" s="19"/>
      <c r="Z1" s="11"/>
      <c r="AA1" s="11"/>
      <c r="AB1" s="19"/>
      <c r="AE1" s="11"/>
      <c r="AF1" s="11"/>
    </row>
    <row r="2" spans="2:32" ht="21">
      <c r="M2" s="19" t="s">
        <v>5</v>
      </c>
      <c r="P2" s="47">
        <v>21</v>
      </c>
      <c r="Q2" s="47"/>
      <c r="R2" s="47"/>
      <c r="S2" s="47"/>
      <c r="T2" s="47"/>
      <c r="U2" s="47"/>
      <c r="V2" s="10"/>
      <c r="W2" s="19"/>
      <c r="Z2" s="10"/>
      <c r="AA2" s="10"/>
      <c r="AB2" s="19"/>
      <c r="AE2" s="10"/>
      <c r="AF2" s="10"/>
    </row>
    <row r="3" spans="2:32" ht="15" thickBot="1"/>
    <row r="4" spans="2:32">
      <c r="B4" s="4">
        <v>1</v>
      </c>
      <c r="C4" s="39" t="s">
        <v>7</v>
      </c>
      <c r="D4" s="39"/>
      <c r="E4" s="39"/>
      <c r="F4" s="39"/>
      <c r="G4" s="27" t="str">
        <f>IF(Q5=B4,"x","")</f>
        <v>x</v>
      </c>
      <c r="H4" s="27" t="str">
        <f>IF(V5=B4,"x","")</f>
        <v>x</v>
      </c>
      <c r="I4" s="27" t="str">
        <f>IF(AA5=B4,"x","")</f>
        <v/>
      </c>
      <c r="J4" s="27"/>
      <c r="K4" s="28"/>
      <c r="M4" s="44" t="s">
        <v>0</v>
      </c>
      <c r="N4" s="45"/>
      <c r="O4" s="45"/>
      <c r="P4" s="45"/>
      <c r="Q4" s="8" t="s">
        <v>3</v>
      </c>
      <c r="R4" s="44" t="s">
        <v>1</v>
      </c>
      <c r="S4" s="45"/>
      <c r="T4" s="45"/>
      <c r="U4" s="45"/>
      <c r="V4" s="8" t="s">
        <v>3</v>
      </c>
      <c r="W4" s="44" t="s">
        <v>2</v>
      </c>
      <c r="X4" s="45"/>
      <c r="Y4" s="45"/>
      <c r="Z4" s="45"/>
      <c r="AA4" s="8" t="s">
        <v>3</v>
      </c>
      <c r="AB4" s="44" t="s">
        <v>6</v>
      </c>
      <c r="AC4" s="45"/>
      <c r="AD4" s="45"/>
      <c r="AE4" s="45"/>
      <c r="AF4" s="8" t="s">
        <v>3</v>
      </c>
    </row>
    <row r="5" spans="2:32" ht="15" thickBot="1">
      <c r="B5" s="26"/>
      <c r="C5" s="40" t="s">
        <v>8</v>
      </c>
      <c r="D5" s="40"/>
      <c r="E5" s="40"/>
      <c r="F5" s="40"/>
      <c r="G5" s="37">
        <f>COUNTIF(G4:K4,"x")</f>
        <v>2</v>
      </c>
      <c r="H5" s="37"/>
      <c r="I5" s="37"/>
      <c r="J5" s="37"/>
      <c r="K5" s="38"/>
      <c r="M5" s="21">
        <v>1</v>
      </c>
      <c r="N5" s="5">
        <v>21</v>
      </c>
      <c r="O5" s="5">
        <v>5</v>
      </c>
      <c r="P5" s="9">
        <v>21</v>
      </c>
      <c r="Q5" s="41">
        <f>IF(ISBLANK(N5),"",IF(COUNTIF(N5:P5,$P$2)&gt;COUNTIF(N6:P6,$P$2),M5,M6))</f>
        <v>1</v>
      </c>
      <c r="R5" s="13">
        <f>Q5</f>
        <v>1</v>
      </c>
      <c r="S5" s="5">
        <v>21</v>
      </c>
      <c r="T5" s="5">
        <v>21</v>
      </c>
      <c r="U5" s="9"/>
      <c r="V5" s="41">
        <f>IF(ISBLANK(S5),"",IF(COUNTIF(S5:U5,$P$2)&gt;COUNTIF(S6:U6,$P$2),R5,R6))</f>
        <v>1</v>
      </c>
      <c r="W5" s="13">
        <f>V5</f>
        <v>1</v>
      </c>
      <c r="X5" s="5">
        <v>15</v>
      </c>
      <c r="Y5" s="5">
        <v>10</v>
      </c>
      <c r="Z5" s="9"/>
      <c r="AA5" s="41">
        <f>IF(ISBLANK(X5),"",IF(COUNTIF(X5:Z5,$P$2)&gt;COUNTIF(X6:Z6,$P$2),W5,W6))</f>
        <v>2</v>
      </c>
      <c r="AB5" s="13">
        <v>1</v>
      </c>
      <c r="AC5" s="5">
        <v>21</v>
      </c>
      <c r="AD5" s="5">
        <v>15</v>
      </c>
      <c r="AE5" s="9">
        <v>21</v>
      </c>
      <c r="AF5" s="41">
        <f>IF(ISBLANK(AC5),"",IF(COUNTIF(AC5:AE5,$P$2)&gt;COUNTIF(AC6:AE6,$P$2),AB5,AB6))</f>
        <v>1</v>
      </c>
    </row>
    <row r="6" spans="2:32">
      <c r="B6" s="4">
        <v>2</v>
      </c>
      <c r="C6" s="39" t="s">
        <v>9</v>
      </c>
      <c r="D6" s="39"/>
      <c r="E6" s="39"/>
      <c r="F6" s="39"/>
      <c r="G6" s="25" t="str">
        <f>IF(Q7=B6,"x","")</f>
        <v>x</v>
      </c>
      <c r="H6" s="25" t="str">
        <f>IF(V7=B6,"x","")</f>
        <v/>
      </c>
      <c r="I6" s="25" t="str">
        <f>IF(AA7=B6,"x","")</f>
        <v/>
      </c>
      <c r="J6" s="25"/>
      <c r="K6" s="24"/>
      <c r="M6" s="21">
        <v>8</v>
      </c>
      <c r="N6" s="1">
        <v>8</v>
      </c>
      <c r="O6" s="1">
        <v>21</v>
      </c>
      <c r="P6" s="2">
        <v>14</v>
      </c>
      <c r="Q6" s="42"/>
      <c r="R6" s="14">
        <v>7</v>
      </c>
      <c r="S6" s="1">
        <v>10</v>
      </c>
      <c r="T6" s="1">
        <v>12</v>
      </c>
      <c r="U6" s="2"/>
      <c r="V6" s="42"/>
      <c r="W6" s="14">
        <f>IF(V7=R7,R8,R7)</f>
        <v>2</v>
      </c>
      <c r="X6" s="1">
        <v>21</v>
      </c>
      <c r="Y6" s="1">
        <v>21</v>
      </c>
      <c r="Z6" s="2"/>
      <c r="AA6" s="42"/>
      <c r="AB6" s="14">
        <v>6</v>
      </c>
      <c r="AC6" s="1">
        <v>18</v>
      </c>
      <c r="AD6" s="1">
        <v>21</v>
      </c>
      <c r="AE6" s="2">
        <v>19</v>
      </c>
      <c r="AF6" s="42"/>
    </row>
    <row r="7" spans="2:32" ht="15" thickBot="1">
      <c r="B7" s="3"/>
      <c r="C7" s="36" t="s">
        <v>8</v>
      </c>
      <c r="D7" s="36"/>
      <c r="E7" s="36"/>
      <c r="F7" s="23">
        <f>VLOOKUP(2,$M$5:$M$20,1)</f>
        <v>1</v>
      </c>
      <c r="G7" s="37">
        <f>COUNTIF(G6:K6,"x")</f>
        <v>1</v>
      </c>
      <c r="H7" s="37"/>
      <c r="I7" s="37"/>
      <c r="J7" s="37"/>
      <c r="K7" s="38"/>
      <c r="M7" s="21">
        <v>2</v>
      </c>
      <c r="N7" s="5">
        <v>21</v>
      </c>
      <c r="O7" s="5">
        <v>5</v>
      </c>
      <c r="P7" s="9">
        <v>21</v>
      </c>
      <c r="Q7" s="41">
        <f>IF(ISBLANK(N7),"",IF(COUNTIF(N7:P7,$P$2)&gt;COUNTIF(N8:P8,$P$2),M7,M8))</f>
        <v>2</v>
      </c>
      <c r="R7" s="15">
        <f>Q7</f>
        <v>2</v>
      </c>
      <c r="S7" s="5">
        <v>15</v>
      </c>
      <c r="T7" s="5">
        <v>19</v>
      </c>
      <c r="U7" s="9"/>
      <c r="V7" s="41">
        <f>IF(ISBLANK(S7),"",IF(COUNTIF(S7:U7,$P$2)&gt;COUNTIF(S8:U8,$P$2),R7,R8))</f>
        <v>8</v>
      </c>
      <c r="W7" s="15">
        <f>V7</f>
        <v>8</v>
      </c>
      <c r="X7" s="5">
        <v>21</v>
      </c>
      <c r="Y7" s="5">
        <v>21</v>
      </c>
      <c r="Z7" s="9"/>
      <c r="AA7" s="41">
        <f>IF(ISBLANK(X7),"",IF(COUNTIF(X7:Z7,$P$2)&gt;COUNTIF(X8:Z8,$P$2),W7,W8))</f>
        <v>8</v>
      </c>
      <c r="AB7" s="15">
        <v>3</v>
      </c>
      <c r="AC7" s="5">
        <v>17</v>
      </c>
      <c r="AD7" s="5">
        <v>16</v>
      </c>
      <c r="AE7" s="9"/>
      <c r="AF7" s="41">
        <f>IF(ISBLANK(AC7),"",IF(COUNTIF(AC7:AE7,$P$2)&gt;COUNTIF(AC8:AE8,$P$2),AB7,AB8))</f>
        <v>5</v>
      </c>
    </row>
    <row r="8" spans="2:32">
      <c r="B8" s="4">
        <v>3</v>
      </c>
      <c r="C8" s="39" t="s">
        <v>10</v>
      </c>
      <c r="D8" s="39"/>
      <c r="E8" s="39"/>
      <c r="F8" s="39"/>
      <c r="G8" s="25" t="str">
        <f>IF(Q9=B8,"x","")</f>
        <v>x</v>
      </c>
      <c r="H8" s="25" t="str">
        <f>IF(V9=B8,"x","")</f>
        <v>x</v>
      </c>
      <c r="I8" s="25" t="str">
        <f>IF(AA9=B8,"x","")</f>
        <v>x</v>
      </c>
      <c r="J8" s="25"/>
      <c r="K8" s="24"/>
      <c r="M8" s="21">
        <v>7</v>
      </c>
      <c r="N8" s="1">
        <v>8</v>
      </c>
      <c r="O8" s="1">
        <v>21</v>
      </c>
      <c r="P8" s="2">
        <v>14</v>
      </c>
      <c r="Q8" s="42"/>
      <c r="R8" s="14">
        <v>8</v>
      </c>
      <c r="S8" s="1">
        <v>21</v>
      </c>
      <c r="T8" s="1">
        <v>21</v>
      </c>
      <c r="U8" s="2"/>
      <c r="V8" s="42"/>
      <c r="W8" s="14">
        <f>IF(V9=R9,R10,R9)</f>
        <v>6</v>
      </c>
      <c r="X8" s="1">
        <v>5</v>
      </c>
      <c r="Y8" s="1">
        <v>9</v>
      </c>
      <c r="Z8" s="2"/>
      <c r="AA8" s="42"/>
      <c r="AB8" s="14">
        <v>5</v>
      </c>
      <c r="AC8" s="1">
        <v>21</v>
      </c>
      <c r="AD8" s="1">
        <v>21</v>
      </c>
      <c r="AE8" s="2"/>
      <c r="AF8" s="42"/>
    </row>
    <row r="9" spans="2:32" ht="15" thickBot="1">
      <c r="B9" s="3"/>
      <c r="C9" s="36" t="s">
        <v>11</v>
      </c>
      <c r="D9" s="36"/>
      <c r="E9" s="36"/>
      <c r="F9" s="23">
        <f>VLOOKUP(3,$M$5:$M$20,1)</f>
        <v>1</v>
      </c>
      <c r="G9" s="37">
        <f>COUNTIF(G8:K8,"x")</f>
        <v>3</v>
      </c>
      <c r="H9" s="37"/>
      <c r="I9" s="37"/>
      <c r="J9" s="37"/>
      <c r="K9" s="38"/>
      <c r="M9" s="21">
        <v>3</v>
      </c>
      <c r="N9" s="5">
        <v>21</v>
      </c>
      <c r="O9" s="5">
        <v>21</v>
      </c>
      <c r="P9" s="9">
        <v>8</v>
      </c>
      <c r="Q9" s="41">
        <f>IF(ISBLANK(N9),"",IF(COUNTIF(N9:P9,$P$2)&gt;COUNTIF(N10:P10,$P$2),M9,M10))</f>
        <v>3</v>
      </c>
      <c r="R9" s="15">
        <v>3</v>
      </c>
      <c r="S9" s="5">
        <v>21</v>
      </c>
      <c r="T9" s="5">
        <v>15</v>
      </c>
      <c r="U9" s="9">
        <v>21</v>
      </c>
      <c r="V9" s="41">
        <f>IF(ISBLANK(S9),"",IF(COUNTIF(S9:U9,$P$2)&gt;COUNTIF(S10:U10,$P$2),R9,R10))</f>
        <v>3</v>
      </c>
      <c r="W9" s="15">
        <f>V9</f>
        <v>3</v>
      </c>
      <c r="X9" s="5">
        <v>12</v>
      </c>
      <c r="Y9" s="5">
        <v>21</v>
      </c>
      <c r="Z9" s="9">
        <v>21</v>
      </c>
      <c r="AA9" s="41">
        <f>IF(ISBLANK(X9),"",IF(COUNTIF(X9:Z9,$P$2)&gt;COUNTIF(X10:Z10,$P$2),W9,W10))</f>
        <v>3</v>
      </c>
      <c r="AB9" s="15"/>
      <c r="AC9" s="5"/>
      <c r="AD9" s="5"/>
      <c r="AE9" s="9"/>
      <c r="AF9" s="41" t="str">
        <f>IF(ISBLANK(AC9),"",IF(COUNTIF(AC9:AE9,$P$2)&gt;COUNTIF(AC10:AE10,$P$2),AB9,AB10))</f>
        <v/>
      </c>
    </row>
    <row r="10" spans="2:32">
      <c r="B10" s="4">
        <v>4</v>
      </c>
      <c r="C10" s="39" t="s">
        <v>12</v>
      </c>
      <c r="D10" s="39"/>
      <c r="E10" s="39"/>
      <c r="F10" s="39"/>
      <c r="G10" s="25" t="str">
        <f>IF(Q11=B10,"x","")</f>
        <v/>
      </c>
      <c r="H10" s="25" t="str">
        <f>IF(V11=B10,"x","")</f>
        <v/>
      </c>
      <c r="I10" s="25" t="str">
        <f>IF(AA11=B10,"x","")</f>
        <v/>
      </c>
      <c r="J10" s="25"/>
      <c r="K10" s="24"/>
      <c r="M10" s="21">
        <v>5</v>
      </c>
      <c r="N10" s="1">
        <v>8</v>
      </c>
      <c r="O10" s="1">
        <v>5</v>
      </c>
      <c r="P10" s="2">
        <v>21</v>
      </c>
      <c r="Q10" s="42"/>
      <c r="R10" s="14">
        <v>6</v>
      </c>
      <c r="S10" s="1">
        <v>15</v>
      </c>
      <c r="T10" s="1">
        <v>21</v>
      </c>
      <c r="U10" s="2">
        <v>8</v>
      </c>
      <c r="V10" s="42"/>
      <c r="W10" s="14">
        <v>4</v>
      </c>
      <c r="X10" s="1">
        <v>21</v>
      </c>
      <c r="Y10" s="1">
        <v>13</v>
      </c>
      <c r="Z10" s="2">
        <v>18</v>
      </c>
      <c r="AA10" s="42"/>
      <c r="AB10" s="14"/>
      <c r="AC10" s="1"/>
      <c r="AD10" s="1"/>
      <c r="AE10" s="2"/>
      <c r="AF10" s="42"/>
    </row>
    <row r="11" spans="2:32" ht="15" thickBot="1">
      <c r="B11" s="3"/>
      <c r="C11" s="36" t="s">
        <v>13</v>
      </c>
      <c r="D11" s="36"/>
      <c r="E11" s="36"/>
      <c r="F11" s="23">
        <f>VLOOKUP(4,$M$5:$M$20,1)</f>
        <v>1</v>
      </c>
      <c r="G11" s="37">
        <f>COUNTIF(G10:K10,"x")</f>
        <v>0</v>
      </c>
      <c r="H11" s="37"/>
      <c r="I11" s="37"/>
      <c r="J11" s="37"/>
      <c r="K11" s="38"/>
      <c r="L11">
        <f>SUMPRODUCT(--(N11:P11=0))</f>
        <v>0</v>
      </c>
      <c r="M11" s="21">
        <v>4</v>
      </c>
      <c r="N11" s="5">
        <v>1</v>
      </c>
      <c r="O11" s="5">
        <v>2</v>
      </c>
      <c r="P11" s="9">
        <v>3</v>
      </c>
      <c r="Q11" s="41">
        <f>IF(ISBLANK(N11),"",IF(COUNTIF(N11:P11,$P$2)&gt;COUNTIF(N12:P12,$P$2),M11,M12))</f>
        <v>6</v>
      </c>
      <c r="R11" s="15">
        <v>4</v>
      </c>
      <c r="S11" s="5"/>
      <c r="T11" s="5"/>
      <c r="U11" s="9"/>
      <c r="V11" s="41" t="str">
        <f>IF(ISBLANK(S11),"",IF(COUNTIF(S11:U11,$P$2)&gt;COUNTIF(S12:U12,$P$2),R11,R12))</f>
        <v/>
      </c>
      <c r="W11" s="15" t="str">
        <f>V11</f>
        <v/>
      </c>
      <c r="X11" s="5"/>
      <c r="Y11" s="5"/>
      <c r="Z11" s="9"/>
      <c r="AA11" s="41" t="str">
        <f>IF(ISBLANK(X11),"",IF(COUNTIF(X11:Z11,$P$2)&gt;COUNTIF(X12:Z12,$P$2),W11,W12))</f>
        <v/>
      </c>
      <c r="AB11" s="15" t="str">
        <f>AA11</f>
        <v/>
      </c>
      <c r="AC11" s="5"/>
      <c r="AD11" s="5"/>
      <c r="AE11" s="9"/>
      <c r="AF11" s="41" t="str">
        <f>IF(ISBLANK(AC11),"",IF(COUNTIF(AC11:AE11,$P$2)&gt;COUNTIF(AC12:AE12,$P$2),AB11,AB12))</f>
        <v/>
      </c>
    </row>
    <row r="12" spans="2:32">
      <c r="B12" s="4">
        <v>5</v>
      </c>
      <c r="C12" s="39" t="s">
        <v>14</v>
      </c>
      <c r="D12" s="39"/>
      <c r="E12" s="39"/>
      <c r="F12" s="39"/>
      <c r="G12" s="25" t="str">
        <f>IF(Q13=B12,"x","")</f>
        <v/>
      </c>
      <c r="H12" s="25" t="str">
        <f>IF(V13=B12,"x","")</f>
        <v/>
      </c>
      <c r="I12" s="25" t="str">
        <f>IF(AA13=B12,"x","")</f>
        <v/>
      </c>
      <c r="J12" s="25"/>
      <c r="K12" s="24"/>
      <c r="M12" s="21">
        <v>6</v>
      </c>
      <c r="N12" s="1">
        <v>21</v>
      </c>
      <c r="O12" s="1">
        <v>21</v>
      </c>
      <c r="P12" s="2">
        <v>3</v>
      </c>
      <c r="Q12" s="42"/>
      <c r="R12" s="14">
        <v>5</v>
      </c>
      <c r="S12" s="1"/>
      <c r="T12" s="1"/>
      <c r="U12" s="2"/>
      <c r="V12" s="42"/>
      <c r="W12" s="14"/>
      <c r="X12" s="1"/>
      <c r="Y12" s="1"/>
      <c r="Z12" s="2"/>
      <c r="AA12" s="42"/>
      <c r="AB12" s="14"/>
      <c r="AC12" s="1"/>
      <c r="AD12" s="1"/>
      <c r="AE12" s="2"/>
      <c r="AF12" s="42"/>
    </row>
    <row r="13" spans="2:32" ht="15" thickBot="1">
      <c r="B13" s="3"/>
      <c r="C13" s="36" t="s">
        <v>15</v>
      </c>
      <c r="D13" s="36"/>
      <c r="E13" s="36"/>
      <c r="F13" s="23">
        <f>VLOOKUP(5,$M$5:$M$20,1)</f>
        <v>1</v>
      </c>
      <c r="G13" s="37">
        <f>COUNTIF(G12:K12,"x")</f>
        <v>0</v>
      </c>
      <c r="H13" s="37"/>
      <c r="I13" s="37"/>
      <c r="J13" s="37"/>
      <c r="K13" s="38"/>
      <c r="M13" s="21"/>
      <c r="N13" s="5"/>
      <c r="O13" s="5"/>
      <c r="P13" s="9"/>
      <c r="Q13" s="41"/>
      <c r="R13" s="15"/>
      <c r="S13" s="5"/>
      <c r="T13" s="5"/>
      <c r="U13" s="9"/>
      <c r="V13" s="41"/>
      <c r="W13" s="15"/>
      <c r="X13" s="5"/>
      <c r="Y13" s="5"/>
      <c r="Z13" s="9"/>
      <c r="AA13" s="41"/>
      <c r="AB13" s="15"/>
      <c r="AC13" s="5"/>
      <c r="AD13" s="5"/>
      <c r="AE13" s="9"/>
      <c r="AF13" s="41"/>
    </row>
    <row r="14" spans="2:32">
      <c r="B14" s="4">
        <v>6</v>
      </c>
      <c r="C14" s="39" t="s">
        <v>16</v>
      </c>
      <c r="D14" s="39"/>
      <c r="E14" s="39"/>
      <c r="F14" s="39"/>
      <c r="G14" s="25" t="str">
        <f>IF(Q15=B14,"x","")</f>
        <v/>
      </c>
      <c r="H14" s="25" t="str">
        <f>IF(V15=B14,"x","")</f>
        <v/>
      </c>
      <c r="I14" s="25" t="str">
        <f>IF(AA15=B14,"x","")</f>
        <v/>
      </c>
      <c r="J14" s="25"/>
      <c r="K14" s="24"/>
      <c r="M14" s="21"/>
      <c r="N14" s="1"/>
      <c r="O14" s="1"/>
      <c r="P14" s="2"/>
      <c r="Q14" s="42"/>
      <c r="R14" s="14"/>
      <c r="S14" s="1"/>
      <c r="T14" s="1"/>
      <c r="U14" s="2"/>
      <c r="V14" s="42"/>
      <c r="W14" s="14"/>
      <c r="X14" s="1"/>
      <c r="Y14" s="1"/>
      <c r="Z14" s="2"/>
      <c r="AA14" s="42"/>
      <c r="AB14" s="14"/>
      <c r="AC14" s="1"/>
      <c r="AD14" s="1"/>
      <c r="AE14" s="2"/>
      <c r="AF14" s="42"/>
    </row>
    <row r="15" spans="2:32" ht="15" thickBot="1">
      <c r="B15" s="3"/>
      <c r="C15" s="36" t="s">
        <v>17</v>
      </c>
      <c r="D15" s="36"/>
      <c r="E15" s="36"/>
      <c r="F15" s="23">
        <f>VLOOKUP(6,$M$5:$M$20,1)</f>
        <v>6</v>
      </c>
      <c r="G15" s="37">
        <f>COUNTIF(G14:K14,"x")</f>
        <v>0</v>
      </c>
      <c r="H15" s="37"/>
      <c r="I15" s="37"/>
      <c r="J15" s="37"/>
      <c r="K15" s="38"/>
      <c r="M15" s="21"/>
      <c r="N15" s="5"/>
      <c r="O15" s="5"/>
      <c r="P15" s="9"/>
      <c r="Q15" s="41"/>
      <c r="R15" s="15"/>
      <c r="S15" s="5"/>
      <c r="T15" s="5"/>
      <c r="U15" s="9"/>
      <c r="V15" s="41"/>
      <c r="W15" s="15"/>
      <c r="X15" s="5"/>
      <c r="Y15" s="5"/>
      <c r="Z15" s="9"/>
      <c r="AA15" s="41"/>
      <c r="AB15" s="15"/>
      <c r="AC15" s="5"/>
      <c r="AD15" s="5"/>
      <c r="AE15" s="9"/>
      <c r="AF15" s="41"/>
    </row>
    <row r="16" spans="2:32">
      <c r="B16" s="4">
        <v>7</v>
      </c>
      <c r="C16" s="39" t="s">
        <v>18</v>
      </c>
      <c r="D16" s="39"/>
      <c r="E16" s="39"/>
      <c r="F16" s="39"/>
      <c r="G16" s="25" t="str">
        <f>IF(Q17=B16,"x","")</f>
        <v/>
      </c>
      <c r="H16" s="25" t="str">
        <f>IF(V17=B16,"x","")</f>
        <v/>
      </c>
      <c r="I16" s="25" t="str">
        <f>IF(AA17=B16,"x","")</f>
        <v/>
      </c>
      <c r="J16" s="25"/>
      <c r="K16" s="24"/>
      <c r="M16" s="21"/>
      <c r="N16" s="1"/>
      <c r="O16" s="1"/>
      <c r="P16" s="2"/>
      <c r="Q16" s="42"/>
      <c r="R16" s="14"/>
      <c r="S16" s="1"/>
      <c r="T16" s="1"/>
      <c r="U16" s="2"/>
      <c r="V16" s="42"/>
      <c r="W16" s="14"/>
      <c r="X16" s="1"/>
      <c r="Y16" s="1"/>
      <c r="Z16" s="2"/>
      <c r="AA16" s="42"/>
      <c r="AB16" s="14"/>
      <c r="AC16" s="1"/>
      <c r="AD16" s="1"/>
      <c r="AE16" s="2"/>
      <c r="AF16" s="42"/>
    </row>
    <row r="17" spans="2:32" ht="15" thickBot="1">
      <c r="B17" s="3"/>
      <c r="C17" s="36" t="s">
        <v>19</v>
      </c>
      <c r="D17" s="36"/>
      <c r="E17" s="36"/>
      <c r="F17" s="23">
        <f>VLOOKUP(7,$M$5:$M$20,1)</f>
        <v>6</v>
      </c>
      <c r="G17" s="37">
        <f>COUNTIF(G16:K16,"x")</f>
        <v>0</v>
      </c>
      <c r="H17" s="37"/>
      <c r="I17" s="37"/>
      <c r="J17" s="37"/>
      <c r="K17" s="38"/>
      <c r="M17" s="21"/>
      <c r="N17" s="5"/>
      <c r="O17" s="5"/>
      <c r="P17" s="9"/>
      <c r="Q17" s="41"/>
      <c r="R17" s="16"/>
      <c r="S17" s="5"/>
      <c r="T17" s="5"/>
      <c r="U17" s="9"/>
      <c r="V17" s="41"/>
      <c r="W17" s="16"/>
      <c r="X17" s="5"/>
      <c r="Y17" s="5"/>
      <c r="Z17" s="9"/>
      <c r="AA17" s="41"/>
      <c r="AB17" s="16"/>
      <c r="AC17" s="5"/>
      <c r="AD17" s="5"/>
      <c r="AE17" s="9"/>
      <c r="AF17" s="41"/>
    </row>
    <row r="18" spans="2:32">
      <c r="B18" s="4">
        <v>8</v>
      </c>
      <c r="C18" s="39" t="s">
        <v>20</v>
      </c>
      <c r="D18" s="39"/>
      <c r="E18" s="39"/>
      <c r="F18" s="39"/>
      <c r="G18" s="25" t="str">
        <f>IF(Q19=B18,"x","")</f>
        <v/>
      </c>
      <c r="H18" s="25" t="str">
        <f>IF(V19=B18,"x","")</f>
        <v/>
      </c>
      <c r="I18" s="25" t="str">
        <f>IF(AA19=B18,"x","")</f>
        <v/>
      </c>
      <c r="J18" s="25"/>
      <c r="K18" s="24"/>
      <c r="M18" s="21"/>
      <c r="N18" s="1"/>
      <c r="O18" s="1"/>
      <c r="P18" s="2"/>
      <c r="Q18" s="42"/>
      <c r="R18" s="14"/>
      <c r="S18" s="1"/>
      <c r="T18" s="1"/>
      <c r="U18" s="2"/>
      <c r="V18" s="42"/>
      <c r="W18" s="14"/>
      <c r="X18" s="1"/>
      <c r="Y18" s="1"/>
      <c r="Z18" s="2"/>
      <c r="AA18" s="42"/>
      <c r="AB18" s="14"/>
      <c r="AC18" s="1"/>
      <c r="AD18" s="1"/>
      <c r="AE18" s="2"/>
      <c r="AF18" s="42"/>
    </row>
    <row r="19" spans="2:32" ht="15" thickBot="1">
      <c r="B19" s="3"/>
      <c r="C19" s="36" t="s">
        <v>21</v>
      </c>
      <c r="D19" s="36"/>
      <c r="E19" s="36"/>
      <c r="F19" s="23">
        <f>VLOOKUP(8,$M$5:$M$20,1)</f>
        <v>6</v>
      </c>
      <c r="G19" s="37">
        <f>COUNTIF(G18:K18,"x")</f>
        <v>0</v>
      </c>
      <c r="H19" s="37"/>
      <c r="I19" s="37"/>
      <c r="J19" s="37"/>
      <c r="K19" s="38"/>
      <c r="M19" s="21"/>
      <c r="N19" s="5"/>
      <c r="O19" s="5"/>
      <c r="P19" s="9"/>
      <c r="Q19" s="41"/>
      <c r="R19" s="16"/>
      <c r="S19" s="5"/>
      <c r="T19" s="5"/>
      <c r="U19" s="9"/>
      <c r="V19" s="41"/>
      <c r="W19" s="16"/>
      <c r="X19" s="5"/>
      <c r="Y19" s="5"/>
      <c r="Z19" s="9"/>
      <c r="AA19" s="41"/>
      <c r="AB19" s="16"/>
      <c r="AC19" s="5"/>
      <c r="AD19" s="5"/>
      <c r="AE19" s="9"/>
      <c r="AF19" s="41"/>
    </row>
    <row r="20" spans="2:32" ht="15" thickBot="1">
      <c r="B20" s="29"/>
      <c r="C20" s="35"/>
      <c r="D20" s="35"/>
      <c r="E20" s="35"/>
      <c r="F20" s="35"/>
      <c r="G20" s="30"/>
      <c r="H20" s="30"/>
      <c r="I20" s="30"/>
      <c r="J20" s="30"/>
      <c r="K20" s="31"/>
      <c r="M20" s="21"/>
      <c r="N20" s="6"/>
      <c r="O20" s="6"/>
      <c r="P20" s="7"/>
      <c r="Q20" s="43"/>
      <c r="R20" s="17"/>
      <c r="S20" s="6"/>
      <c r="T20" s="6"/>
      <c r="U20" s="7"/>
      <c r="V20" s="43"/>
      <c r="W20" s="17"/>
      <c r="X20" s="6"/>
      <c r="Y20" s="6"/>
      <c r="Z20" s="7"/>
      <c r="AA20" s="43"/>
      <c r="AB20" s="17"/>
      <c r="AC20" s="6"/>
      <c r="AD20" s="6"/>
      <c r="AE20" s="7"/>
      <c r="AF20" s="43"/>
    </row>
    <row r="21" spans="2:32">
      <c r="B21" s="32"/>
      <c r="C21" s="34"/>
      <c r="D21" s="34"/>
      <c r="E21" s="34"/>
      <c r="F21" s="32"/>
      <c r="G21" s="33"/>
      <c r="H21" s="33"/>
      <c r="I21" s="33"/>
      <c r="J21" s="33"/>
      <c r="K21" s="33"/>
      <c r="M21" s="12"/>
      <c r="R21" s="12"/>
      <c r="W21" s="12"/>
      <c r="AB21" s="12"/>
    </row>
    <row r="22" spans="2:32">
      <c r="B22" s="29"/>
      <c r="C22" s="35"/>
      <c r="D22" s="35"/>
      <c r="E22" s="35"/>
      <c r="F22" s="35"/>
      <c r="G22" s="30"/>
      <c r="H22" s="30"/>
      <c r="I22" s="30"/>
      <c r="J22" s="30"/>
      <c r="K22" s="31"/>
      <c r="M22" s="12"/>
      <c r="R22" s="12">
        <f>SUM(R5:R20)</f>
        <v>36</v>
      </c>
      <c r="W22" s="12"/>
      <c r="AB22" s="12"/>
    </row>
    <row r="23" spans="2:32">
      <c r="B23" s="32"/>
      <c r="C23" s="34"/>
      <c r="D23" s="34"/>
      <c r="E23" s="34"/>
      <c r="F23" s="32"/>
      <c r="G23" s="33"/>
      <c r="H23" s="33"/>
      <c r="I23" s="33"/>
      <c r="J23" s="33"/>
      <c r="K23" s="33"/>
      <c r="M23" s="12"/>
      <c r="P23">
        <f>COUNT(N13:P13)</f>
        <v>0</v>
      </c>
      <c r="R23" s="18" t="b">
        <f>IF(VLOOKUP(M5,$R$5:$R$20,1)=1,TRUE,FALSE)</f>
        <v>1</v>
      </c>
      <c r="W23" s="12"/>
      <c r="AB23" s="12"/>
    </row>
    <row r="24" spans="2:32">
      <c r="B24" s="29"/>
      <c r="C24" s="35"/>
      <c r="D24" s="35"/>
      <c r="E24" s="35"/>
      <c r="F24" s="35"/>
      <c r="G24" s="30"/>
      <c r="H24" s="30"/>
      <c r="I24" s="30"/>
      <c r="J24" s="30"/>
      <c r="K24" s="31"/>
      <c r="M24" s="12"/>
      <c r="R24" s="18" t="str">
        <f>IF(VLOOKUP(M6,$R$5:$R$20,1)=1,"vrai","faux")</f>
        <v>faux</v>
      </c>
      <c r="W24" s="12"/>
      <c r="AB24" s="12"/>
    </row>
    <row r="25" spans="2:32">
      <c r="B25" s="32"/>
      <c r="C25" s="34"/>
      <c r="D25" s="34"/>
      <c r="E25" s="34"/>
      <c r="F25" s="32"/>
      <c r="G25" s="33"/>
      <c r="H25" s="33"/>
      <c r="I25" s="33"/>
      <c r="J25" s="33"/>
      <c r="K25" s="33"/>
    </row>
    <row r="26" spans="2:32">
      <c r="B26" s="29"/>
      <c r="C26" s="35"/>
      <c r="D26" s="35"/>
      <c r="E26" s="35"/>
      <c r="F26" s="35"/>
      <c r="G26" s="30"/>
      <c r="H26" s="30"/>
      <c r="I26" s="30"/>
      <c r="J26" s="30"/>
      <c r="K26" s="31"/>
    </row>
    <row r="27" spans="2:32">
      <c r="B27" s="32"/>
      <c r="C27" s="34"/>
      <c r="D27" s="34"/>
      <c r="E27" s="34"/>
      <c r="F27" s="32"/>
      <c r="G27" s="33"/>
      <c r="H27" s="33"/>
      <c r="I27" s="33"/>
      <c r="J27" s="33"/>
      <c r="K27" s="33"/>
    </row>
    <row r="28" spans="2:32">
      <c r="B28" s="29"/>
      <c r="C28" s="35"/>
      <c r="D28" s="35"/>
      <c r="E28" s="35"/>
      <c r="F28" s="35"/>
      <c r="G28" s="30"/>
      <c r="H28" s="30"/>
      <c r="I28" s="30"/>
      <c r="J28" s="30"/>
      <c r="K28" s="31"/>
    </row>
    <row r="29" spans="2:32">
      <c r="B29" s="32"/>
      <c r="C29" s="34"/>
      <c r="D29" s="34"/>
      <c r="E29" s="34"/>
      <c r="F29" s="32"/>
      <c r="G29" s="33"/>
      <c r="H29" s="33"/>
      <c r="I29" s="33"/>
      <c r="J29" s="33"/>
      <c r="K29" s="33"/>
    </row>
    <row r="30" spans="2:32">
      <c r="B30" s="29"/>
      <c r="C30" s="35"/>
      <c r="D30" s="35"/>
      <c r="E30" s="35"/>
      <c r="F30" s="35"/>
      <c r="G30" s="30"/>
      <c r="H30" s="30"/>
      <c r="I30" s="30"/>
      <c r="J30" s="30"/>
      <c r="K30" s="31"/>
    </row>
    <row r="31" spans="2:32">
      <c r="B31" s="32"/>
      <c r="C31" s="34"/>
      <c r="D31" s="34"/>
      <c r="E31" s="34"/>
      <c r="F31" s="32"/>
      <c r="G31" s="33"/>
      <c r="H31" s="33"/>
      <c r="I31" s="33"/>
      <c r="J31" s="33"/>
      <c r="K31" s="33"/>
    </row>
    <row r="32" spans="2:32">
      <c r="B32" s="29"/>
      <c r="C32" s="35"/>
      <c r="D32" s="35"/>
      <c r="E32" s="35"/>
      <c r="F32" s="35"/>
      <c r="G32" s="30"/>
      <c r="H32" s="30"/>
      <c r="I32" s="30"/>
      <c r="J32" s="30"/>
      <c r="K32" s="31"/>
    </row>
    <row r="33" spans="2:11">
      <c r="B33" s="32"/>
      <c r="C33" s="34"/>
      <c r="D33" s="34"/>
      <c r="E33" s="34"/>
      <c r="F33" s="32"/>
      <c r="G33" s="33"/>
      <c r="H33" s="33"/>
      <c r="I33" s="33"/>
      <c r="J33" s="33"/>
      <c r="K33" s="33"/>
    </row>
    <row r="34" spans="2:11">
      <c r="B34" s="29"/>
      <c r="C34" s="35"/>
      <c r="D34" s="35"/>
      <c r="E34" s="35"/>
      <c r="F34" s="35"/>
      <c r="G34" s="30"/>
      <c r="H34" s="30"/>
      <c r="I34" s="30"/>
      <c r="J34" s="30"/>
      <c r="K34" s="31"/>
    </row>
    <row r="35" spans="2:11">
      <c r="B35" s="32"/>
      <c r="C35" s="34"/>
      <c r="D35" s="34"/>
      <c r="E35" s="34"/>
      <c r="F35" s="32"/>
      <c r="G35" s="33"/>
      <c r="H35" s="33"/>
      <c r="I35" s="33"/>
      <c r="J35" s="33"/>
      <c r="K35" s="33"/>
    </row>
    <row r="37" spans="2:11">
      <c r="B37" s="22">
        <f>SUM(B4+B6+B8+B10+B12+B14+B16+B18+B20+B22+B24+B26+B28+B30+B32+B34)</f>
        <v>36</v>
      </c>
      <c r="C37" s="22"/>
      <c r="D37" s="22"/>
      <c r="E37" s="22"/>
      <c r="F37" s="22"/>
      <c r="G37" s="22"/>
      <c r="H37" s="22"/>
      <c r="I37" s="22"/>
      <c r="J37" s="22"/>
    </row>
  </sheetData>
  <mergeCells count="86">
    <mergeCell ref="P1:U1"/>
    <mergeCell ref="P2:U2"/>
    <mergeCell ref="AF19:AF20"/>
    <mergeCell ref="AF15:AF16"/>
    <mergeCell ref="AF17:AF18"/>
    <mergeCell ref="AF11:AF12"/>
    <mergeCell ref="AF13:AF14"/>
    <mergeCell ref="AF7:AF8"/>
    <mergeCell ref="AB4:AE4"/>
    <mergeCell ref="AF5:AF6"/>
    <mergeCell ref="AA17:AA18"/>
    <mergeCell ref="AA19:AA20"/>
    <mergeCell ref="AA13:AA14"/>
    <mergeCell ref="AA15:AA16"/>
    <mergeCell ref="AF9:AF10"/>
    <mergeCell ref="V19:V20"/>
    <mergeCell ref="V13:V14"/>
    <mergeCell ref="V15:V16"/>
    <mergeCell ref="W4:Z4"/>
    <mergeCell ref="AA5:AA6"/>
    <mergeCell ref="V17:V18"/>
    <mergeCell ref="V9:V10"/>
    <mergeCell ref="V11:V12"/>
    <mergeCell ref="V5:V6"/>
    <mergeCell ref="AA9:AA10"/>
    <mergeCell ref="AA11:AA12"/>
    <mergeCell ref="AA7:AA8"/>
    <mergeCell ref="V7:V8"/>
    <mergeCell ref="Q15:Q16"/>
    <mergeCell ref="Q17:Q18"/>
    <mergeCell ref="Q19:Q20"/>
    <mergeCell ref="M4:P4"/>
    <mergeCell ref="R4:U4"/>
    <mergeCell ref="Q5:Q6"/>
    <mergeCell ref="Q7:Q8"/>
    <mergeCell ref="Q9:Q10"/>
    <mergeCell ref="Q11:Q12"/>
    <mergeCell ref="Q13:Q14"/>
    <mergeCell ref="C4:F4"/>
    <mergeCell ref="C6:F6"/>
    <mergeCell ref="C5:F5"/>
    <mergeCell ref="G5:K5"/>
    <mergeCell ref="C7:E7"/>
    <mergeCell ref="C8:F8"/>
    <mergeCell ref="C9:E9"/>
    <mergeCell ref="C10:F10"/>
    <mergeCell ref="G7:K7"/>
    <mergeCell ref="G9:K9"/>
    <mergeCell ref="C11:E11"/>
    <mergeCell ref="C12:F12"/>
    <mergeCell ref="C13:E13"/>
    <mergeCell ref="C14:F14"/>
    <mergeCell ref="G11:K11"/>
    <mergeCell ref="G13:K13"/>
    <mergeCell ref="C15:E15"/>
    <mergeCell ref="C16:F16"/>
    <mergeCell ref="C17:E17"/>
    <mergeCell ref="C18:F18"/>
    <mergeCell ref="G15:K15"/>
    <mergeCell ref="G17:K17"/>
    <mergeCell ref="C19:E19"/>
    <mergeCell ref="C20:F20"/>
    <mergeCell ref="C21:E21"/>
    <mergeCell ref="C22:F22"/>
    <mergeCell ref="G19:K19"/>
    <mergeCell ref="G21:K21"/>
    <mergeCell ref="C23:E23"/>
    <mergeCell ref="C24:F24"/>
    <mergeCell ref="C25:E25"/>
    <mergeCell ref="C26:F26"/>
    <mergeCell ref="G23:K23"/>
    <mergeCell ref="G25:K25"/>
    <mergeCell ref="C27:E27"/>
    <mergeCell ref="C28:F28"/>
    <mergeCell ref="C29:E29"/>
    <mergeCell ref="C30:F30"/>
    <mergeCell ref="G27:K27"/>
    <mergeCell ref="G29:K29"/>
    <mergeCell ref="G31:K31"/>
    <mergeCell ref="G33:K33"/>
    <mergeCell ref="G35:K35"/>
    <mergeCell ref="C35:E35"/>
    <mergeCell ref="C31:E31"/>
    <mergeCell ref="C32:F32"/>
    <mergeCell ref="C33:E33"/>
    <mergeCell ref="C34:F34"/>
  </mergeCells>
  <conditionalFormatting sqref="M5:M20">
    <cfRule type="expression" dxfId="5" priority="3">
      <formula>AND(SUMPRODUCT(--($N5:$P5=0))&gt;=1,COUNT($N5:$P5)&gt;0)</formula>
    </cfRule>
  </conditionalFormatting>
  <conditionalFormatting sqref="O24">
    <cfRule type="expression" dxfId="4" priority="2">
      <formula>"et(nb($M$5:$M$20)*3=nb($N$5:$P$20))"</formula>
    </cfRule>
  </conditionalFormatting>
  <conditionalFormatting sqref="M5:P20">
    <cfRule type="expression" dxfId="3" priority="1">
      <formula>AND(COUNT($M$5:$M$20)*3=COUNT($N$5:$P$20))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Condroyer</dc:creator>
  <cp:lastModifiedBy>tulipe</cp:lastModifiedBy>
  <dcterms:created xsi:type="dcterms:W3CDTF">2014-01-06T14:21:44Z</dcterms:created>
  <dcterms:modified xsi:type="dcterms:W3CDTF">2014-01-10T18:21:51Z</dcterms:modified>
</cp:coreProperties>
</file>