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updateLinks="always" codeName="ThisWorkbook" defaultThemeVersion="124226"/>
  <bookViews>
    <workbookView xWindow="360" yWindow="80" windowWidth="19420" windowHeight="10820" activeTab="2"/>
  </bookViews>
  <sheets>
    <sheet name="accueil" sheetId="1" r:id="rId1"/>
    <sheet name="creation" sheetId="2" r:id="rId2"/>
    <sheet name="consulte" sheetId="3" r:id="rId3"/>
    <sheet name="base" sheetId="4" r:id="rId4"/>
    <sheet name="param" sheetId="5" r:id="rId5"/>
  </sheets>
  <definedNames>
    <definedName name="acte">OFFSET(nom,,3,)</definedName>
    <definedName name="belmere">OFFSET(pere,,4,)</definedName>
    <definedName name="bopere">OFFSET(pere,,3,)</definedName>
    <definedName name="date">OFFSET(nom,,2,)</definedName>
    <definedName name="epoux">OFFSET(pere,,2,)</definedName>
    <definedName name="lieu">OFFSET(acte,,1,)</definedName>
    <definedName name="liste_nom">OFFSET(param!$H$2,,,COUNTIF(param!$H:$H,"&gt;&lt;"))</definedName>
    <definedName name="listeprenom">OFFSET(param!$A$1,,,COUNTIF(param!$A:$A,"&gt;&lt;"))</definedName>
    <definedName name="mere">OFFSET(pere,,1,)</definedName>
    <definedName name="nom">OFFSET(base!$A$2,,,COUNTA(base!$A:$A)-1)</definedName>
    <definedName name="obs">OFFSET(pere,,5,)</definedName>
    <definedName name="pere">OFFSET(lieu,,1,)</definedName>
    <definedName name="prenom">OFFSET(nom,,1,)</definedName>
    <definedName name="quoi">OFFSET(param!$D$1,,,COUNTIF(param!$D:$D,"&gt;&lt;"))</definedName>
    <definedName name="source">OFFSET(base!$A$1,1,,COUNTA(base!$A:$A)-1,6)</definedName>
  </definedNames>
  <calcPr calcId="124519"/>
</workbook>
</file>

<file path=xl/calcChain.xml><?xml version="1.0" encoding="utf-8"?>
<calcChain xmlns="http://schemas.openxmlformats.org/spreadsheetml/2006/main">
  <c r="H2" i="5" a="1"/>
  <c r="H2" s="1"/>
  <c r="I8" i="3"/>
  <c r="E31"/>
  <c r="G26"/>
  <c r="C26"/>
  <c r="C22"/>
  <c r="G18"/>
  <c r="C18"/>
  <c r="G13"/>
  <c r="C2" i="5"/>
  <c r="C1"/>
  <c r="A2" a="1"/>
  <c r="A2" s="1"/>
  <c r="A3" a="1"/>
  <c r="A3" s="1"/>
  <c r="A4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1" a="1"/>
  <c r="A1" s="1"/>
  <c r="D3" l="1" a="1"/>
  <c r="D3" s="1"/>
  <c r="D9" a="1"/>
  <c r="D9" s="1"/>
  <c r="D5" a="1"/>
  <c r="D5" s="1"/>
  <c r="D2" a="1"/>
  <c r="D2" s="1"/>
  <c r="D11" a="1"/>
  <c r="D11" s="1"/>
  <c r="D7" a="1"/>
  <c r="D7" s="1"/>
  <c r="D1" a="1"/>
  <c r="D1" s="1"/>
  <c r="D10" a="1"/>
  <c r="D10" s="1"/>
  <c r="D8" a="1"/>
  <c r="D8" s="1"/>
  <c r="D6" a="1"/>
  <c r="D6" s="1"/>
  <c r="D4" a="1"/>
  <c r="D4" s="1"/>
  <c r="H3" a="1"/>
  <c r="H3" s="1"/>
  <c r="H4" l="1" a="1"/>
  <c r="H4" s="1"/>
  <c r="H5" l="1" a="1"/>
  <c r="H5" s="1"/>
  <c r="H6" l="1" a="1"/>
  <c r="H6" s="1"/>
  <c r="H7" l="1" a="1"/>
  <c r="H7" s="1"/>
  <c r="H8" s="1" a="1"/>
  <c r="H8" s="1"/>
  <c r="H9" l="1" a="1"/>
  <c r="H9" s="1"/>
  <c r="H10" s="1" a="1"/>
  <c r="H10" s="1"/>
  <c r="H11" s="1" a="1"/>
  <c r="H11" s="1"/>
  <c r="H12" s="1" a="1"/>
  <c r="H12" s="1"/>
  <c r="H13" s="1" a="1"/>
  <c r="H13" s="1"/>
  <c r="H14" s="1" a="1"/>
  <c r="H14" s="1"/>
  <c r="H15" s="1" a="1"/>
  <c r="H15" s="1"/>
  <c r="H16" s="1" a="1"/>
  <c r="H16" s="1"/>
  <c r="H17" s="1" a="1"/>
  <c r="H17" s="1"/>
  <c r="H18" s="1" a="1"/>
  <c r="H18" s="1"/>
  <c r="H19" s="1" a="1"/>
  <c r="H19" s="1"/>
  <c r="H20" s="1" a="1"/>
  <c r="H20" s="1"/>
  <c r="H21" s="1" a="1"/>
  <c r="H21" s="1"/>
  <c r="H22" s="1" a="1"/>
  <c r="H22" s="1"/>
  <c r="H23" s="1" a="1"/>
  <c r="H23" s="1"/>
  <c r="H24" s="1" a="1"/>
  <c r="H24" s="1"/>
  <c r="H25" s="1" a="1"/>
  <c r="H25" s="1"/>
  <c r="H26" s="1" a="1"/>
  <c r="H26" s="1"/>
  <c r="H27" s="1" a="1"/>
  <c r="H27" s="1"/>
  <c r="H28" s="1" a="1"/>
  <c r="H28" s="1"/>
  <c r="H29" s="1" a="1"/>
  <c r="H29" s="1"/>
  <c r="H30" s="1" a="1"/>
  <c r="H30" s="1"/>
  <c r="H31" s="1" a="1"/>
  <c r="H31" s="1"/>
  <c r="H32" s="1" a="1"/>
  <c r="H32" s="1"/>
  <c r="H33" s="1" a="1"/>
  <c r="H33" s="1"/>
  <c r="H34" s="1" a="1"/>
  <c r="H34" s="1"/>
  <c r="H35" s="1" a="1"/>
  <c r="H35" s="1"/>
  <c r="H36" s="1" a="1"/>
  <c r="H36" s="1"/>
  <c r="H37" s="1" a="1"/>
  <c r="H37" s="1"/>
  <c r="H38" s="1" a="1"/>
  <c r="H38" s="1"/>
  <c r="H39" s="1" a="1"/>
  <c r="H39" s="1"/>
  <c r="H40" s="1" a="1"/>
  <c r="H40" s="1"/>
  <c r="H41" s="1" a="1"/>
  <c r="H41" s="1"/>
  <c r="H42" s="1" a="1"/>
  <c r="H42" s="1"/>
  <c r="H43" s="1" a="1"/>
  <c r="H43" s="1"/>
  <c r="H44" s="1" a="1"/>
  <c r="H44" s="1"/>
  <c r="H45" s="1" a="1"/>
  <c r="H45" s="1"/>
  <c r="H46" s="1" a="1"/>
  <c r="H46" s="1"/>
  <c r="H47" s="1" a="1"/>
  <c r="H47" s="1"/>
  <c r="H48" s="1" a="1"/>
  <c r="H48" s="1"/>
  <c r="H49" s="1" a="1"/>
  <c r="H49" s="1"/>
  <c r="H50" s="1" a="1"/>
  <c r="H50" s="1"/>
  <c r="H51" s="1" a="1"/>
  <c r="H51" s="1"/>
  <c r="H52" s="1" a="1"/>
  <c r="H52" s="1"/>
  <c r="H53" s="1" a="1"/>
  <c r="H53" s="1"/>
  <c r="H54" s="1" a="1"/>
  <c r="H54" s="1"/>
  <c r="H55" s="1" a="1"/>
  <c r="H55" s="1"/>
  <c r="H56" s="1" a="1"/>
  <c r="H56" s="1"/>
  <c r="H57" s="1" a="1"/>
  <c r="H57" s="1"/>
  <c r="H58" s="1" a="1"/>
  <c r="H58" s="1"/>
  <c r="H59" s="1" a="1"/>
  <c r="H59" s="1"/>
  <c r="H60" s="1" a="1"/>
  <c r="H60" s="1"/>
  <c r="H61" s="1" a="1"/>
  <c r="H61" s="1"/>
  <c r="H62" s="1" a="1"/>
  <c r="H62" s="1"/>
  <c r="H63" s="1" a="1"/>
  <c r="H63" s="1"/>
  <c r="H64" s="1" a="1"/>
  <c r="H64" s="1"/>
  <c r="H65" s="1" a="1"/>
  <c r="H65" s="1"/>
  <c r="H66" s="1" a="1"/>
  <c r="H66" s="1"/>
  <c r="H67" s="1" a="1"/>
  <c r="H67" s="1"/>
  <c r="H68" s="1" a="1"/>
  <c r="H68" s="1"/>
  <c r="H69" s="1" a="1"/>
  <c r="H69" s="1"/>
  <c r="H70" s="1" a="1"/>
  <c r="H70" s="1"/>
  <c r="H71" s="1" a="1"/>
  <c r="H71" s="1"/>
  <c r="H72" s="1" a="1"/>
  <c r="H72" s="1"/>
  <c r="H73" s="1" a="1"/>
  <c r="H73" s="1"/>
  <c r="H74" s="1" a="1"/>
  <c r="H74" s="1"/>
  <c r="H75" s="1" a="1"/>
  <c r="H75" s="1"/>
  <c r="H76" s="1" a="1"/>
  <c r="H76" s="1"/>
  <c r="H77" s="1" a="1"/>
  <c r="H77" s="1"/>
  <c r="H78" s="1" a="1"/>
  <c r="H78" s="1"/>
  <c r="H79" s="1" a="1"/>
  <c r="H79" s="1"/>
</calcChain>
</file>

<file path=xl/sharedStrings.xml><?xml version="1.0" encoding="utf-8"?>
<sst xmlns="http://schemas.openxmlformats.org/spreadsheetml/2006/main" count="168" uniqueCount="103">
  <si>
    <t>Date</t>
  </si>
  <si>
    <t>Observation</t>
  </si>
  <si>
    <t>Nom Prénom de la mère</t>
  </si>
  <si>
    <t>Nom Prénom du père</t>
  </si>
  <si>
    <t>Prénom</t>
  </si>
  <si>
    <t xml:space="preserve">Nom </t>
  </si>
  <si>
    <t>date</t>
  </si>
  <si>
    <t>Acte</t>
  </si>
  <si>
    <t>Non Prénom de l'épouse</t>
  </si>
  <si>
    <t>Nom Prénom du père de l'épouse</t>
  </si>
  <si>
    <t>Nom Prénom de la mère de l'épouse</t>
  </si>
  <si>
    <t>Lieu</t>
  </si>
  <si>
    <t>acte</t>
  </si>
  <si>
    <t xml:space="preserve">GOUYET </t>
  </si>
  <si>
    <t>MARIE</t>
  </si>
  <si>
    <t>20/08/1846</t>
  </si>
  <si>
    <t>Theil sur acolin</t>
  </si>
  <si>
    <t>GOUYET ANTOINE</t>
  </si>
  <si>
    <t>FRECHET MAGDELAINE</t>
  </si>
  <si>
    <t xml:space="preserve">LESAGE </t>
  </si>
  <si>
    <t>anne francoise</t>
  </si>
  <si>
    <t>27/10/1734</t>
  </si>
  <si>
    <t>st patrice du desert</t>
  </si>
  <si>
    <t>LEVEILLE JEAN</t>
  </si>
  <si>
    <t>LESAGE ANNE</t>
  </si>
  <si>
    <t>LESAGE</t>
  </si>
  <si>
    <t>denis</t>
  </si>
  <si>
    <t>30/08/1731</t>
  </si>
  <si>
    <t>LESAGE JACQUES</t>
  </si>
  <si>
    <t>DAFILARD RENEE</t>
  </si>
  <si>
    <t>anne</t>
  </si>
  <si>
    <t>29/06/1732</t>
  </si>
  <si>
    <t>LESAGE DENIS</t>
  </si>
  <si>
    <t>DUCLOS ANNE</t>
  </si>
  <si>
    <t>jacques</t>
  </si>
  <si>
    <t>26/10/1733</t>
  </si>
  <si>
    <t>LEVEILLE</t>
  </si>
  <si>
    <t>etienne</t>
  </si>
  <si>
    <t>24/06/1733</t>
  </si>
  <si>
    <t>LEVEILLE ETIENNE</t>
  </si>
  <si>
    <t>ELISABETH DROUIN</t>
  </si>
  <si>
    <t>madeleine</t>
  </si>
  <si>
    <t>1/12 /1733</t>
  </si>
  <si>
    <t>antoinette</t>
  </si>
  <si>
    <t>5/09/1734</t>
  </si>
  <si>
    <t>RADIGUE</t>
  </si>
  <si>
    <t>THOMAS</t>
  </si>
  <si>
    <t>11/03/1734</t>
  </si>
  <si>
    <t>RADIGUE PIERRE</t>
  </si>
  <si>
    <t>LEVEILLE MARIE</t>
  </si>
  <si>
    <t>16/12/1734</t>
  </si>
  <si>
    <t>RADRIGUE</t>
  </si>
  <si>
    <t>francois</t>
  </si>
  <si>
    <t>30/01/1735</t>
  </si>
  <si>
    <t>RADRIGUE LEONARD</t>
  </si>
  <si>
    <t>CORNARD JEANNE</t>
  </si>
  <si>
    <t>michel</t>
  </si>
  <si>
    <t>19/06/1735</t>
  </si>
  <si>
    <t xml:space="preserve">LEVEILLE </t>
  </si>
  <si>
    <t>pierre</t>
  </si>
  <si>
    <t>12/02/1736</t>
  </si>
  <si>
    <t>LEVEILLE PIERRE</t>
  </si>
  <si>
    <t>RADRIGUE MATHURINE</t>
  </si>
  <si>
    <t>28/04/1736</t>
  </si>
  <si>
    <t>st patrice du sesert</t>
  </si>
  <si>
    <t>ELISABETH DROIUN</t>
  </si>
  <si>
    <t>2 Mi EC286 4 N 1840-1892 page 64</t>
  </si>
  <si>
    <t xml:space="preserve">naissance </t>
  </si>
  <si>
    <t>3NUMECRP442/EDPT98_8_1  1711-1736 page 146</t>
  </si>
  <si>
    <t xml:space="preserve">3NUMECRP442/EDPT98_8_1  1711-1736 Image 130  </t>
  </si>
  <si>
    <t>mariage</t>
  </si>
  <si>
    <t>3NUMECRP442/EDPT98_8_1  1711-1736 page 137</t>
  </si>
  <si>
    <t>3NUMECRP442/EDPT98_8_1  1711-1736 page 136</t>
  </si>
  <si>
    <t>3NUMECRP442/EDPT98_8_1  1711-1736 Image 131</t>
  </si>
  <si>
    <t>décès</t>
  </si>
  <si>
    <t>3NUMECRP442/EDPT98_8_1  1711-1736 Image 142</t>
  </si>
  <si>
    <t>3NUMECRP442/EDPT98_8_1  1711-1736 Image 140</t>
  </si>
  <si>
    <t>3NUMECRP442/EDPT98_8_1  1711-1736 Image 147</t>
  </si>
  <si>
    <t>3NUMECRP442/EDPT98_8_1  1711-1736 Image 156</t>
  </si>
  <si>
    <t>3NUMECRP442/EDPT98_8_1  1711-1736 Image 154</t>
  </si>
  <si>
    <t>3NUMECRP442/EDPT98_8_1  1711-1736 Image 149</t>
  </si>
  <si>
    <t>3NUMECRP442/EDPT98_8_1  1711-1736 Image 148</t>
  </si>
  <si>
    <t xml:space="preserve">3NUMECRP442/EDPT98_8_1  1711-1736 Image 142  </t>
  </si>
  <si>
    <t>DUCLOS NOEL</t>
  </si>
  <si>
    <t>MOULFE BARBE</t>
  </si>
  <si>
    <t xml:space="preserve">mais plusieurs LESAGE possible </t>
  </si>
  <si>
    <t>exemple LESAGE</t>
  </si>
  <si>
    <t>avec une toupie mais la je pair pied</t>
  </si>
  <si>
    <t>bonsoir le forum</t>
  </si>
  <si>
    <t>je voudrais récupère les données de la feuil base</t>
  </si>
  <si>
    <t>en feuil consulte en tapant un nom en c8 nom qui correspond a la colonne A de la feuil base</t>
  </si>
  <si>
    <t>les feuils sont protégés sans mot de passe</t>
  </si>
  <si>
    <t>codialement</t>
  </si>
  <si>
    <t>Aiglon74</t>
  </si>
  <si>
    <t>epoux/epouse</t>
  </si>
  <si>
    <t>Nom Prénom du beau- père</t>
  </si>
  <si>
    <t>Nom Prénom de la belle-mère</t>
  </si>
  <si>
    <t>tulipe1</t>
  </si>
  <si>
    <t>tulipe2</t>
  </si>
  <si>
    <t>tulipe3</t>
  </si>
  <si>
    <t>limite d'incrementation</t>
  </si>
  <si>
    <t xml:space="preserve">paul </t>
  </si>
  <si>
    <t>maurice</t>
  </si>
</sst>
</file>

<file path=xl/styles.xml><?xml version="1.0" encoding="utf-8"?>
<styleSheet xmlns="http://schemas.openxmlformats.org/spreadsheetml/2006/main">
  <numFmts count="1">
    <numFmt numFmtId="165" formatCode="General;s\t\d;&quot;inconnu&quot;"/>
  </numFmts>
  <fonts count="2">
    <font>
      <sz val="12"/>
      <color theme="1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 applyProtection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vertical="center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vertical="center"/>
      <protection locked="0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3" borderId="0" xfId="0" applyNumberFormat="1" applyFill="1" applyBorder="1" applyAlignment="1" applyProtection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1" xfId="0" applyNumberFormat="1" applyFill="1" applyBorder="1" applyAlignment="1" applyProtection="1">
      <alignment horizontal="center" vertical="center"/>
      <protection locked="0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14" fontId="0" fillId="4" borderId="0" xfId="0" applyNumberFormat="1" applyFill="1" applyBorder="1" applyAlignment="1" applyProtection="1">
      <alignment horizontal="center" vertic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vertical="center"/>
    </xf>
    <xf numFmtId="14" fontId="0" fillId="0" borderId="1" xfId="0" applyNumberFormat="1" applyFill="1" applyBorder="1" applyAlignment="1" applyProtection="1">
      <alignment horizontal="center" vertical="center"/>
    </xf>
    <xf numFmtId="0" fontId="0" fillId="0" borderId="1" xfId="0" applyNumberFormat="1" applyFill="1" applyBorder="1" applyAlignment="1" applyProtection="1">
      <alignment horizontal="center" vertical="center"/>
    </xf>
    <xf numFmtId="14" fontId="0" fillId="0" borderId="0" xfId="0" applyNumberFormat="1"/>
    <xf numFmtId="0" fontId="0" fillId="5" borderId="0" xfId="0" applyFill="1" applyAlignment="1">
      <alignment horizontal="center"/>
    </xf>
    <xf numFmtId="0" fontId="0" fillId="5" borderId="0" xfId="0" applyNumberFormat="1" applyFill="1" applyAlignment="1">
      <alignment horizontal="center"/>
    </xf>
    <xf numFmtId="0" fontId="0" fillId="5" borderId="0" xfId="0" applyFill="1"/>
    <xf numFmtId="0" fontId="1" fillId="0" borderId="0" xfId="0" applyFont="1" applyAlignment="1">
      <alignment horizontal="center"/>
    </xf>
    <xf numFmtId="165" fontId="0" fillId="0" borderId="1" xfId="0" applyNumberForma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7</xdr:row>
      <xdr:rowOff>9525</xdr:rowOff>
    </xdr:from>
    <xdr:to>
      <xdr:col>4</xdr:col>
      <xdr:colOff>533400</xdr:colOff>
      <xdr:row>14</xdr:row>
      <xdr:rowOff>114300</xdr:rowOff>
    </xdr:to>
    <xdr:sp macro="[0]!ouvrir_creation" textlink="">
      <xdr:nvSpPr>
        <xdr:cNvPr id="5" name="Rectangle à coins arrondis 4"/>
        <xdr:cNvSpPr/>
      </xdr:nvSpPr>
      <xdr:spPr>
        <a:xfrm>
          <a:off x="1238250" y="1343025"/>
          <a:ext cx="3257550" cy="1438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CREER</a:t>
          </a:r>
          <a:r>
            <a:rPr lang="fr-FR" sz="2800" baseline="0"/>
            <a:t> BASE</a:t>
          </a:r>
          <a:endParaRPr lang="fr-FR" sz="2800"/>
        </a:p>
      </xdr:txBody>
    </xdr:sp>
    <xdr:clientData/>
  </xdr:twoCellAnchor>
  <xdr:twoCellAnchor>
    <xdr:from>
      <xdr:col>1</xdr:col>
      <xdr:colOff>304800</xdr:colOff>
      <xdr:row>18</xdr:row>
      <xdr:rowOff>0</xdr:rowOff>
    </xdr:from>
    <xdr:to>
      <xdr:col>4</xdr:col>
      <xdr:colOff>590550</xdr:colOff>
      <xdr:row>25</xdr:row>
      <xdr:rowOff>104775</xdr:rowOff>
    </xdr:to>
    <xdr:sp macro="[0]!ouvrir_consulte" textlink="">
      <xdr:nvSpPr>
        <xdr:cNvPr id="6" name="Rectangle à coins arrondis 5"/>
        <xdr:cNvSpPr/>
      </xdr:nvSpPr>
      <xdr:spPr>
        <a:xfrm>
          <a:off x="1295400" y="3429000"/>
          <a:ext cx="3257550" cy="1438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CONSULTER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1664494</xdr:colOff>
      <xdr:row>11</xdr:row>
      <xdr:rowOff>126207</xdr:rowOff>
    </xdr:from>
    <xdr:to>
      <xdr:col>4</xdr:col>
      <xdr:colOff>4922044</xdr:colOff>
      <xdr:row>17</xdr:row>
      <xdr:rowOff>209550</xdr:rowOff>
    </xdr:to>
    <xdr:sp macro="[0]!ouvrir_acceuil" textlink="">
      <xdr:nvSpPr>
        <xdr:cNvPr id="4" name="Rectangle à coins arrondis 3"/>
        <xdr:cNvSpPr/>
      </xdr:nvSpPr>
      <xdr:spPr>
        <a:xfrm>
          <a:off x="5022057" y="2424113"/>
          <a:ext cx="3257550" cy="144065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RETOUR</a:t>
          </a:r>
        </a:p>
      </xdr:txBody>
    </xdr:sp>
    <xdr:clientData/>
  </xdr:twoCellAnchor>
  <xdr:twoCellAnchor>
    <xdr:from>
      <xdr:col>4</xdr:col>
      <xdr:colOff>1721644</xdr:colOff>
      <xdr:row>20</xdr:row>
      <xdr:rowOff>97632</xdr:rowOff>
    </xdr:from>
    <xdr:to>
      <xdr:col>4</xdr:col>
      <xdr:colOff>4979194</xdr:colOff>
      <xdr:row>25</xdr:row>
      <xdr:rowOff>371476</xdr:rowOff>
    </xdr:to>
    <xdr:sp macro="[0]!enregistrer" textlink="">
      <xdr:nvSpPr>
        <xdr:cNvPr id="5" name="Rectangle à coins arrondis 4"/>
        <xdr:cNvSpPr/>
      </xdr:nvSpPr>
      <xdr:spPr>
        <a:xfrm>
          <a:off x="5079207" y="4514851"/>
          <a:ext cx="3257550" cy="144065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ENREGISTRER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1664494</xdr:colOff>
      <xdr:row>11</xdr:row>
      <xdr:rowOff>126207</xdr:rowOff>
    </xdr:from>
    <xdr:to>
      <xdr:col>4</xdr:col>
      <xdr:colOff>4922044</xdr:colOff>
      <xdr:row>17</xdr:row>
      <xdr:rowOff>209551</xdr:rowOff>
    </xdr:to>
    <xdr:sp macro="[0]!ouvrir_acceuil1" textlink="">
      <xdr:nvSpPr>
        <xdr:cNvPr id="4" name="Rectangle à coins arrondis 3"/>
        <xdr:cNvSpPr/>
      </xdr:nvSpPr>
      <xdr:spPr>
        <a:xfrm>
          <a:off x="5022057" y="2424113"/>
          <a:ext cx="3257550" cy="14406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G10:G24"/>
  <sheetViews>
    <sheetView zoomScale="80" zoomScaleNormal="80" workbookViewId="0">
      <selection activeCell="D39" sqref="D39"/>
    </sheetView>
  </sheetViews>
  <sheetFormatPr baseColWidth="10" defaultColWidth="11.53515625" defaultRowHeight="15.5"/>
  <cols>
    <col min="1" max="16384" width="11.53515625" style="1"/>
  </cols>
  <sheetData>
    <row r="10" spans="7:7">
      <c r="G10" s="1" t="s">
        <v>88</v>
      </c>
    </row>
    <row r="12" spans="7:7">
      <c r="G12" s="1" t="s">
        <v>89</v>
      </c>
    </row>
    <row r="14" spans="7:7">
      <c r="G14" s="1" t="s">
        <v>90</v>
      </c>
    </row>
    <row r="16" spans="7:7">
      <c r="G16" s="1" t="s">
        <v>86</v>
      </c>
    </row>
    <row r="18" spans="7:7">
      <c r="G18" s="1" t="s">
        <v>85</v>
      </c>
    </row>
    <row r="19" spans="7:7">
      <c r="G19" s="1" t="s">
        <v>87</v>
      </c>
    </row>
    <row r="21" spans="7:7">
      <c r="G21" s="1" t="s">
        <v>91</v>
      </c>
    </row>
    <row r="23" spans="7:7">
      <c r="G23" s="1" t="s">
        <v>92</v>
      </c>
    </row>
    <row r="24" spans="7:7">
      <c r="G24" s="1" t="s">
        <v>93</v>
      </c>
    </row>
  </sheetData>
  <sheetProtection sheet="1" objects="1" scenarios="1" select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6:I31"/>
  <sheetViews>
    <sheetView zoomScale="80" zoomScaleNormal="80" workbookViewId="0">
      <selection activeCell="C8" sqref="C8 G8 I8 C13 G13 C18 G18 C22 C26 G26 E31"/>
    </sheetView>
  </sheetViews>
  <sheetFormatPr baseColWidth="10" defaultColWidth="11.53515625" defaultRowHeight="15.5"/>
  <cols>
    <col min="1" max="2" width="2.765625" style="2" customWidth="1"/>
    <col min="3" max="3" width="30.765625" style="2" customWidth="1"/>
    <col min="4" max="4" width="2.765625" style="2" customWidth="1"/>
    <col min="5" max="5" width="80.765625" style="2" customWidth="1"/>
    <col min="6" max="6" width="2.765625" style="2" customWidth="1"/>
    <col min="7" max="7" width="30.765625" style="2" customWidth="1"/>
    <col min="8" max="16384" width="11.53515625" style="2"/>
  </cols>
  <sheetData>
    <row r="6" spans="3:9">
      <c r="C6" s="3" t="s">
        <v>5</v>
      </c>
      <c r="G6" s="3" t="s">
        <v>4</v>
      </c>
      <c r="I6" s="3" t="s">
        <v>0</v>
      </c>
    </row>
    <row r="7" spans="3:9" ht="16" thickBot="1"/>
    <row r="8" spans="3:9" ht="30" customHeight="1" thickBot="1">
      <c r="C8" s="5"/>
      <c r="G8" s="11"/>
      <c r="H8" s="9"/>
      <c r="I8" s="5"/>
    </row>
    <row r="11" spans="3:9">
      <c r="C11" s="3" t="s">
        <v>7</v>
      </c>
      <c r="G11" s="3" t="s">
        <v>11</v>
      </c>
    </row>
    <row r="12" spans="3:9" ht="16" thickBot="1"/>
    <row r="13" spans="3:9" ht="30" customHeight="1" thickBot="1">
      <c r="C13" s="5"/>
      <c r="G13" s="5"/>
    </row>
    <row r="16" spans="3:9">
      <c r="C16" s="3" t="s">
        <v>3</v>
      </c>
      <c r="G16" s="3" t="s">
        <v>2</v>
      </c>
    </row>
    <row r="17" spans="3:7" ht="16" thickBot="1"/>
    <row r="18" spans="3:7" ht="30" customHeight="1" thickBot="1">
      <c r="C18" s="5"/>
      <c r="G18" s="5"/>
    </row>
    <row r="20" spans="3:7">
      <c r="C20" s="12" t="s">
        <v>8</v>
      </c>
    </row>
    <row r="21" spans="3:7" ht="16" thickBot="1"/>
    <row r="22" spans="3:7" ht="30" customHeight="1" thickBot="1">
      <c r="C22" s="5"/>
    </row>
    <row r="24" spans="3:7">
      <c r="C24" s="3" t="s">
        <v>9</v>
      </c>
      <c r="G24" s="3" t="s">
        <v>10</v>
      </c>
    </row>
    <row r="25" spans="3:7" ht="16" thickBot="1"/>
    <row r="26" spans="3:7" ht="30" customHeight="1" thickBot="1">
      <c r="C26" s="5"/>
      <c r="G26" s="5"/>
    </row>
    <row r="29" spans="3:7">
      <c r="E29" s="4" t="s">
        <v>1</v>
      </c>
    </row>
    <row r="30" spans="3:7" ht="16" thickBot="1"/>
    <row r="31" spans="3:7" ht="30" customHeight="1" thickBot="1">
      <c r="E31" s="6"/>
    </row>
  </sheetData>
  <sheetProtection sheet="1" objects="1" scenarios="1" select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6:I31"/>
  <sheetViews>
    <sheetView tabSelected="1" zoomScale="80" zoomScaleNormal="80" workbookViewId="0">
      <selection activeCell="E6" sqref="E6"/>
    </sheetView>
  </sheetViews>
  <sheetFormatPr baseColWidth="10" defaultColWidth="11.53515625" defaultRowHeight="15.5"/>
  <cols>
    <col min="1" max="2" width="2.765625" style="14" customWidth="1"/>
    <col min="3" max="3" width="30.765625" style="14" customWidth="1"/>
    <col min="4" max="4" width="2.765625" style="14" customWidth="1"/>
    <col min="5" max="5" width="80.765625" style="14" customWidth="1"/>
    <col min="6" max="6" width="2.765625" style="14" customWidth="1"/>
    <col min="7" max="7" width="30.765625" style="14" customWidth="1"/>
    <col min="8" max="16384" width="11.53515625" style="14"/>
  </cols>
  <sheetData>
    <row r="6" spans="3:9">
      <c r="C6" s="13" t="s">
        <v>5</v>
      </c>
      <c r="G6" s="13" t="s">
        <v>4</v>
      </c>
      <c r="I6" s="13" t="s">
        <v>0</v>
      </c>
    </row>
    <row r="7" spans="3:9" ht="16" thickBot="1"/>
    <row r="8" spans="3:9" ht="30" customHeight="1" thickBot="1">
      <c r="C8" s="5" t="s">
        <v>36</v>
      </c>
      <c r="G8" s="19" t="s">
        <v>46</v>
      </c>
      <c r="H8" s="15"/>
      <c r="I8" s="18" t="str">
        <f ca="1">INDEX(date,SUMPRODUCT(MAX((nom=$C$8)*(prenom=$G$8)*(acte=$C$13)*(ROW(acte)-1))))</f>
        <v>16/12/1734</v>
      </c>
    </row>
    <row r="11" spans="3:9">
      <c r="C11" s="13" t="s">
        <v>7</v>
      </c>
      <c r="G11" s="13" t="s">
        <v>11</v>
      </c>
    </row>
    <row r="12" spans="3:9" ht="16" thickBot="1"/>
    <row r="13" spans="3:9" ht="30" customHeight="1" thickBot="1">
      <c r="C13" s="18" t="s">
        <v>74</v>
      </c>
      <c r="G13" s="18" t="str">
        <f ca="1">INDEX(lieu,SUMPRODUCT(MAX((nom=$C$8)*(prenom=$G$8)*(acte=$C$13)*(ROW(acte)-1))))</f>
        <v>st patrice du desert</v>
      </c>
    </row>
    <row r="16" spans="3:9">
      <c r="C16" s="13" t="s">
        <v>3</v>
      </c>
      <c r="G16" s="13" t="s">
        <v>2</v>
      </c>
    </row>
    <row r="17" spans="3:7" ht="16" thickBot="1"/>
    <row r="18" spans="3:7" ht="30" customHeight="1" thickBot="1">
      <c r="C18" s="18" t="str">
        <f ca="1">INDEX(pere,SUMPRODUCT(MAX((nom=$C$8)*(prenom=$G$8)*(acte=$C$13)*(ROW(acte)-1))))</f>
        <v>maurice</v>
      </c>
      <c r="G18" s="25">
        <f ca="1">INDEX(mere,SUMPRODUCT(MAX((nom=$C$8)*(prenom=$G$8)*(acte=$C$13)*(ROW(acte)-1))))</f>
        <v>0</v>
      </c>
    </row>
    <row r="20" spans="3:7">
      <c r="C20" s="16" t="s">
        <v>8</v>
      </c>
    </row>
    <row r="21" spans="3:7" ht="16" thickBot="1"/>
    <row r="22" spans="3:7" ht="30" customHeight="1" thickBot="1">
      <c r="C22" s="25">
        <f ca="1">INDEX(epoux,SUMPRODUCT(MAX((nom=$C$8)*(prenom=$G$8)*(acte=$C$13)*(ROW(acte)-1))))</f>
        <v>0</v>
      </c>
    </row>
    <row r="24" spans="3:7">
      <c r="C24" s="13" t="s">
        <v>9</v>
      </c>
      <c r="G24" s="13" t="s">
        <v>10</v>
      </c>
    </row>
    <row r="25" spans="3:7" ht="16" thickBot="1"/>
    <row r="26" spans="3:7" ht="30" customHeight="1" thickBot="1">
      <c r="C26" s="25">
        <f ca="1">INDEX(bopere,SUMPRODUCT(MAX((nom=$C$8)*(prenom=$G$8)*(acte=$C$13)*(ROW(acte)-1))))</f>
        <v>0</v>
      </c>
      <c r="G26" s="25">
        <f ca="1">INDEX(belmere,SUMPRODUCT(MAX((nom=$C$8)*(prenom=$G$8)*(acte=$C$13)*(ROW(acte)-1))))</f>
        <v>0</v>
      </c>
    </row>
    <row r="29" spans="3:7">
      <c r="E29" s="17" t="s">
        <v>1</v>
      </c>
    </row>
    <row r="30" spans="3:7" ht="16" thickBot="1"/>
    <row r="31" spans="3:7" ht="30" customHeight="1" thickBot="1">
      <c r="E31" s="18" t="str">
        <f ca="1">INDEX(obs,SUMPRODUCT(MAX((nom=$C$8)*(prenom=$G$8)*(acte=$C$13)*(ROW(acte)-1))))</f>
        <v>3NUMECRP442/EDPT98_8_1  1711-1736 Image 147</v>
      </c>
    </row>
  </sheetData>
  <dataValidations count="3">
    <dataValidation type="list" allowBlank="1" showInputMessage="1" showErrorMessage="1" sqref="E2 G8">
      <formula1>listeprenom</formula1>
    </dataValidation>
    <dataValidation type="list" allowBlank="1" showInputMessage="1" showErrorMessage="1" sqref="C13">
      <formula1>quoi</formula1>
    </dataValidation>
    <dataValidation type="list" allowBlank="1" showInputMessage="1" showErrorMessage="1" sqref="C8">
      <formula1>liste_nom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K17"/>
  <sheetViews>
    <sheetView zoomScale="90" zoomScaleNormal="90" workbookViewId="0">
      <selection activeCell="F20" sqref="F20"/>
    </sheetView>
  </sheetViews>
  <sheetFormatPr baseColWidth="10" defaultRowHeight="15.5"/>
  <cols>
    <col min="1" max="1" width="17.84375" style="7" customWidth="1"/>
    <col min="2" max="2" width="14.53515625" style="10" customWidth="1"/>
    <col min="3" max="3" width="20.3046875" style="7" customWidth="1"/>
    <col min="4" max="4" width="17.23046875" style="7" customWidth="1"/>
    <col min="5" max="5" width="21.61328125" style="7" customWidth="1"/>
    <col min="6" max="6" width="25.921875" style="7" customWidth="1"/>
    <col min="7" max="7" width="21.765625" customWidth="1"/>
    <col min="8" max="8" width="16.69140625" customWidth="1"/>
    <col min="9" max="9" width="22.765625" customWidth="1"/>
    <col min="10" max="10" width="22.23046875" customWidth="1"/>
    <col min="11" max="11" width="19.61328125" customWidth="1"/>
  </cols>
  <sheetData>
    <row r="1" spans="1:11">
      <c r="A1" s="7" t="s">
        <v>5</v>
      </c>
      <c r="B1" s="10" t="s">
        <v>4</v>
      </c>
      <c r="C1" s="7" t="s">
        <v>6</v>
      </c>
      <c r="D1" s="7" t="s">
        <v>12</v>
      </c>
      <c r="E1" s="7" t="s">
        <v>11</v>
      </c>
      <c r="F1" s="7" t="s">
        <v>3</v>
      </c>
      <c r="G1" s="7" t="s">
        <v>2</v>
      </c>
      <c r="H1" s="7" t="s">
        <v>94</v>
      </c>
      <c r="I1" s="7" t="s">
        <v>95</v>
      </c>
      <c r="J1" s="24" t="s">
        <v>96</v>
      </c>
      <c r="K1" s="7" t="s">
        <v>1</v>
      </c>
    </row>
    <row r="2" spans="1:11">
      <c r="A2" s="7" t="s">
        <v>13</v>
      </c>
      <c r="B2" s="10" t="s">
        <v>14</v>
      </c>
      <c r="C2" s="8" t="s">
        <v>15</v>
      </c>
      <c r="D2" s="7" t="s">
        <v>67</v>
      </c>
      <c r="E2" s="7" t="s">
        <v>16</v>
      </c>
      <c r="F2" s="7" t="s">
        <v>17</v>
      </c>
      <c r="G2" s="7" t="s">
        <v>18</v>
      </c>
      <c r="K2" t="s">
        <v>66</v>
      </c>
    </row>
    <row r="3" spans="1:11">
      <c r="A3" s="7" t="s">
        <v>19</v>
      </c>
      <c r="B3" s="10" t="s">
        <v>20</v>
      </c>
      <c r="C3" s="8" t="s">
        <v>21</v>
      </c>
      <c r="D3" s="7" t="s">
        <v>67</v>
      </c>
      <c r="E3" s="7" t="s">
        <v>22</v>
      </c>
      <c r="F3" s="7" t="s">
        <v>23</v>
      </c>
      <c r="G3" s="7" t="s">
        <v>24</v>
      </c>
      <c r="K3" t="s">
        <v>68</v>
      </c>
    </row>
    <row r="4" spans="1:11">
      <c r="A4" s="7" t="s">
        <v>25</v>
      </c>
      <c r="B4" s="10" t="s">
        <v>26</v>
      </c>
      <c r="C4" s="8" t="s">
        <v>27</v>
      </c>
      <c r="D4" s="7" t="s">
        <v>70</v>
      </c>
      <c r="E4" s="7" t="s">
        <v>22</v>
      </c>
      <c r="F4" s="7" t="s">
        <v>28</v>
      </c>
      <c r="G4" s="7" t="s">
        <v>29</v>
      </c>
      <c r="H4" s="7" t="s">
        <v>33</v>
      </c>
      <c r="I4" s="7" t="s">
        <v>83</v>
      </c>
      <c r="J4" s="7" t="s">
        <v>84</v>
      </c>
      <c r="K4" t="s">
        <v>69</v>
      </c>
    </row>
    <row r="5" spans="1:11" s="23" customFormat="1">
      <c r="A5" s="21" t="s">
        <v>25</v>
      </c>
      <c r="B5" s="22" t="s">
        <v>30</v>
      </c>
      <c r="C5" s="21" t="s">
        <v>31</v>
      </c>
      <c r="D5" s="21" t="s">
        <v>67</v>
      </c>
      <c r="E5" s="21" t="s">
        <v>22</v>
      </c>
      <c r="F5" s="21" t="s">
        <v>32</v>
      </c>
      <c r="G5" s="21" t="s">
        <v>33</v>
      </c>
      <c r="H5" s="23" t="s">
        <v>97</v>
      </c>
      <c r="I5" s="23" t="s">
        <v>98</v>
      </c>
      <c r="J5" s="23" t="s">
        <v>99</v>
      </c>
      <c r="K5" s="23" t="s">
        <v>73</v>
      </c>
    </row>
    <row r="6" spans="1:11">
      <c r="A6" s="7" t="s">
        <v>25</v>
      </c>
      <c r="B6" s="10" t="s">
        <v>34</v>
      </c>
      <c r="C6" s="7" t="s">
        <v>35</v>
      </c>
      <c r="D6" s="7" t="s">
        <v>67</v>
      </c>
      <c r="E6" s="7" t="s">
        <v>22</v>
      </c>
      <c r="F6" s="7" t="s">
        <v>32</v>
      </c>
      <c r="G6" s="7" t="s">
        <v>33</v>
      </c>
      <c r="K6" t="s">
        <v>72</v>
      </c>
    </row>
    <row r="7" spans="1:11">
      <c r="A7" s="7" t="s">
        <v>36</v>
      </c>
      <c r="B7" s="10" t="s">
        <v>37</v>
      </c>
      <c r="C7" s="7" t="s">
        <v>38</v>
      </c>
      <c r="D7" s="7" t="s">
        <v>67</v>
      </c>
      <c r="E7" s="7" t="s">
        <v>22</v>
      </c>
      <c r="F7" s="7" t="s">
        <v>39</v>
      </c>
      <c r="G7" s="7" t="s">
        <v>40</v>
      </c>
      <c r="K7" t="s">
        <v>71</v>
      </c>
    </row>
    <row r="8" spans="1:11">
      <c r="A8" s="7" t="s">
        <v>25</v>
      </c>
      <c r="B8" s="10" t="s">
        <v>41</v>
      </c>
      <c r="C8" s="7" t="s">
        <v>42</v>
      </c>
      <c r="D8" s="7" t="s">
        <v>74</v>
      </c>
      <c r="E8" s="7" t="s">
        <v>22</v>
      </c>
      <c r="G8" s="7"/>
      <c r="K8" t="s">
        <v>76</v>
      </c>
    </row>
    <row r="9" spans="1:11">
      <c r="A9" s="7" t="s">
        <v>36</v>
      </c>
      <c r="B9" s="10" t="s">
        <v>43</v>
      </c>
      <c r="C9" s="7" t="s">
        <v>44</v>
      </c>
      <c r="D9" s="7" t="s">
        <v>74</v>
      </c>
      <c r="E9" s="7" t="s">
        <v>22</v>
      </c>
      <c r="F9" s="7" t="s">
        <v>101</v>
      </c>
      <c r="G9" s="7"/>
      <c r="K9" t="s">
        <v>82</v>
      </c>
    </row>
    <row r="10" spans="1:11">
      <c r="A10" s="7" t="s">
        <v>45</v>
      </c>
      <c r="B10" s="10" t="s">
        <v>46</v>
      </c>
      <c r="C10" s="7" t="s">
        <v>47</v>
      </c>
      <c r="D10" s="7" t="s">
        <v>67</v>
      </c>
      <c r="E10" s="7" t="s">
        <v>22</v>
      </c>
      <c r="F10" s="7" t="s">
        <v>48</v>
      </c>
      <c r="G10" s="7" t="s">
        <v>49</v>
      </c>
      <c r="K10" t="s">
        <v>75</v>
      </c>
    </row>
    <row r="11" spans="1:11">
      <c r="A11" s="7" t="s">
        <v>36</v>
      </c>
      <c r="B11" s="10" t="s">
        <v>46</v>
      </c>
      <c r="C11" s="7" t="s">
        <v>50</v>
      </c>
      <c r="D11" s="7" t="s">
        <v>74</v>
      </c>
      <c r="E11" s="7" t="s">
        <v>22</v>
      </c>
      <c r="F11" s="7" t="s">
        <v>102</v>
      </c>
      <c r="G11" s="7"/>
      <c r="K11" t="s">
        <v>77</v>
      </c>
    </row>
    <row r="12" spans="1:11">
      <c r="A12" s="7" t="s">
        <v>51</v>
      </c>
      <c r="B12" s="10" t="s">
        <v>52</v>
      </c>
      <c r="C12" s="7" t="s">
        <v>53</v>
      </c>
      <c r="D12" s="7" t="s">
        <v>67</v>
      </c>
      <c r="E12" s="7" t="s">
        <v>22</v>
      </c>
      <c r="F12" s="7" t="s">
        <v>54</v>
      </c>
      <c r="G12" s="7" t="s">
        <v>55</v>
      </c>
      <c r="K12" t="s">
        <v>77</v>
      </c>
    </row>
    <row r="13" spans="1:11">
      <c r="A13" s="7" t="s">
        <v>51</v>
      </c>
      <c r="B13" s="10" t="s">
        <v>52</v>
      </c>
      <c r="C13" s="7" t="s">
        <v>53</v>
      </c>
      <c r="D13" s="7" t="s">
        <v>67</v>
      </c>
      <c r="E13" s="7" t="s">
        <v>22</v>
      </c>
      <c r="F13" s="7" t="s">
        <v>54</v>
      </c>
      <c r="G13" s="7" t="s">
        <v>55</v>
      </c>
      <c r="K13" t="s">
        <v>81</v>
      </c>
    </row>
    <row r="14" spans="1:11">
      <c r="A14" s="7" t="s">
        <v>25</v>
      </c>
      <c r="B14" s="10" t="s">
        <v>56</v>
      </c>
      <c r="C14" s="7" t="s">
        <v>57</v>
      </c>
      <c r="D14" s="7" t="s">
        <v>67</v>
      </c>
      <c r="E14" s="7" t="s">
        <v>22</v>
      </c>
      <c r="F14" s="7" t="s">
        <v>32</v>
      </c>
      <c r="G14" s="7" t="s">
        <v>33</v>
      </c>
      <c r="K14" t="s">
        <v>80</v>
      </c>
    </row>
    <row r="15" spans="1:11">
      <c r="A15" s="7" t="s">
        <v>58</v>
      </c>
      <c r="B15" s="10" t="s">
        <v>59</v>
      </c>
      <c r="C15" s="8" t="s">
        <v>60</v>
      </c>
      <c r="D15" s="7" t="s">
        <v>67</v>
      </c>
      <c r="E15" s="7" t="s">
        <v>22</v>
      </c>
      <c r="F15" s="7" t="s">
        <v>61</v>
      </c>
      <c r="G15" s="7" t="s">
        <v>62</v>
      </c>
      <c r="K15" t="s">
        <v>79</v>
      </c>
    </row>
    <row r="16" spans="1:11">
      <c r="A16" s="7" t="s">
        <v>36</v>
      </c>
      <c r="B16" s="10" t="s">
        <v>46</v>
      </c>
      <c r="C16" s="8" t="s">
        <v>63</v>
      </c>
      <c r="D16" s="7" t="s">
        <v>67</v>
      </c>
      <c r="E16" s="7" t="s">
        <v>64</v>
      </c>
      <c r="F16" s="7" t="s">
        <v>39</v>
      </c>
      <c r="G16" s="7" t="s">
        <v>65</v>
      </c>
      <c r="K16" t="s">
        <v>78</v>
      </c>
    </row>
    <row r="17" spans="3:3">
      <c r="C17" s="8"/>
    </row>
  </sheetData>
  <pageMargins left="0.70866141732283472" right="0.70866141732283472" top="0.74803149606299213" bottom="0.74803149606299213" header="0.31496062992125984" footer="0.31496062992125984"/>
  <pageSetup paperSize="9" scale="55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79"/>
  <sheetViews>
    <sheetView workbookViewId="0">
      <selection activeCell="D83" sqref="D83"/>
    </sheetView>
  </sheetViews>
  <sheetFormatPr baseColWidth="10" defaultRowHeight="15.5"/>
  <sheetData>
    <row r="1" spans="1:8">
      <c r="A1" t="str">
        <f t="array" aca="1" ref="A1" ca="1">INDEX(prenom,SMALL(IF(nom=consulte!$C$8,ROW(nom)-1,""),ROW(A1)))</f>
        <v>etienne</v>
      </c>
      <c r="C1" s="20" t="str">
        <f>consulte!C8</f>
        <v>LEVEILLE</v>
      </c>
      <c r="D1" t="str">
        <f t="array" aca="1" ref="D1" ca="1">INDEX(acte,SMALL(IF((nom=C$1)*(prenom=C$2),ROW(nom)-1,""),ROW(A1)))</f>
        <v>décès</v>
      </c>
    </row>
    <row r="2" spans="1:8">
      <c r="A2" t="str">
        <f t="array" aca="1" ref="A2" ca="1">INDEX(prenom,SMALL(IF(nom=consulte!$C$8,ROW(nom)-1,""),ROW(A2)))</f>
        <v>antoinette</v>
      </c>
      <c r="C2" t="str">
        <f>consulte!G8</f>
        <v>THOMAS</v>
      </c>
      <c r="D2" t="str">
        <f t="array" aca="1" ref="D2" ca="1">INDEX(acte,SMALL(IF((nom=C$1)*(prenom=C$2),ROW(nom)-1,""),ROW(A2)))</f>
        <v xml:space="preserve">naissance </v>
      </c>
      <c r="H2" t="str">
        <f t="array" aca="1" ref="H2" ca="1">IF(ROW(A1)&gt;SUMPRODUCT(1/COUNTIF(nom,nom)),"",INDEX(nom,MIN(IF(COUNTIF(H$1:H1,nom)=0,ROW(nom)-1))))</f>
        <v xml:space="preserve">GOUYET </v>
      </c>
    </row>
    <row r="3" spans="1:8">
      <c r="A3" t="str">
        <f t="array" aca="1" ref="A3" ca="1">INDEX(prenom,SMALL(IF(nom=consulte!$C$8,ROW(nom)-1,""),ROW(A3)))</f>
        <v>THOMAS</v>
      </c>
      <c r="D3" t="e">
        <f t="array" aca="1" ref="D3" ca="1">INDEX(acte,SMALL(IF((nom=C$1)*(prenom=C$2),ROW(nom)-1,""),ROW(A3)))</f>
        <v>#NUM!</v>
      </c>
      <c r="H3" t="str">
        <f t="array" aca="1" ref="H3" ca="1">IF(ROW(A2)&gt;SUMPRODUCT(1/COUNTIF(nom,nom)),"",INDEX(nom,MIN(IF(COUNTIF(H$1:H2,nom)=0,ROW(nom)-1))))</f>
        <v xml:space="preserve">LESAGE </v>
      </c>
    </row>
    <row r="4" spans="1:8">
      <c r="A4" t="str">
        <f t="array" aca="1" ref="A4" ca="1">INDEX(prenom,SMALL(IF(nom=consulte!$C$8,ROW(nom)-1,""),ROW(A4)))</f>
        <v>THOMAS</v>
      </c>
      <c r="D4" t="e">
        <f t="array" aca="1" ref="D4" ca="1">INDEX(acte,SMALL(IF((nom=C$1)*(prenom=C$2),ROW(nom)-1,""),ROW(A4)))</f>
        <v>#NUM!</v>
      </c>
      <c r="H4" t="str">
        <f t="array" aca="1" ref="H4" ca="1">IF(ROW(A3)&gt;SUMPRODUCT(1/COUNTIF(nom,nom)),"",INDEX(nom,MIN(IF(COUNTIF(H$1:H3,nom)=0,ROW(nom)-1))))</f>
        <v>LESAGE</v>
      </c>
    </row>
    <row r="5" spans="1:8">
      <c r="A5" t="e">
        <f t="array" aca="1" ref="A5" ca="1">INDEX(prenom,SMALL(IF(nom=consulte!$C$8,ROW(nom)-1,""),ROW(A5)))</f>
        <v>#NUM!</v>
      </c>
      <c r="D5" t="e">
        <f t="array" aca="1" ref="D5" ca="1">INDEX(acte,SMALL(IF((nom=C$1)*(prenom=C$2),ROW(nom)-1,""),ROW(A5)))</f>
        <v>#NUM!</v>
      </c>
      <c r="H5" t="str">
        <f t="array" aca="1" ref="H5" ca="1">IF(ROW(A4)&gt;SUMPRODUCT(1/COUNTIF(nom,nom)),"",INDEX(nom,MIN(IF(COUNTIF(H$1:H4,nom)=0,ROW(nom)-1))))</f>
        <v>LEVEILLE</v>
      </c>
    </row>
    <row r="6" spans="1:8">
      <c r="A6" t="e">
        <f t="array" aca="1" ref="A6" ca="1">INDEX(prenom,SMALL(IF(nom=consulte!$C$8,ROW(nom)-1,""),ROW(A6)))</f>
        <v>#NUM!</v>
      </c>
      <c r="D6" t="e">
        <f t="array" aca="1" ref="D6" ca="1">INDEX(acte,SMALL(IF((nom=C$1)*(prenom=C$2),ROW(nom)-1,""),ROW(A6)))</f>
        <v>#NUM!</v>
      </c>
      <c r="H6" t="str">
        <f t="array" aca="1" ref="H6" ca="1">IF(ROW(A5)&gt;SUMPRODUCT(1/COUNTIF(nom,nom)),"",INDEX(nom,MIN(IF(COUNTIF(H$1:H5,nom)=0,ROW(nom)-1))))</f>
        <v>RADIGUE</v>
      </c>
    </row>
    <row r="7" spans="1:8">
      <c r="A7" t="e">
        <f t="array" aca="1" ref="A7" ca="1">INDEX(prenom,SMALL(IF(nom=consulte!$C$8,ROW(nom)-1,""),ROW(A7)))</f>
        <v>#NUM!</v>
      </c>
      <c r="D7" t="e">
        <f t="array" aca="1" ref="D7" ca="1">INDEX(acte,SMALL(IF((nom=C$1)*(prenom=C$2),ROW(nom)-1,""),ROW(A7)))</f>
        <v>#NUM!</v>
      </c>
      <c r="H7" t="str">
        <f t="array" aca="1" ref="H7" ca="1">IF(ROW(A6)&gt;SUMPRODUCT(1/COUNTIF(nom,nom)),"",INDEX(nom,MIN(IF(COUNTIF(H$1:H6,nom)=0,ROW(nom)-1))))</f>
        <v>RADRIGUE</v>
      </c>
    </row>
    <row r="8" spans="1:8">
      <c r="A8" t="e">
        <f t="array" aca="1" ref="A8" ca="1">INDEX(prenom,SMALL(IF(nom=consulte!$C$8,ROW(nom)-1,""),ROW(A8)))</f>
        <v>#NUM!</v>
      </c>
      <c r="D8" t="e">
        <f t="array" aca="1" ref="D8" ca="1">INDEX(acte,SMALL(IF((nom=C$1)*(prenom=C$2),ROW(nom)-1,""),ROW(A8)))</f>
        <v>#NUM!</v>
      </c>
      <c r="H8" t="str">
        <f t="array" aca="1" ref="H8" ca="1">IF(ROW(A7)&gt;SUMPRODUCT(1/COUNTIF(nom,nom)),"",INDEX(nom,MIN(IF(COUNTIF(H$1:H7,nom)=0,ROW(nom)-1))))</f>
        <v xml:space="preserve">LEVEILLE </v>
      </c>
    </row>
    <row r="9" spans="1:8">
      <c r="A9" t="e">
        <f t="array" aca="1" ref="A9" ca="1">INDEX(prenom,SMALL(IF(nom=consulte!$C$8,ROW(nom)-1,""),ROW(A9)))</f>
        <v>#NUM!</v>
      </c>
      <c r="D9" t="e">
        <f t="array" aca="1" ref="D9" ca="1">INDEX(acte,SMALL(IF((nom=C$1)*(prenom=C$2),ROW(nom)-1,""),ROW(A9)))</f>
        <v>#NUM!</v>
      </c>
      <c r="H9" t="str">
        <f t="array" aca="1" ref="H9" ca="1">IF(ROW(A8)&gt;SUMPRODUCT(1/COUNTIF(nom,nom)),"",INDEX(nom,MIN(IF(COUNTIF(H$1:H8,nom)=0,ROW(nom)-1))))</f>
        <v/>
      </c>
    </row>
    <row r="10" spans="1:8">
      <c r="A10" t="e">
        <f t="array" aca="1" ref="A10" ca="1">INDEX(prenom,SMALL(IF(nom=consulte!$C$8,ROW(nom)-1,""),ROW(A10)))</f>
        <v>#NUM!</v>
      </c>
      <c r="D10" t="e">
        <f t="array" aca="1" ref="D10" ca="1">INDEX(acte,SMALL(IF((nom=C$1)*(prenom=C$2),ROW(nom)-1,""),ROW(A10)))</f>
        <v>#NUM!</v>
      </c>
      <c r="H10" t="str">
        <f t="array" aca="1" ref="H10" ca="1">IF(ROW(A9)&gt;SUMPRODUCT(1/COUNTIF(nom,nom)),"",INDEX(nom,MIN(IF(COUNTIF(H$1:H9,nom)=0,ROW(nom)-1))))</f>
        <v/>
      </c>
    </row>
    <row r="11" spans="1:8">
      <c r="A11" t="e">
        <f t="array" aca="1" ref="A11" ca="1">INDEX(prenom,SMALL(IF(nom=consulte!$C$8,ROW(nom)-1,""),ROW(A11)))</f>
        <v>#NUM!</v>
      </c>
      <c r="D11" t="e">
        <f t="array" aca="1" ref="D11" ca="1">INDEX(acte,SMALL(IF((nom=C$1)*(prenom=C$2),ROW(nom)-1,""),ROW(A11)))</f>
        <v>#NUM!</v>
      </c>
      <c r="H11" t="str">
        <f t="array" aca="1" ref="H11" ca="1">IF(ROW(A10)&gt;SUMPRODUCT(1/COUNTIF(nom,nom)),"",INDEX(nom,MIN(IF(COUNTIF(H$1:H10,nom)=0,ROW(nom)-1))))</f>
        <v/>
      </c>
    </row>
    <row r="12" spans="1:8">
      <c r="A12" t="e">
        <f t="array" aca="1" ref="A12" ca="1">INDEX(prenom,SMALL(IF(nom=consulte!$C$8,ROW(nom)-1,""),ROW(A12)))</f>
        <v>#NUM!</v>
      </c>
      <c r="H12" t="str">
        <f t="array" aca="1" ref="H12" ca="1">IF(ROW(A11)&gt;SUMPRODUCT(1/COUNTIF(nom,nom)),"",INDEX(nom,MIN(IF(COUNTIF(H$1:H11,nom)=0,ROW(nom)-1))))</f>
        <v/>
      </c>
    </row>
    <row r="13" spans="1:8">
      <c r="A13" t="e">
        <f t="array" aca="1" ref="A13" ca="1">INDEX(prenom,SMALL(IF(nom=consulte!$C$8,ROW(nom)-1,""),ROW(A13)))</f>
        <v>#NUM!</v>
      </c>
      <c r="H13" t="str">
        <f t="array" aca="1" ref="H13" ca="1">IF(ROW(A12)&gt;SUMPRODUCT(1/COUNTIF(nom,nom)),"",INDEX(nom,MIN(IF(COUNTIF(H$1:H12,nom)=0,ROW(nom)-1))))</f>
        <v/>
      </c>
    </row>
    <row r="14" spans="1:8">
      <c r="A14" t="e">
        <f t="array" aca="1" ref="A14" ca="1">INDEX(prenom,SMALL(IF(nom=consulte!$C$8,ROW(nom)-1,""),ROW(A14)))</f>
        <v>#NUM!</v>
      </c>
      <c r="H14" t="str">
        <f t="array" aca="1" ref="H14" ca="1">IF(ROW(A13)&gt;SUMPRODUCT(1/COUNTIF(nom,nom)),"",INDEX(nom,MIN(IF(COUNTIF(H$1:H13,nom)=0,ROW(nom)-1))))</f>
        <v/>
      </c>
    </row>
    <row r="15" spans="1:8">
      <c r="A15" t="e">
        <f t="array" aca="1" ref="A15" ca="1">INDEX(prenom,SMALL(IF(nom=consulte!$C$8,ROW(nom)-1,""),ROW(A15)))</f>
        <v>#NUM!</v>
      </c>
      <c r="H15" t="str">
        <f t="array" aca="1" ref="H15" ca="1">IF(ROW(A14)&gt;SUMPRODUCT(1/COUNTIF(nom,nom)),"",INDEX(nom,MIN(IF(COUNTIF(H$1:H14,nom)=0,ROW(nom)-1))))</f>
        <v/>
      </c>
    </row>
    <row r="16" spans="1:8">
      <c r="A16" t="e">
        <f t="array" aca="1" ref="A16" ca="1">INDEX(prenom,SMALL(IF(nom=consulte!$C$8,ROW(nom)-1,""),ROW(A16)))</f>
        <v>#NUM!</v>
      </c>
      <c r="H16" t="str">
        <f t="array" aca="1" ref="H16" ca="1">IF(ROW(A15)&gt;SUMPRODUCT(1/COUNTIF(nom,nom)),"",INDEX(nom,MIN(IF(COUNTIF(H$1:H15,nom)=0,ROW(nom)-1))))</f>
        <v/>
      </c>
    </row>
    <row r="17" spans="1:8">
      <c r="A17" t="e">
        <f t="array" aca="1" ref="A17" ca="1">INDEX(prenom,SMALL(IF(nom=consulte!$C$8,ROW(nom)-1,""),ROW(A17)))</f>
        <v>#NUM!</v>
      </c>
      <c r="H17" t="str">
        <f t="array" aca="1" ref="H17" ca="1">IF(ROW(A16)&gt;SUMPRODUCT(1/COUNTIF(nom,nom)),"",INDEX(nom,MIN(IF(COUNTIF(H$1:H16,nom)=0,ROW(nom)-1))))</f>
        <v/>
      </c>
    </row>
    <row r="18" spans="1:8">
      <c r="A18" t="e">
        <f t="array" aca="1" ref="A18" ca="1">INDEX(prenom,SMALL(IF(nom=consulte!$C$8,ROW(nom)-1,""),ROW(A18)))</f>
        <v>#NUM!</v>
      </c>
      <c r="H18" t="str">
        <f t="array" aca="1" ref="H18" ca="1">IF(ROW(A17)&gt;SUMPRODUCT(1/COUNTIF(nom,nom)),"",INDEX(nom,MIN(IF(COUNTIF(H$1:H17,nom)=0,ROW(nom)-1))))</f>
        <v/>
      </c>
    </row>
    <row r="19" spans="1:8">
      <c r="A19" t="e">
        <f t="array" aca="1" ref="A19" ca="1">INDEX(prenom,SMALL(IF(nom=consulte!$C$8,ROW(nom)-1,""),ROW(A19)))</f>
        <v>#NUM!</v>
      </c>
      <c r="H19" t="str">
        <f t="array" aca="1" ref="H19" ca="1">IF(ROW(A18)&gt;SUMPRODUCT(1/COUNTIF(nom,nom)),"",INDEX(nom,MIN(IF(COUNTIF(H$1:H18,nom)=0,ROW(nom)-1))))</f>
        <v/>
      </c>
    </row>
    <row r="20" spans="1:8">
      <c r="A20" t="e">
        <f t="array" aca="1" ref="A20" ca="1">INDEX(prenom,SMALL(IF(nom=consulte!$C$8,ROW(nom)-1,""),ROW(A20)))</f>
        <v>#NUM!</v>
      </c>
      <c r="H20" t="str">
        <f t="array" aca="1" ref="H20" ca="1">IF(ROW(A19)&gt;SUMPRODUCT(1/COUNTIF(nom,nom)),"",INDEX(nom,MIN(IF(COUNTIF(H$1:H19,nom)=0,ROW(nom)-1))))</f>
        <v/>
      </c>
    </row>
    <row r="21" spans="1:8">
      <c r="A21" t="e">
        <f t="array" aca="1" ref="A21" ca="1">INDEX(prenom,SMALL(IF(nom=consulte!$C$8,ROW(nom)-1,""),ROW(A21)))</f>
        <v>#NUM!</v>
      </c>
      <c r="H21" t="str">
        <f t="array" aca="1" ref="H21" ca="1">IF(ROW(A20)&gt;SUMPRODUCT(1/COUNTIF(nom,nom)),"",INDEX(nom,MIN(IF(COUNTIF(H$1:H20,nom)=0,ROW(nom)-1))))</f>
        <v/>
      </c>
    </row>
    <row r="22" spans="1:8">
      <c r="H22" t="str">
        <f t="array" aca="1" ref="H22" ca="1">IF(ROW(A21)&gt;SUMPRODUCT(1/COUNTIF(nom,nom)),"",INDEX(nom,MIN(IF(COUNTIF(H$1:H21,nom)=0,ROW(nom)-1))))</f>
        <v/>
      </c>
    </row>
    <row r="23" spans="1:8">
      <c r="H23" t="str">
        <f t="array" aca="1" ref="H23" ca="1">IF(ROW(A22)&gt;SUMPRODUCT(1/COUNTIF(nom,nom)),"",INDEX(nom,MIN(IF(COUNTIF(H$1:H22,nom)=0,ROW(nom)-1))))</f>
        <v/>
      </c>
    </row>
    <row r="24" spans="1:8">
      <c r="H24" t="str">
        <f t="array" aca="1" ref="H24" ca="1">IF(ROW(A23)&gt;SUMPRODUCT(1/COUNTIF(nom,nom)),"",INDEX(nom,MIN(IF(COUNTIF(H$1:H23,nom)=0,ROW(nom)-1))))</f>
        <v/>
      </c>
    </row>
    <row r="25" spans="1:8">
      <c r="H25" t="str">
        <f t="array" aca="1" ref="H25" ca="1">IF(ROW(A24)&gt;SUMPRODUCT(1/COUNTIF(nom,nom)),"",INDEX(nom,MIN(IF(COUNTIF(H$1:H24,nom)=0,ROW(nom)-1))))</f>
        <v/>
      </c>
    </row>
    <row r="26" spans="1:8">
      <c r="H26" t="str">
        <f t="array" aca="1" ref="H26" ca="1">IF(ROW(A25)&gt;SUMPRODUCT(1/COUNTIF(nom,nom)),"",INDEX(nom,MIN(IF(COUNTIF(H$1:H25,nom)=0,ROW(nom)-1))))</f>
        <v/>
      </c>
    </row>
    <row r="27" spans="1:8">
      <c r="H27" t="str">
        <f t="array" aca="1" ref="H27" ca="1">IF(ROW(A26)&gt;SUMPRODUCT(1/COUNTIF(nom,nom)),"",INDEX(nom,MIN(IF(COUNTIF(H$1:H26,nom)=0,ROW(nom)-1))))</f>
        <v/>
      </c>
    </row>
    <row r="28" spans="1:8">
      <c r="H28" t="str">
        <f t="array" aca="1" ref="H28" ca="1">IF(ROW(A27)&gt;SUMPRODUCT(1/COUNTIF(nom,nom)),"",INDEX(nom,MIN(IF(COUNTIF(H$1:H27,nom)=0,ROW(nom)-1))))</f>
        <v/>
      </c>
    </row>
    <row r="29" spans="1:8">
      <c r="H29" t="str">
        <f t="array" aca="1" ref="H29" ca="1">IF(ROW(A28)&gt;SUMPRODUCT(1/COUNTIF(nom,nom)),"",INDEX(nom,MIN(IF(COUNTIF(H$1:H28,nom)=0,ROW(nom)-1))))</f>
        <v/>
      </c>
    </row>
    <row r="30" spans="1:8">
      <c r="H30" t="str">
        <f t="array" aca="1" ref="H30" ca="1">IF(ROW(A29)&gt;SUMPRODUCT(1/COUNTIF(nom,nom)),"",INDEX(nom,MIN(IF(COUNTIF(H$1:H29,nom)=0,ROW(nom)-1))))</f>
        <v/>
      </c>
    </row>
    <row r="31" spans="1:8">
      <c r="H31" t="str">
        <f t="array" aca="1" ref="H31" ca="1">IF(ROW(A30)&gt;SUMPRODUCT(1/COUNTIF(nom,nom)),"",INDEX(nom,MIN(IF(COUNTIF(H$1:H30,nom)=0,ROW(nom)-1))))</f>
        <v/>
      </c>
    </row>
    <row r="32" spans="1:8">
      <c r="H32" t="str">
        <f t="array" aca="1" ref="H32" ca="1">IF(ROW(A31)&gt;SUMPRODUCT(1/COUNTIF(nom,nom)),"",INDEX(nom,MIN(IF(COUNTIF(H$1:H31,nom)=0,ROW(nom)-1))))</f>
        <v/>
      </c>
    </row>
    <row r="33" spans="8:8">
      <c r="H33" t="str">
        <f t="array" aca="1" ref="H33" ca="1">IF(ROW(A32)&gt;SUMPRODUCT(1/COUNTIF(nom,nom)),"",INDEX(nom,MIN(IF(COUNTIF(H$1:H32,nom)=0,ROW(nom)-1))))</f>
        <v/>
      </c>
    </row>
    <row r="34" spans="8:8">
      <c r="H34" t="str">
        <f t="array" aca="1" ref="H34" ca="1">IF(ROW(A33)&gt;SUMPRODUCT(1/COUNTIF(nom,nom)),"",INDEX(nom,MIN(IF(COUNTIF(H$1:H33,nom)=0,ROW(nom)-1))))</f>
        <v/>
      </c>
    </row>
    <row r="35" spans="8:8">
      <c r="H35" t="str">
        <f t="array" aca="1" ref="H35" ca="1">IF(ROW(A34)&gt;SUMPRODUCT(1/COUNTIF(nom,nom)),"",INDEX(nom,MIN(IF(COUNTIF(H$1:H34,nom)=0,ROW(nom)-1))))</f>
        <v/>
      </c>
    </row>
    <row r="36" spans="8:8">
      <c r="H36" t="str">
        <f t="array" aca="1" ref="H36" ca="1">IF(ROW(A35)&gt;SUMPRODUCT(1/COUNTIF(nom,nom)),"",INDEX(nom,MIN(IF(COUNTIF(H$1:H35,nom)=0,ROW(nom)-1))))</f>
        <v/>
      </c>
    </row>
    <row r="37" spans="8:8">
      <c r="H37" t="str">
        <f t="array" aca="1" ref="H37" ca="1">IF(ROW(A36)&gt;SUMPRODUCT(1/COUNTIF(nom,nom)),"",INDEX(nom,MIN(IF(COUNTIF(H$1:H36,nom)=0,ROW(nom)-1))))</f>
        <v/>
      </c>
    </row>
    <row r="38" spans="8:8">
      <c r="H38" t="str">
        <f t="array" aca="1" ref="H38" ca="1">IF(ROW(A37)&gt;SUMPRODUCT(1/COUNTIF(nom,nom)),"",INDEX(nom,MIN(IF(COUNTIF(H$1:H37,nom)=0,ROW(nom)-1))))</f>
        <v/>
      </c>
    </row>
    <row r="39" spans="8:8">
      <c r="H39" t="str">
        <f t="array" aca="1" ref="H39" ca="1">IF(ROW(A38)&gt;SUMPRODUCT(1/COUNTIF(nom,nom)),"",INDEX(nom,MIN(IF(COUNTIF(H$1:H38,nom)=0,ROW(nom)-1))))</f>
        <v/>
      </c>
    </row>
    <row r="40" spans="8:8">
      <c r="H40" t="str">
        <f t="array" aca="1" ref="H40" ca="1">IF(ROW(A39)&gt;SUMPRODUCT(1/COUNTIF(nom,nom)),"",INDEX(nom,MIN(IF(COUNTIF(H$1:H39,nom)=0,ROW(nom)-1))))</f>
        <v/>
      </c>
    </row>
    <row r="41" spans="8:8">
      <c r="H41" t="str">
        <f t="array" aca="1" ref="H41" ca="1">IF(ROW(A40)&gt;SUMPRODUCT(1/COUNTIF(nom,nom)),"",INDEX(nom,MIN(IF(COUNTIF(H$1:H40,nom)=0,ROW(nom)-1))))</f>
        <v/>
      </c>
    </row>
    <row r="42" spans="8:8">
      <c r="H42" t="str">
        <f t="array" aca="1" ref="H42" ca="1">IF(ROW(A41)&gt;SUMPRODUCT(1/COUNTIF(nom,nom)),"",INDEX(nom,MIN(IF(COUNTIF(H$1:H41,nom)=0,ROW(nom)-1))))</f>
        <v/>
      </c>
    </row>
    <row r="43" spans="8:8">
      <c r="H43" t="str">
        <f t="array" aca="1" ref="H43" ca="1">IF(ROW(A42)&gt;SUMPRODUCT(1/COUNTIF(nom,nom)),"",INDEX(nom,MIN(IF(COUNTIF(H$1:H42,nom)=0,ROW(nom)-1))))</f>
        <v/>
      </c>
    </row>
    <row r="44" spans="8:8">
      <c r="H44" t="str">
        <f t="array" aca="1" ref="H44" ca="1">IF(ROW(A43)&gt;SUMPRODUCT(1/COUNTIF(nom,nom)),"",INDEX(nom,MIN(IF(COUNTIF(H$1:H43,nom)=0,ROW(nom)-1))))</f>
        <v/>
      </c>
    </row>
    <row r="45" spans="8:8">
      <c r="H45" t="str">
        <f t="array" aca="1" ref="H45" ca="1">IF(ROW(A44)&gt;SUMPRODUCT(1/COUNTIF(nom,nom)),"",INDEX(nom,MIN(IF(COUNTIF(H$1:H44,nom)=0,ROW(nom)-1))))</f>
        <v/>
      </c>
    </row>
    <row r="46" spans="8:8">
      <c r="H46" t="str">
        <f t="array" aca="1" ref="H46" ca="1">IF(ROW(A45)&gt;SUMPRODUCT(1/COUNTIF(nom,nom)),"",INDEX(nom,MIN(IF(COUNTIF(H$1:H45,nom)=0,ROW(nom)-1))))</f>
        <v/>
      </c>
    </row>
    <row r="47" spans="8:8">
      <c r="H47" t="str">
        <f t="array" aca="1" ref="H47" ca="1">IF(ROW(A46)&gt;SUMPRODUCT(1/COUNTIF(nom,nom)),"",INDEX(nom,MIN(IF(COUNTIF(H$1:H46,nom)=0,ROW(nom)-1))))</f>
        <v/>
      </c>
    </row>
    <row r="48" spans="8:8">
      <c r="H48" t="str">
        <f t="array" aca="1" ref="H48" ca="1">IF(ROW(A47)&gt;SUMPRODUCT(1/COUNTIF(nom,nom)),"",INDEX(nom,MIN(IF(COUNTIF(H$1:H47,nom)=0,ROW(nom)-1))))</f>
        <v/>
      </c>
    </row>
    <row r="49" spans="8:8">
      <c r="H49" t="str">
        <f t="array" aca="1" ref="H49" ca="1">IF(ROW(A48)&gt;SUMPRODUCT(1/COUNTIF(nom,nom)),"",INDEX(nom,MIN(IF(COUNTIF(H$1:H48,nom)=0,ROW(nom)-1))))</f>
        <v/>
      </c>
    </row>
    <row r="50" spans="8:8">
      <c r="H50" t="str">
        <f t="array" aca="1" ref="H50" ca="1">IF(ROW(A49)&gt;SUMPRODUCT(1/COUNTIF(nom,nom)),"",INDEX(nom,MIN(IF(COUNTIF(H$1:H49,nom)=0,ROW(nom)-1))))</f>
        <v/>
      </c>
    </row>
    <row r="51" spans="8:8">
      <c r="H51" t="str">
        <f t="array" aca="1" ref="H51" ca="1">IF(ROW(A50)&gt;SUMPRODUCT(1/COUNTIF(nom,nom)),"",INDEX(nom,MIN(IF(COUNTIF(H$1:H50,nom)=0,ROW(nom)-1))))</f>
        <v/>
      </c>
    </row>
    <row r="52" spans="8:8">
      <c r="H52" t="str">
        <f t="array" aca="1" ref="H52" ca="1">IF(ROW(A51)&gt;SUMPRODUCT(1/COUNTIF(nom,nom)),"",INDEX(nom,MIN(IF(COUNTIF(H$1:H51,nom)=0,ROW(nom)-1))))</f>
        <v/>
      </c>
    </row>
    <row r="53" spans="8:8">
      <c r="H53" t="str">
        <f t="array" aca="1" ref="H53" ca="1">IF(ROW(A52)&gt;SUMPRODUCT(1/COUNTIF(nom,nom)),"",INDEX(nom,MIN(IF(COUNTIF(H$1:H52,nom)=0,ROW(nom)-1))))</f>
        <v/>
      </c>
    </row>
    <row r="54" spans="8:8">
      <c r="H54" t="str">
        <f t="array" aca="1" ref="H54" ca="1">IF(ROW(A53)&gt;SUMPRODUCT(1/COUNTIF(nom,nom)),"",INDEX(nom,MIN(IF(COUNTIF(H$1:H53,nom)=0,ROW(nom)-1))))</f>
        <v/>
      </c>
    </row>
    <row r="55" spans="8:8">
      <c r="H55" t="str">
        <f t="array" aca="1" ref="H55" ca="1">IF(ROW(A54)&gt;SUMPRODUCT(1/COUNTIF(nom,nom)),"",INDEX(nom,MIN(IF(COUNTIF(H$1:H54,nom)=0,ROW(nom)-1))))</f>
        <v/>
      </c>
    </row>
    <row r="56" spans="8:8">
      <c r="H56" t="str">
        <f t="array" aca="1" ref="H56" ca="1">IF(ROW(A55)&gt;SUMPRODUCT(1/COUNTIF(nom,nom)),"",INDEX(nom,MIN(IF(COUNTIF(H$1:H55,nom)=0,ROW(nom)-1))))</f>
        <v/>
      </c>
    </row>
    <row r="57" spans="8:8">
      <c r="H57" t="str">
        <f t="array" aca="1" ref="H57" ca="1">IF(ROW(A56)&gt;SUMPRODUCT(1/COUNTIF(nom,nom)),"",INDEX(nom,MIN(IF(COUNTIF(H$1:H56,nom)=0,ROW(nom)-1))))</f>
        <v/>
      </c>
    </row>
    <row r="58" spans="8:8">
      <c r="H58" t="str">
        <f t="array" aca="1" ref="H58" ca="1">IF(ROW(A57)&gt;SUMPRODUCT(1/COUNTIF(nom,nom)),"",INDEX(nom,MIN(IF(COUNTIF(H$1:H57,nom)=0,ROW(nom)-1))))</f>
        <v/>
      </c>
    </row>
    <row r="59" spans="8:8">
      <c r="H59" t="str">
        <f t="array" aca="1" ref="H59" ca="1">IF(ROW(A58)&gt;SUMPRODUCT(1/COUNTIF(nom,nom)),"",INDEX(nom,MIN(IF(COUNTIF(H$1:H58,nom)=0,ROW(nom)-1))))</f>
        <v/>
      </c>
    </row>
    <row r="60" spans="8:8">
      <c r="H60" t="str">
        <f t="array" aca="1" ref="H60" ca="1">IF(ROW(A59)&gt;SUMPRODUCT(1/COUNTIF(nom,nom)),"",INDEX(nom,MIN(IF(COUNTIF(H$1:H59,nom)=0,ROW(nom)-1))))</f>
        <v/>
      </c>
    </row>
    <row r="61" spans="8:8">
      <c r="H61" t="str">
        <f t="array" aca="1" ref="H61" ca="1">IF(ROW(A60)&gt;SUMPRODUCT(1/COUNTIF(nom,nom)),"",INDEX(nom,MIN(IF(COUNTIF(H$1:H60,nom)=0,ROW(nom)-1))))</f>
        <v/>
      </c>
    </row>
    <row r="62" spans="8:8">
      <c r="H62" t="str">
        <f t="array" aca="1" ref="H62" ca="1">IF(ROW(A61)&gt;SUMPRODUCT(1/COUNTIF(nom,nom)),"",INDEX(nom,MIN(IF(COUNTIF(H$1:H61,nom)=0,ROW(nom)-1))))</f>
        <v/>
      </c>
    </row>
    <row r="63" spans="8:8">
      <c r="H63" t="str">
        <f t="array" aca="1" ref="H63" ca="1">IF(ROW(A62)&gt;SUMPRODUCT(1/COUNTIF(nom,nom)),"",INDEX(nom,MIN(IF(COUNTIF(H$1:H62,nom)=0,ROW(nom)-1))))</f>
        <v/>
      </c>
    </row>
    <row r="64" spans="8:8">
      <c r="H64" t="str">
        <f t="array" aca="1" ref="H64" ca="1">IF(ROW(A63)&gt;SUMPRODUCT(1/COUNTIF(nom,nom)),"",INDEX(nom,MIN(IF(COUNTIF(H$1:H63,nom)=0,ROW(nom)-1))))</f>
        <v/>
      </c>
    </row>
    <row r="65" spans="3:8">
      <c r="H65" t="str">
        <f t="array" aca="1" ref="H65" ca="1">IF(ROW(A64)&gt;SUMPRODUCT(1/COUNTIF(nom,nom)),"",INDEX(nom,MIN(IF(COUNTIF(H$1:H64,nom)=0,ROW(nom)-1))))</f>
        <v/>
      </c>
    </row>
    <row r="66" spans="3:8">
      <c r="H66" t="str">
        <f t="array" aca="1" ref="H66" ca="1">IF(ROW(A65)&gt;SUMPRODUCT(1/COUNTIF(nom,nom)),"",INDEX(nom,MIN(IF(COUNTIF(H$1:H65,nom)=0,ROW(nom)-1))))</f>
        <v/>
      </c>
    </row>
    <row r="67" spans="3:8">
      <c r="H67" t="str">
        <f t="array" aca="1" ref="H67" ca="1">IF(ROW(A66)&gt;SUMPRODUCT(1/COUNTIF(nom,nom)),"",INDEX(nom,MIN(IF(COUNTIF(H$1:H66,nom)=0,ROW(nom)-1))))</f>
        <v/>
      </c>
    </row>
    <row r="68" spans="3:8">
      <c r="H68" t="str">
        <f t="array" aca="1" ref="H68" ca="1">IF(ROW(A67)&gt;SUMPRODUCT(1/COUNTIF(nom,nom)),"",INDEX(nom,MIN(IF(COUNTIF(H$1:H67,nom)=0,ROW(nom)-1))))</f>
        <v/>
      </c>
    </row>
    <row r="69" spans="3:8">
      <c r="H69" t="str">
        <f t="array" aca="1" ref="H69" ca="1">IF(ROW(A68)&gt;SUMPRODUCT(1/COUNTIF(nom,nom)),"",INDEX(nom,MIN(IF(COUNTIF(H$1:H68,nom)=0,ROW(nom)-1))))</f>
        <v/>
      </c>
    </row>
    <row r="70" spans="3:8">
      <c r="H70" t="str">
        <f t="array" aca="1" ref="H70" ca="1">IF(ROW(A69)&gt;SUMPRODUCT(1/COUNTIF(nom,nom)),"",INDEX(nom,MIN(IF(COUNTIF(H$1:H69,nom)=0,ROW(nom)-1))))</f>
        <v/>
      </c>
    </row>
    <row r="71" spans="3:8">
      <c r="H71" t="str">
        <f t="array" aca="1" ref="H71" ca="1">IF(ROW(A70)&gt;SUMPRODUCT(1/COUNTIF(nom,nom)),"",INDEX(nom,MIN(IF(COUNTIF(H$1:H70,nom)=0,ROW(nom)-1))))</f>
        <v/>
      </c>
    </row>
    <row r="72" spans="3:8">
      <c r="H72" t="str">
        <f t="array" aca="1" ref="H72" ca="1">IF(ROW(A71)&gt;SUMPRODUCT(1/COUNTIF(nom,nom)),"",INDEX(nom,MIN(IF(COUNTIF(H$1:H71,nom)=0,ROW(nom)-1))))</f>
        <v/>
      </c>
    </row>
    <row r="73" spans="3:8">
      <c r="H73" t="str">
        <f t="array" aca="1" ref="H73" ca="1">IF(ROW(A72)&gt;SUMPRODUCT(1/COUNTIF(nom,nom)),"",INDEX(nom,MIN(IF(COUNTIF(H$1:H72,nom)=0,ROW(nom)-1))))</f>
        <v/>
      </c>
    </row>
    <row r="74" spans="3:8">
      <c r="H74" t="str">
        <f t="array" aca="1" ref="H74" ca="1">IF(ROW(A73)&gt;SUMPRODUCT(1/COUNTIF(nom,nom)),"",INDEX(nom,MIN(IF(COUNTIF(H$1:H73,nom)=0,ROW(nom)-1))))</f>
        <v/>
      </c>
    </row>
    <row r="75" spans="3:8">
      <c r="H75" t="str">
        <f t="array" aca="1" ref="H75" ca="1">IF(ROW(A74)&gt;SUMPRODUCT(1/COUNTIF(nom,nom)),"",INDEX(nom,MIN(IF(COUNTIF(H$1:H74,nom)=0,ROW(nom)-1))))</f>
        <v/>
      </c>
    </row>
    <row r="76" spans="3:8">
      <c r="H76" t="str">
        <f t="array" aca="1" ref="H76" ca="1">IF(ROW(A75)&gt;SUMPRODUCT(1/COUNTIF(nom,nom)),"",INDEX(nom,MIN(IF(COUNTIF(H$1:H75,nom)=0,ROW(nom)-1))))</f>
        <v/>
      </c>
    </row>
    <row r="77" spans="3:8">
      <c r="H77" t="str">
        <f t="array" aca="1" ref="H77" ca="1">IF(ROW(A76)&gt;SUMPRODUCT(1/COUNTIF(nom,nom)),"",INDEX(nom,MIN(IF(COUNTIF(H$1:H76,nom)=0,ROW(nom)-1))))</f>
        <v/>
      </c>
    </row>
    <row r="78" spans="3:8">
      <c r="H78" t="str">
        <f t="array" aca="1" ref="H78" ca="1">IF(ROW(A77)&gt;SUMPRODUCT(1/COUNTIF(nom,nom)),"",INDEX(nom,MIN(IF(COUNTIF(H$1:H77,nom)=0,ROW(nom)-1))))</f>
        <v/>
      </c>
    </row>
    <row r="79" spans="3:8" s="23" customFormat="1">
      <c r="C79" s="23" t="s">
        <v>100</v>
      </c>
      <c r="H79" s="23" t="str">
        <f t="array" aca="1" ref="H79" ca="1">IF(ROW(A78)&gt;SUMPRODUCT(1/COUNTIF(nom,nom)),"",INDEX(nom,MIN(IF(COUNTIF(H$1:H78,nom)=0,ROW(nom)-1))))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creation</vt:lpstr>
      <vt:lpstr>consulte</vt:lpstr>
      <vt:lpstr>base</vt:lpstr>
      <vt:lpstr>param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tulipe</cp:lastModifiedBy>
  <cp:lastPrinted>2016-01-01T18:43:18Z</cp:lastPrinted>
  <dcterms:created xsi:type="dcterms:W3CDTF">2015-12-30T17:04:08Z</dcterms:created>
  <dcterms:modified xsi:type="dcterms:W3CDTF">2016-01-05T19:23:09Z</dcterms:modified>
</cp:coreProperties>
</file>