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definedNames>
    <definedName name="client">OFFSET(Feuil1!$A$2,,,COUNTIF(Feuil1!$A:$A,"&gt;&lt;")-1)</definedName>
    <definedName name="montant">OFFSET(client,,4,)</definedName>
  </definedNames>
  <calcPr calcId="124519"/>
</workbook>
</file>

<file path=xl/calcChain.xml><?xml version="1.0" encoding="utf-8"?>
<calcChain xmlns="http://schemas.openxmlformats.org/spreadsheetml/2006/main">
  <c r="M3" i="1" a="1"/>
  <c r="M3" s="1"/>
  <c r="N3" s="1"/>
  <c r="M4" a="1"/>
  <c r="M4"/>
  <c r="N4" s="1"/>
  <c r="M5" a="1"/>
  <c r="M5" s="1"/>
  <c r="N5" s="1"/>
  <c r="M6" a="1"/>
  <c r="M6" s="1"/>
  <c r="N6" s="1"/>
  <c r="M7" a="1"/>
  <c r="M7" s="1"/>
  <c r="N7" s="1"/>
  <c r="M8" a="1"/>
  <c r="M8" s="1"/>
  <c r="N8" s="1"/>
  <c r="M9" a="1"/>
  <c r="M9" s="1"/>
  <c r="N9" s="1"/>
  <c r="M10" a="1"/>
  <c r="M10" s="1"/>
  <c r="N10" s="1"/>
  <c r="M11" a="1"/>
  <c r="M11" s="1"/>
  <c r="N11" s="1"/>
  <c r="M12" a="1"/>
  <c r="M12" s="1"/>
  <c r="N12" s="1"/>
  <c r="M13" a="1"/>
  <c r="M13" s="1"/>
  <c r="N13" s="1"/>
  <c r="M14" a="1"/>
  <c r="M14" s="1"/>
  <c r="N14" s="1"/>
  <c r="M15" a="1"/>
  <c r="M15" s="1"/>
  <c r="N15" s="1"/>
  <c r="M16" a="1"/>
  <c r="M16" s="1"/>
  <c r="N16" s="1"/>
  <c r="M17" a="1"/>
  <c r="M17" s="1"/>
  <c r="N17" s="1"/>
  <c r="M18" a="1"/>
  <c r="M18" s="1"/>
  <c r="N18" s="1"/>
  <c r="M19" a="1"/>
  <c r="M19" s="1"/>
  <c r="N19" s="1"/>
  <c r="M20" a="1"/>
  <c r="M20" s="1"/>
  <c r="N20" s="1"/>
  <c r="M21" a="1"/>
  <c r="M21" s="1"/>
  <c r="N21" s="1"/>
  <c r="M22" a="1"/>
  <c r="M22" s="1"/>
  <c r="N22" s="1"/>
  <c r="M23" a="1"/>
  <c r="M23" s="1"/>
  <c r="N23" s="1"/>
  <c r="M24" a="1"/>
  <c r="M24" s="1"/>
  <c r="N24" s="1"/>
  <c r="M25" a="1"/>
  <c r="M25" s="1"/>
  <c r="N25" s="1"/>
  <c r="M26" a="1"/>
  <c r="M26" s="1"/>
  <c r="N26" s="1"/>
  <c r="M27" a="1"/>
  <c r="M27" s="1"/>
  <c r="N27" s="1"/>
  <c r="M28" a="1"/>
  <c r="M28"/>
  <c r="N28" s="1"/>
  <c r="M29" a="1"/>
  <c r="M29" s="1"/>
  <c r="N29" s="1"/>
  <c r="M30" a="1"/>
  <c r="M30" s="1"/>
  <c r="N30" s="1"/>
  <c r="M31" a="1"/>
  <c r="M31" s="1"/>
  <c r="N31" s="1"/>
  <c r="M32" a="1"/>
  <c r="M32" s="1"/>
  <c r="N32" s="1"/>
  <c r="M33" a="1"/>
  <c r="M33" s="1"/>
  <c r="N33" s="1"/>
  <c r="M34" a="1"/>
  <c r="M34" s="1"/>
  <c r="N34" s="1"/>
  <c r="M35" a="1"/>
  <c r="M35" s="1"/>
  <c r="N35" s="1"/>
  <c r="M36" a="1"/>
  <c r="M36" s="1"/>
  <c r="N36" s="1"/>
  <c r="M37" a="1"/>
  <c r="M37" s="1"/>
  <c r="N37" s="1"/>
  <c r="M38" a="1"/>
  <c r="M38" s="1"/>
  <c r="N38" s="1"/>
  <c r="M2" a="1"/>
  <c r="M2" s="1"/>
  <c r="N2" s="1"/>
  <c r="I2" a="1"/>
  <c r="I2" s="1"/>
  <c r="J2" s="1"/>
  <c r="K2" l="1"/>
  <c r="I3" a="1"/>
  <c r="I3" s="1"/>
  <c r="K3" l="1"/>
  <c r="J3"/>
  <c r="I4" a="1"/>
  <c r="I4" s="1"/>
  <c r="K4" l="1"/>
  <c r="J4"/>
  <c r="I5" a="1"/>
  <c r="I5" s="1"/>
  <c r="K5" l="1"/>
  <c r="J5"/>
  <c r="I6" a="1"/>
  <c r="I6" s="1"/>
  <c r="K6" l="1"/>
  <c r="J6"/>
  <c r="I7" a="1"/>
  <c r="I7" s="1"/>
  <c r="K7" l="1"/>
  <c r="J7"/>
  <c r="I8" a="1"/>
  <c r="I8" s="1"/>
  <c r="K8" l="1"/>
  <c r="J8"/>
  <c r="I9" a="1"/>
  <c r="I9" s="1"/>
  <c r="K9" l="1"/>
  <c r="J9"/>
  <c r="I10" a="1"/>
  <c r="I10" s="1"/>
  <c r="K10" l="1"/>
  <c r="J10"/>
  <c r="I11" a="1"/>
  <c r="I11" s="1"/>
  <c r="J11" s="1"/>
  <c r="I12" l="1" a="1"/>
  <c r="I12" s="1"/>
  <c r="K11"/>
  <c r="K12" l="1"/>
  <c r="J12"/>
  <c r="I13" a="1"/>
  <c r="I13" s="1"/>
  <c r="J13" s="1"/>
  <c r="I14" l="1" a="1"/>
  <c r="I14" s="1"/>
  <c r="K13"/>
  <c r="I15" l="1" a="1"/>
  <c r="I15" s="1"/>
  <c r="J14"/>
  <c r="K14"/>
  <c r="K15" l="1"/>
  <c r="J15"/>
  <c r="I16" a="1"/>
  <c r="I16" s="1"/>
  <c r="K16" l="1"/>
  <c r="J16"/>
  <c r="I17" a="1"/>
  <c r="I17" s="1"/>
  <c r="K17" l="1"/>
  <c r="J17"/>
  <c r="I18" a="1"/>
  <c r="I18" s="1"/>
  <c r="K18" l="1"/>
  <c r="J18"/>
  <c r="I19" a="1"/>
  <c r="I19" s="1"/>
  <c r="K19" l="1"/>
  <c r="J19"/>
  <c r="I20" a="1"/>
  <c r="I20" s="1"/>
  <c r="K20" l="1"/>
  <c r="J20"/>
  <c r="I21" a="1"/>
  <c r="I21" s="1"/>
  <c r="K21" l="1"/>
  <c r="J21"/>
  <c r="I22" a="1"/>
  <c r="I22" s="1"/>
  <c r="K22" l="1"/>
  <c r="J22"/>
  <c r="I23" a="1"/>
  <c r="I23" s="1"/>
  <c r="I24" s="1" a="1"/>
  <c r="I24" s="1"/>
  <c r="K24" l="1"/>
  <c r="J24"/>
  <c r="I25" a="1"/>
  <c r="I25" s="1"/>
  <c r="K23"/>
  <c r="J23"/>
  <c r="K25" l="1"/>
  <c r="J25"/>
  <c r="I26" a="1"/>
  <c r="I26" s="1"/>
  <c r="K26" l="1"/>
  <c r="J26"/>
  <c r="I27" a="1"/>
  <c r="I27" s="1"/>
  <c r="K27" l="1"/>
  <c r="J27"/>
  <c r="I28" a="1"/>
  <c r="I28" s="1"/>
  <c r="K28" l="1"/>
  <c r="J28"/>
  <c r="I29" a="1"/>
  <c r="I29" s="1"/>
  <c r="K29" l="1"/>
  <c r="J29"/>
  <c r="I30" a="1"/>
  <c r="I30" s="1"/>
  <c r="K30" l="1"/>
  <c r="J30"/>
  <c r="I31" a="1"/>
  <c r="I31" s="1"/>
  <c r="K31" l="1"/>
  <c r="J31"/>
  <c r="I32" a="1"/>
  <c r="I32" s="1"/>
  <c r="K32" l="1"/>
  <c r="J32"/>
  <c r="I33" a="1"/>
  <c r="I33" s="1"/>
  <c r="K33" l="1"/>
  <c r="J33"/>
  <c r="I34" a="1"/>
  <c r="I34" s="1"/>
  <c r="K34" l="1"/>
  <c r="J34"/>
  <c r="I35" a="1"/>
  <c r="I35" s="1"/>
  <c r="K35" l="1"/>
  <c r="J35"/>
  <c r="I36" a="1"/>
  <c r="I36" s="1"/>
  <c r="K36" l="1"/>
  <c r="J36"/>
  <c r="I37" a="1"/>
  <c r="I37" s="1"/>
  <c r="K37" l="1"/>
  <c r="J37"/>
  <c r="I38" a="1"/>
  <c r="I38" s="1"/>
  <c r="K38" l="1"/>
  <c r="J38"/>
  <c r="I39" a="1"/>
  <c r="I39" s="1"/>
  <c r="K39" l="1"/>
  <c r="J39"/>
  <c r="I40" a="1"/>
  <c r="I40" s="1"/>
  <c r="K40" l="1"/>
  <c r="J40"/>
  <c r="I41" a="1"/>
  <c r="I41" s="1"/>
  <c r="K41" l="1"/>
  <c r="J41"/>
  <c r="I42" a="1"/>
  <c r="I42" s="1"/>
  <c r="K42" l="1"/>
  <c r="J42"/>
  <c r="I43" a="1"/>
  <c r="I43" s="1"/>
  <c r="K43" l="1"/>
  <c r="J43"/>
  <c r="I44" a="1"/>
  <c r="I44" s="1"/>
  <c r="K44" l="1"/>
  <c r="J44"/>
  <c r="I45" a="1"/>
  <c r="I45" s="1"/>
  <c r="K45" l="1"/>
  <c r="J45"/>
  <c r="I46" a="1"/>
  <c r="I46" s="1"/>
  <c r="K46" l="1"/>
  <c r="J46"/>
  <c r="I47" a="1"/>
  <c r="I47" s="1"/>
  <c r="K47" l="1"/>
  <c r="J47"/>
  <c r="I48" a="1"/>
  <c r="I48" s="1"/>
  <c r="K48" l="1"/>
  <c r="J48"/>
  <c r="I49" a="1"/>
  <c r="I49" s="1"/>
  <c r="K49" l="1"/>
  <c r="J49"/>
  <c r="I50" a="1"/>
  <c r="I50" s="1"/>
  <c r="K50" l="1"/>
  <c r="J50"/>
  <c r="I51" a="1"/>
  <c r="I51" s="1"/>
  <c r="K51" l="1"/>
  <c r="J51"/>
  <c r="I52" a="1"/>
  <c r="I52" s="1"/>
  <c r="K52" l="1"/>
  <c r="J52"/>
  <c r="I53" a="1"/>
  <c r="I53" s="1"/>
  <c r="K53" l="1"/>
  <c r="J53"/>
  <c r="I54" a="1"/>
  <c r="I54" s="1"/>
  <c r="K54" l="1"/>
  <c r="J54"/>
  <c r="I55" a="1"/>
  <c r="I55" s="1"/>
  <c r="K55" l="1"/>
  <c r="J55"/>
  <c r="I56" a="1"/>
  <c r="I56" s="1"/>
  <c r="K56" l="1"/>
  <c r="J56"/>
  <c r="I57" a="1"/>
  <c r="I57" s="1"/>
  <c r="K57" l="1"/>
  <c r="J57"/>
  <c r="I58" a="1"/>
  <c r="I58" s="1"/>
  <c r="K58" l="1"/>
  <c r="J58"/>
  <c r="I59" a="1"/>
  <c r="I59" s="1"/>
  <c r="K59" l="1"/>
  <c r="J59"/>
  <c r="I60" a="1"/>
  <c r="I60" s="1"/>
  <c r="K60" l="1"/>
  <c r="J60"/>
  <c r="I61" a="1"/>
  <c r="I61" s="1"/>
  <c r="K61" l="1"/>
  <c r="J61"/>
  <c r="I62" a="1"/>
  <c r="I62" s="1"/>
  <c r="K62" l="1"/>
  <c r="J62"/>
  <c r="I63" a="1"/>
  <c r="I63" s="1"/>
  <c r="K63" l="1"/>
  <c r="J63"/>
  <c r="I64" a="1"/>
  <c r="I64" s="1"/>
  <c r="K64" l="1"/>
  <c r="J64"/>
  <c r="I65" a="1"/>
  <c r="I65" s="1"/>
  <c r="K65" l="1"/>
  <c r="J65"/>
  <c r="I66" a="1"/>
  <c r="I66" s="1"/>
  <c r="K66" l="1"/>
  <c r="J66"/>
  <c r="I67" a="1"/>
  <c r="I67" s="1"/>
  <c r="K67" l="1"/>
  <c r="J67"/>
  <c r="I68" a="1"/>
  <c r="I68" s="1"/>
  <c r="K68" l="1"/>
  <c r="J68"/>
  <c r="I69" a="1"/>
  <c r="I69" s="1"/>
  <c r="K69" l="1"/>
  <c r="J69"/>
  <c r="I70" a="1"/>
  <c r="I70" s="1"/>
  <c r="K70" l="1"/>
  <c r="J70"/>
  <c r="I71" a="1"/>
  <c r="I71" s="1"/>
  <c r="K71" l="1"/>
  <c r="J71"/>
  <c r="I72" a="1"/>
  <c r="I72" s="1"/>
  <c r="K72" l="1"/>
  <c r="J72"/>
  <c r="I73" a="1"/>
  <c r="I73" s="1"/>
  <c r="K73" l="1"/>
  <c r="J73"/>
  <c r="I74" a="1"/>
  <c r="I74" s="1"/>
  <c r="K74" l="1"/>
  <c r="J74"/>
  <c r="I75" a="1"/>
  <c r="I75" s="1"/>
  <c r="K75" l="1"/>
  <c r="J75"/>
  <c r="I76" a="1"/>
  <c r="I76" s="1"/>
  <c r="K76" l="1"/>
  <c r="J76"/>
  <c r="I77" a="1"/>
  <c r="I77" s="1"/>
  <c r="K77" l="1"/>
  <c r="J77"/>
  <c r="I78" a="1"/>
  <c r="I78" s="1"/>
  <c r="K78" l="1"/>
  <c r="J78"/>
  <c r="I79" a="1"/>
  <c r="I79" s="1"/>
  <c r="K79" l="1"/>
  <c r="J79"/>
  <c r="I80" a="1"/>
  <c r="I80" s="1"/>
  <c r="K80" l="1"/>
  <c r="J80"/>
  <c r="I81" a="1"/>
  <c r="I81" s="1"/>
  <c r="K81" l="1"/>
  <c r="J81"/>
  <c r="I82" a="1"/>
  <c r="I82" s="1"/>
  <c r="K82" l="1"/>
  <c r="J82"/>
  <c r="I83" a="1"/>
  <c r="I83" s="1"/>
  <c r="K83" l="1"/>
  <c r="J83"/>
  <c r="I84" a="1"/>
  <c r="I84" s="1"/>
  <c r="K84" l="1"/>
  <c r="J84"/>
  <c r="I85" a="1"/>
  <c r="I85" s="1"/>
  <c r="K85" l="1"/>
  <c r="J85"/>
  <c r="I86" a="1"/>
  <c r="I86" s="1"/>
  <c r="K86" l="1"/>
  <c r="J86"/>
  <c r="I87" a="1"/>
  <c r="I87" s="1"/>
  <c r="K87" l="1"/>
  <c r="J87"/>
  <c r="I88" a="1"/>
  <c r="I88" s="1"/>
  <c r="K88" l="1"/>
  <c r="J88"/>
  <c r="I89" a="1"/>
  <c r="I89" s="1"/>
  <c r="K89" l="1"/>
  <c r="J89"/>
  <c r="I90" a="1"/>
  <c r="I90" s="1"/>
  <c r="K90" l="1"/>
  <c r="J90"/>
</calcChain>
</file>

<file path=xl/sharedStrings.xml><?xml version="1.0" encoding="utf-8"?>
<sst xmlns="http://schemas.openxmlformats.org/spreadsheetml/2006/main" count="39" uniqueCount="22">
  <si>
    <t>CLIENT</t>
  </si>
  <si>
    <t>HT</t>
  </si>
  <si>
    <t>TVA</t>
  </si>
  <si>
    <t>TIMBRE</t>
  </si>
  <si>
    <t>TTC</t>
  </si>
  <si>
    <t>A001</t>
  </si>
  <si>
    <t xml:space="preserve">A002 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</si>
  <si>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</si>
  <si>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</si>
  <si>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</si>
  <si>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</si>
  <si>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</si>
  <si>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</si>
  <si>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</si>
  <si>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</si>
  <si>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</si>
  <si>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</si>
  <si>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</si>
  <si>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 xml:space="preserve">nb de factures </t>
  </si>
  <si>
    <t xml:space="preserve">montant total </t>
  </si>
  <si>
    <t>client (automatisé)</t>
  </si>
  <si>
    <t>sinon ( les clients uniques)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</si>
</sst>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_€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49" fontId="0" fillId="0" borderId="1" xfId="0" applyNumberFormat="1" applyBorder="1"/>
    <xf numFmtId="164" fontId="0" fillId="0" borderId="1" xfId="0" applyNumberForma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49" fontId="6" fillId="0" borderId="1" xfId="0" applyNumberFormat="1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44" fontId="0" fillId="2" borderId="1" xfId="0" applyNumberFormat="1" applyFill="1" applyBorder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0"/>
  <sheetViews>
    <sheetView tabSelected="1" topLeftCell="C1" workbookViewId="0">
      <selection activeCell="G5" sqref="G5"/>
    </sheetView>
  </sheetViews>
  <sheetFormatPr baseColWidth="10" defaultColWidth="9.1796875" defaultRowHeight="14.5"/>
  <cols>
    <col min="1" max="1" width="7" bestFit="1" customWidth="1"/>
    <col min="2" max="3" width="12.81640625" bestFit="1" customWidth="1"/>
    <col min="4" max="4" width="9.453125" bestFit="1" customWidth="1"/>
    <col min="5" max="5" width="12.81640625" bestFit="1" customWidth="1"/>
    <col min="9" max="9" width="21.453125" customWidth="1"/>
    <col min="10" max="10" width="22.81640625" customWidth="1"/>
    <col min="11" max="11" width="19.6328125" customWidth="1"/>
    <col min="14" max="14" width="13.90625" bestFit="1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t="s">
        <v>20</v>
      </c>
      <c r="J1" t="s">
        <v>18</v>
      </c>
      <c r="K1" t="s">
        <v>19</v>
      </c>
      <c r="M1" t="s">
        <v>21</v>
      </c>
    </row>
    <row r="2" spans="1:14">
      <c r="A2" s="4" t="s">
        <v>5</v>
      </c>
      <c r="B2" s="3">
        <v>7563277.1600000001</v>
      </c>
      <c r="C2" s="3">
        <v>1437022.66</v>
      </c>
      <c r="D2" s="3"/>
      <c r="E2" s="3">
        <v>9000299.8200000003</v>
      </c>
      <c r="I2" s="9" t="str">
        <f t="array" aca="1" ref="I2" ca="1">IFERROR(INDEX(client,MATCH(0,COUNTIF(I$1:I1,client),0)),"")</f>
        <v>A001</v>
      </c>
      <c r="J2" s="10">
        <f ca="1">IF(I2="","",COUNTIF(client,I2))</f>
        <v>2</v>
      </c>
      <c r="K2" s="11">
        <f ca="1">IF(I2="","",SUMPRODUCT((client=I2)*(montant)))</f>
        <v>12000349.32</v>
      </c>
      <c r="M2" s="9" t="str">
        <f t="array" aca="1" ref="M2" ca="1">IFERROR(INDEX(client,SMALL(IF(COUNTIF(client,client)=1,ROW(client)-1,""),ROW(A1))),"")</f>
        <v xml:space="preserve">A002 </v>
      </c>
      <c r="N2" s="11">
        <f ca="1">IF(M2="","",SUMPRODUCT((client=M2)*(montant)))</f>
        <v>1828022.07</v>
      </c>
    </row>
    <row r="3" spans="1:14">
      <c r="A3" s="4" t="s">
        <v>5</v>
      </c>
      <c r="B3" s="3">
        <v>2521050</v>
      </c>
      <c r="C3" s="3">
        <v>478999.5</v>
      </c>
      <c r="D3" s="3"/>
      <c r="E3" s="3">
        <v>3000049.5</v>
      </c>
      <c r="I3" s="9" t="str">
        <f t="array" aca="1" ref="I3" ca="1">IFERROR(INDEX(client,MATCH(0,COUNTIF(I$1:I2,client),0)),"")</f>
        <v xml:space="preserve">A002 </v>
      </c>
      <c r="J3" s="10">
        <f ca="1">IF(I3="","",COUNTIF(client,I3))</f>
        <v>1</v>
      </c>
      <c r="K3" s="11">
        <f ca="1">IF(I3="","",SUMPRODUCT((client=I3)*(montant)))</f>
        <v>1828022.07</v>
      </c>
      <c r="M3" s="9" t="str">
        <f t="array" aca="1" ref="M3" ca="1">IFERROR(INDEX(client,SMALL(IF(COUNTIF(client,client)=1,ROW(client)-1,""),ROW(A2))),"")</f>
        <v>A003</v>
      </c>
      <c r="N3" s="11">
        <f ca="1">IF(M3="","",SUMPRODUCT((client=M3)*(montant)))</f>
        <v>156661.01</v>
      </c>
    </row>
    <row r="4" spans="1:14">
      <c r="A4" s="2" t="s">
        <v>6</v>
      </c>
      <c r="B4" s="3">
        <v>1536153</v>
      </c>
      <c r="C4" s="3">
        <v>291869.07</v>
      </c>
      <c r="D4" s="3"/>
      <c r="E4" s="3">
        <v>1828022.07</v>
      </c>
      <c r="I4" s="9" t="str">
        <f t="array" aca="1" ref="I4" ca="1">IFERROR(INDEX(client,MATCH(0,COUNTIF(I$1:I3,client),0)),"")</f>
        <v>A003</v>
      </c>
      <c r="J4" s="10">
        <f ca="1">IF(I4="","",COUNTIF(client,I4))</f>
        <v>1</v>
      </c>
      <c r="K4" s="11">
        <f ca="1">IF(I4="","",SUMPRODUCT((client=I4)*(montant)))</f>
        <v>156661.01</v>
      </c>
      <c r="M4" s="9" t="str">
        <f t="array" aca="1" ref="M4" ca="1">IFERROR(INDEX(client,SMALL(IF(COUNTIF(client,client)=1,ROW(client)-1,""),ROW(A3))),"")</f>
        <v>A004</v>
      </c>
      <c r="N4" s="11">
        <f ca="1">IF(M4="","",SUMPRODUCT((client=M4)*(montant)))</f>
        <v>283228.62</v>
      </c>
    </row>
    <row r="5" spans="1:14">
      <c r="A5" s="2" t="s">
        <v>7</v>
      </c>
      <c r="B5" s="3">
        <v>131647.91</v>
      </c>
      <c r="C5" s="3">
        <v>25013.1</v>
      </c>
      <c r="D5" s="3"/>
      <c r="E5" s="3">
        <v>156661.01</v>
      </c>
      <c r="I5" s="9" t="str">
        <f t="array" aca="1" ref="I5" ca="1">IFERROR(INDEX(client,MATCH(0,COUNTIF(I$1:I4,client),0)),"")</f>
        <v>A004</v>
      </c>
      <c r="J5" s="10">
        <f ca="1">IF(I5="","",COUNTIF(client,I5))</f>
        <v>1</v>
      </c>
      <c r="K5" s="11">
        <f ca="1">IF(I5="","",SUMPRODUCT((client=I5)*(montant)))</f>
        <v>283228.62</v>
      </c>
      <c r="M5" s="9" t="str">
        <f t="array" aca="1" ref="M5" ca="1">IFERROR(INDEX(client,SMALL(IF(COUNTIF(client,client)=1,ROW(client)-1,""),ROW(A4))),"")</f>
        <v>A005</v>
      </c>
      <c r="N5" s="11">
        <f ca="1">IF(M5="","",SUMPRODUCT((client=M5)*(montant)))</f>
        <v>1500054.5</v>
      </c>
    </row>
    <row r="6" spans="1:14">
      <c r="A6" s="2" t="s">
        <v>8</v>
      </c>
      <c r="B6" s="3">
        <v>235906.4</v>
      </c>
      <c r="C6" s="3">
        <v>44822.22</v>
      </c>
      <c r="D6" s="3">
        <v>2500</v>
      </c>
      <c r="E6" s="3">
        <v>283228.62</v>
      </c>
      <c r="I6" s="9" t="str">
        <f t="array" aca="1" ref="I6" ca="1">IFERROR(INDEX(client,MATCH(0,COUNTIF(I$1:I5,client),0)),"")</f>
        <v>A005</v>
      </c>
      <c r="J6" s="10">
        <f ca="1">IF(I6="","",COUNTIF(client,I6))</f>
        <v>1</v>
      </c>
      <c r="K6" s="11">
        <f ca="1">IF(I6="","",SUMPRODUCT((client=I6)*(montant)))</f>
        <v>1500054.5</v>
      </c>
      <c r="M6" s="9" t="str">
        <f t="array" aca="1" ref="M6" ca="1">IFERROR(INDEX(client,SMALL(IF(COUNTIF(client,client)=1,ROW(client)-1,""),ROW(A5))),"")</f>
        <v>A006</v>
      </c>
      <c r="N6" s="11">
        <f ca="1">IF(M6="","",SUMPRODUCT((client=M6)*(montant)))</f>
        <v>2000033</v>
      </c>
    </row>
    <row r="7" spans="1:14">
      <c r="A7" s="2" t="s">
        <v>9</v>
      </c>
      <c r="B7" s="3">
        <v>1260550</v>
      </c>
      <c r="C7" s="3">
        <v>239504.5</v>
      </c>
      <c r="D7" s="3"/>
      <c r="E7" s="3">
        <v>1500054.5</v>
      </c>
      <c r="I7" s="9" t="str">
        <f t="array" aca="1" ref="I7" ca="1">IFERROR(INDEX(client,MATCH(0,COUNTIF(I$1:I6,client),0)),"")</f>
        <v>A006</v>
      </c>
      <c r="J7" s="10">
        <f ca="1">IF(I7="","",COUNTIF(client,I7))</f>
        <v>1</v>
      </c>
      <c r="K7" s="11">
        <f ca="1">IF(I7="","",SUMPRODUCT((client=I7)*(montant)))</f>
        <v>2000033</v>
      </c>
      <c r="M7" s="9" t="str">
        <f t="array" aca="1" ref="M7" ca="1">IFERROR(INDEX(client,SMALL(IF(COUNTIF(client,client)=1,ROW(client)-1,""),ROW(A6))),"")</f>
        <v>A010</v>
      </c>
      <c r="N7" s="11">
        <f ca="1">IF(M7="","",SUMPRODUCT((client=M7)*(montant)))</f>
        <v>467505.19</v>
      </c>
    </row>
    <row r="8" spans="1:14">
      <c r="A8" s="2" t="s">
        <v>10</v>
      </c>
      <c r="B8" s="3">
        <v>1680700</v>
      </c>
      <c r="C8" s="3">
        <v>319333</v>
      </c>
      <c r="D8" s="3"/>
      <c r="E8" s="3">
        <v>2000033</v>
      </c>
      <c r="I8" s="9" t="str">
        <f t="array" aca="1" ref="I8" ca="1">IFERROR(INDEX(client,MATCH(0,COUNTIF(I$1:I7,client),0)),"")</f>
        <v>A007</v>
      </c>
      <c r="J8" s="10">
        <f ca="1">IF(I8="","",COUNTIF(client,I8))</f>
        <v>2</v>
      </c>
      <c r="K8" s="11">
        <f ca="1">IF(I8="","",SUMPRODUCT((client=I8)*(montant)))</f>
        <v>1417928.92</v>
      </c>
      <c r="M8" s="9" t="str">
        <f t="array" aca="1" ref="M8" ca="1">IFERROR(INDEX(client,SMALL(IF(COUNTIF(client,client)=1,ROW(client)-1,""),ROW(A7))),"")</f>
        <v>A011</v>
      </c>
      <c r="N8" s="11">
        <f ca="1">IF(M8="","",SUMPRODUCT((client=M8)*(montant)))</f>
        <v>144201.15</v>
      </c>
    </row>
    <row r="9" spans="1:14">
      <c r="A9" s="7" t="s">
        <v>11</v>
      </c>
      <c r="B9" s="3">
        <v>953526</v>
      </c>
      <c r="C9" s="3">
        <v>181169.94</v>
      </c>
      <c r="D9" s="3"/>
      <c r="E9" s="3">
        <v>1134695.94</v>
      </c>
      <c r="I9" s="9" t="str">
        <f t="array" aca="1" ref="I9" ca="1">IFERROR(INDEX(client,MATCH(0,COUNTIF(I$1:I8,client),0)),"")</f>
        <v>A008</v>
      </c>
      <c r="J9" s="10">
        <f ca="1">IF(I9="","",COUNTIF(client,I9))</f>
        <v>5</v>
      </c>
      <c r="K9" s="11">
        <f ca="1">IF(I9="","",SUMPRODUCT((client=I9)*(montant)))</f>
        <v>1550466.27</v>
      </c>
      <c r="M9" s="9" t="str">
        <f t="array" aca="1" ref="M9" ca="1">IFERROR(INDEX(client,SMALL(IF(COUNTIF(client,client)=1,ROW(client)-1,""),ROW(A8))),"")</f>
        <v>A012</v>
      </c>
      <c r="N9" s="11">
        <f ca="1">IF(M9="","",SUMPRODUCT((client=M9)*(montant)))</f>
        <v>1500024.75</v>
      </c>
    </row>
    <row r="10" spans="1:14">
      <c r="A10" s="7" t="s">
        <v>11</v>
      </c>
      <c r="B10" s="3">
        <v>238010.91</v>
      </c>
      <c r="C10" s="3">
        <v>45222.07</v>
      </c>
      <c r="D10" s="3"/>
      <c r="E10" s="3">
        <v>283232.98</v>
      </c>
      <c r="I10" s="9" t="str">
        <f t="array" aca="1" ref="I10" ca="1">IFERROR(INDEX(client,MATCH(0,COUNTIF(I$1:I9,client),0)),"")</f>
        <v>A009</v>
      </c>
      <c r="J10" s="10">
        <f ca="1">IF(I10="","",COUNTIF(client,I10))</f>
        <v>3</v>
      </c>
      <c r="K10" s="11">
        <f ca="1">IF(I10="","",SUMPRODUCT((client=I10)*(montant)))</f>
        <v>8600141.9000000004</v>
      </c>
      <c r="M10" s="9" t="str">
        <f t="array" aca="1" ref="M10" ca="1">IFERROR(INDEX(client,SMALL(IF(COUNTIF(client,client)=1,ROW(client)-1,""),ROW(A9))),"")</f>
        <v/>
      </c>
      <c r="N10" s="11" t="str">
        <f ca="1">IF(M10="","",SUMPRODUCT((client=M10)*(montant)))</f>
        <v/>
      </c>
    </row>
    <row r="11" spans="1:14">
      <c r="A11" s="5" t="s">
        <v>12</v>
      </c>
      <c r="B11" s="3">
        <v>257523.41</v>
      </c>
      <c r="C11" s="3">
        <v>48929.45</v>
      </c>
      <c r="D11" s="3"/>
      <c r="E11" s="3">
        <v>306452.86</v>
      </c>
      <c r="I11" s="9" t="str">
        <f t="array" aca="1" ref="I11" ca="1">IFERROR(INDEX(client,MATCH(0,COUNTIF(I$1:I10,client),0)),"")</f>
        <v>A010</v>
      </c>
      <c r="J11" s="10">
        <f ca="1">IF(I11="","",COUNTIF(client,I11))</f>
        <v>1</v>
      </c>
      <c r="K11" s="11">
        <f ca="1">IF(I11="","",SUMPRODUCT((client=I11)*(montant)))</f>
        <v>467505.19</v>
      </c>
      <c r="M11" s="9" t="str">
        <f t="array" aca="1" ref="M11" ca="1">IFERROR(INDEX(client,SMALL(IF(COUNTIF(client,client)=1,ROW(client)-1,""),ROW(A10))),"")</f>
        <v/>
      </c>
      <c r="N11" s="11" t="str">
        <f ca="1">IF(M11="","",SUMPRODUCT((client=M11)*(montant)))</f>
        <v/>
      </c>
    </row>
    <row r="12" spans="1:14">
      <c r="A12" s="5" t="s">
        <v>12</v>
      </c>
      <c r="B12" s="3">
        <v>193279.02</v>
      </c>
      <c r="C12" s="3">
        <v>36723.01</v>
      </c>
      <c r="D12" s="3"/>
      <c r="E12" s="3">
        <v>230002.03</v>
      </c>
      <c r="I12" s="9" t="str">
        <f t="array" aca="1" ref="I12" ca="1">IFERROR(INDEX(client,MATCH(0,COUNTIF(I$1:I11,client),0)),"")</f>
        <v>A011</v>
      </c>
      <c r="J12" s="10">
        <f ca="1">IF(I12="","",COUNTIF(client,I12))</f>
        <v>1</v>
      </c>
      <c r="K12" s="11">
        <f ca="1">IF(I12="","",SUMPRODUCT((client=I12)*(montant)))</f>
        <v>144201.15</v>
      </c>
      <c r="M12" s="9" t="str">
        <f t="array" aca="1" ref="M12" ca="1">IFERROR(INDEX(client,SMALL(IF(COUNTIF(client,client)=1,ROW(client)-1,""),ROW(A11))),"")</f>
        <v/>
      </c>
      <c r="N12" s="11" t="str">
        <f ca="1">IF(M12="","",SUMPRODUCT((client=M12)*(montant)))</f>
        <v/>
      </c>
    </row>
    <row r="13" spans="1:14">
      <c r="A13" s="5" t="s">
        <v>12</v>
      </c>
      <c r="B13" s="3">
        <v>310928</v>
      </c>
      <c r="C13" s="3">
        <v>59076.32</v>
      </c>
      <c r="D13" s="3"/>
      <c r="E13" s="3">
        <v>370004.32</v>
      </c>
      <c r="I13" s="9" t="str">
        <f t="array" aca="1" ref="I13" ca="1">IFERROR(INDEX(client,MATCH(0,COUNTIF(I$1:I12,client),0)),"")</f>
        <v>A012</v>
      </c>
      <c r="J13" s="10">
        <f ca="1">IF(I13="","",COUNTIF(client,I13))</f>
        <v>1</v>
      </c>
      <c r="K13" s="11">
        <f ca="1">IF(I13="","",SUMPRODUCT((client=I13)*(montant)))</f>
        <v>1500024.75</v>
      </c>
      <c r="M13" s="9" t="str">
        <f t="array" aca="1" ref="M13" ca="1">IFERROR(INDEX(client,SMALL(IF(COUNTIF(client,client)=1,ROW(client)-1,""),ROW(A12))),"")</f>
        <v/>
      </c>
      <c r="N13" s="11" t="str">
        <f ca="1">IF(M13="","",SUMPRODUCT((client=M13)*(montant)))</f>
        <v/>
      </c>
    </row>
    <row r="14" spans="1:14">
      <c r="A14" s="5" t="s">
        <v>12</v>
      </c>
      <c r="B14" s="3">
        <v>322694.40000000002</v>
      </c>
      <c r="C14" s="3">
        <v>61311.94</v>
      </c>
      <c r="D14" s="3"/>
      <c r="E14" s="3">
        <v>384006.34</v>
      </c>
      <c r="I14" s="9" t="str">
        <f t="array" aca="1" ref="I14" ca="1">IFERROR(INDEX(client,MATCH(0,COUNTIF(I$1:I13,client),0)),"")</f>
        <v>A013</v>
      </c>
      <c r="J14" s="10">
        <f ca="1">IF(I14="","",COUNTIF(client,I14))</f>
        <v>10</v>
      </c>
      <c r="K14" s="11">
        <f ca="1">IF(I14="","",SUMPRODUCT((client=I14)*(montant)))</f>
        <v>3140954.4600000004</v>
      </c>
      <c r="M14" s="9" t="str">
        <f t="array" aca="1" ref="M14" ca="1">IFERROR(INDEX(client,SMALL(IF(COUNTIF(client,client)=1,ROW(client)-1,""),ROW(A13))),"")</f>
        <v/>
      </c>
      <c r="N14" s="11" t="str">
        <f ca="1">IF(M14="","",SUMPRODUCT((client=M14)*(montant)))</f>
        <v/>
      </c>
    </row>
    <row r="15" spans="1:14">
      <c r="A15" s="5" t="s">
        <v>12</v>
      </c>
      <c r="B15" s="3">
        <v>218488</v>
      </c>
      <c r="C15" s="3">
        <v>41512.720000000001</v>
      </c>
      <c r="D15" s="3"/>
      <c r="E15" s="3">
        <v>260000.72</v>
      </c>
      <c r="I15" s="9" t="str">
        <f t="array" aca="1" ref="I15" ca="1">IFERROR(INDEX(client,MATCH(0,COUNTIF(I$1:I14,client),0)),"")</f>
        <v/>
      </c>
      <c r="J15" s="10" t="str">
        <f ca="1">IF(I15="","",COUNTIF(client,I15))</f>
        <v/>
      </c>
      <c r="K15" s="11" t="str">
        <f ca="1">IF(I15="","",SUMPRODUCT((client=I15)*(montant)))</f>
        <v/>
      </c>
      <c r="M15" s="9" t="str">
        <f t="array" aca="1" ref="M15" ca="1">IFERROR(INDEX(client,SMALL(IF(COUNTIF(client,client)=1,ROW(client)-1,""),ROW(A14))),"")</f>
        <v/>
      </c>
      <c r="N15" s="11" t="str">
        <f ca="1">IF(M15="","",SUMPRODUCT((client=M15)*(montant)))</f>
        <v/>
      </c>
    </row>
    <row r="16" spans="1:14">
      <c r="A16" s="6" t="s">
        <v>13</v>
      </c>
      <c r="B16" s="3">
        <v>2184910</v>
      </c>
      <c r="C16" s="3">
        <v>415132.9</v>
      </c>
      <c r="D16" s="3"/>
      <c r="E16" s="3">
        <v>2600042.9</v>
      </c>
      <c r="I16" s="9" t="str">
        <f t="array" aca="1" ref="I16" ca="1">IFERROR(INDEX(client,MATCH(0,COUNTIF(I$1:I15,client),0)),"")</f>
        <v/>
      </c>
      <c r="J16" s="10" t="str">
        <f ca="1">IF(I16="","",COUNTIF(client,I16))</f>
        <v/>
      </c>
      <c r="K16" s="11" t="str">
        <f ca="1">IF(I16="","",SUMPRODUCT((client=I16)*(montant)))</f>
        <v/>
      </c>
      <c r="M16" s="9" t="str">
        <f t="array" aca="1" ref="M16" ca="1">IFERROR(INDEX(client,SMALL(IF(COUNTIF(client,client)=1,ROW(client)-1,""),ROW(A15))),"")</f>
        <v/>
      </c>
      <c r="N16" s="11" t="str">
        <f ca="1">IF(M16="","",SUMPRODUCT((client=M16)*(montant)))</f>
        <v/>
      </c>
    </row>
    <row r="17" spans="1:14">
      <c r="A17" s="6" t="s">
        <v>13</v>
      </c>
      <c r="B17" s="3">
        <v>2521050</v>
      </c>
      <c r="C17" s="3">
        <v>478999.5</v>
      </c>
      <c r="D17" s="3"/>
      <c r="E17" s="3">
        <v>3000049.5</v>
      </c>
      <c r="I17" s="9" t="str">
        <f t="array" aca="1" ref="I17" ca="1">IFERROR(INDEX(client,MATCH(0,COUNTIF(I$1:I16,client),0)),"")</f>
        <v/>
      </c>
      <c r="J17" s="10" t="str">
        <f ca="1">IF(I17="","",COUNTIF(client,I17))</f>
        <v/>
      </c>
      <c r="K17" s="11" t="str">
        <f ca="1">IF(I17="","",SUMPRODUCT((client=I17)*(montant)))</f>
        <v/>
      </c>
      <c r="M17" s="9" t="str">
        <f t="array" aca="1" ref="M17" ca="1">IFERROR(INDEX(client,SMALL(IF(COUNTIF(client,client)=1,ROW(client)-1,""),ROW(A16))),"")</f>
        <v/>
      </c>
      <c r="N17" s="11" t="str">
        <f ca="1">IF(M17="","",SUMPRODUCT((client=M17)*(montant)))</f>
        <v/>
      </c>
    </row>
    <row r="18" spans="1:14">
      <c r="A18" s="6" t="s">
        <v>13</v>
      </c>
      <c r="B18" s="3">
        <v>2521050</v>
      </c>
      <c r="C18" s="3">
        <v>478999.5</v>
      </c>
      <c r="D18" s="3"/>
      <c r="E18" s="3">
        <v>3000049.5</v>
      </c>
      <c r="I18" s="9" t="str">
        <f t="array" aca="1" ref="I18" ca="1">IFERROR(INDEX(client,MATCH(0,COUNTIF(I$1:I17,client),0)),"")</f>
        <v/>
      </c>
      <c r="J18" s="10" t="str">
        <f ca="1">IF(I18="","",COUNTIF(client,I18))</f>
        <v/>
      </c>
      <c r="K18" s="11" t="str">
        <f ca="1">IF(I18="","",SUMPRODUCT((client=I18)*(montant)))</f>
        <v/>
      </c>
      <c r="M18" s="9" t="str">
        <f t="array" aca="1" ref="M18" ca="1">IFERROR(INDEX(client,SMALL(IF(COUNTIF(client,client)=1,ROW(client)-1,""),ROW(A17))),"")</f>
        <v/>
      </c>
      <c r="N18" s="11" t="str">
        <f ca="1">IF(M18="","",SUMPRODUCT((client=M18)*(montant)))</f>
        <v/>
      </c>
    </row>
    <row r="19" spans="1:14">
      <c r="A19" s="2" t="s">
        <v>14</v>
      </c>
      <c r="B19" s="3">
        <v>392861.5</v>
      </c>
      <c r="C19" s="3">
        <v>74643.69</v>
      </c>
      <c r="D19" s="3"/>
      <c r="E19" s="3">
        <v>467505.19</v>
      </c>
      <c r="I19" s="9" t="str">
        <f t="array" aca="1" ref="I19" ca="1">IFERROR(INDEX(client,MATCH(0,COUNTIF(I$1:I18,client),0)),"")</f>
        <v/>
      </c>
      <c r="J19" s="10" t="str">
        <f ca="1">IF(I19="","",COUNTIF(client,I19))</f>
        <v/>
      </c>
      <c r="K19" s="11" t="str">
        <f ca="1">IF(I19="","",SUMPRODUCT((client=I19)*(montant)))</f>
        <v/>
      </c>
      <c r="M19" s="9" t="str">
        <f t="array" aca="1" ref="M19" ca="1">IFERROR(INDEX(client,SMALL(IF(COUNTIF(client,client)=1,ROW(client)-1,""),ROW(A18))),"")</f>
        <v/>
      </c>
      <c r="N19" s="11" t="str">
        <f ca="1">IF(M19="","",SUMPRODUCT((client=M19)*(montant)))</f>
        <v/>
      </c>
    </row>
    <row r="20" spans="1:14">
      <c r="A20" s="2" t="s">
        <v>15</v>
      </c>
      <c r="B20" s="3">
        <v>121177.44</v>
      </c>
      <c r="C20" s="3">
        <v>23023.71</v>
      </c>
      <c r="D20" s="3"/>
      <c r="E20" s="3">
        <v>144201.15</v>
      </c>
      <c r="I20" s="9" t="str">
        <f t="array" aca="1" ref="I20" ca="1">IFERROR(INDEX(client,MATCH(0,COUNTIF(I$1:I19,client),0)),"")</f>
        <v/>
      </c>
      <c r="J20" s="10" t="str">
        <f ca="1">IF(I20="","",COUNTIF(client,I20))</f>
        <v/>
      </c>
      <c r="K20" s="11" t="str">
        <f ca="1">IF(I20="","",SUMPRODUCT((client=I20)*(montant)))</f>
        <v/>
      </c>
      <c r="M20" s="9" t="str">
        <f t="array" aca="1" ref="M20" ca="1">IFERROR(INDEX(client,SMALL(IF(COUNTIF(client,client)=1,ROW(client)-1,""),ROW(A19))),"")</f>
        <v/>
      </c>
      <c r="N20" s="11" t="str">
        <f ca="1">IF(M20="","",SUMPRODUCT((client=M20)*(montant)))</f>
        <v/>
      </c>
    </row>
    <row r="21" spans="1:14">
      <c r="A21" s="2" t="s">
        <v>16</v>
      </c>
      <c r="B21" s="3">
        <v>1260525</v>
      </c>
      <c r="C21" s="3">
        <v>239499.75</v>
      </c>
      <c r="D21" s="3"/>
      <c r="E21" s="3">
        <v>1500024.75</v>
      </c>
      <c r="I21" s="9" t="str">
        <f t="array" aca="1" ref="I21" ca="1">IFERROR(INDEX(client,MATCH(0,COUNTIF(I$1:I20,client),0)),"")</f>
        <v/>
      </c>
      <c r="J21" s="10" t="str">
        <f ca="1">IF(I21="","",COUNTIF(client,I21))</f>
        <v/>
      </c>
      <c r="K21" s="11" t="str">
        <f ca="1">IF(I21="","",SUMPRODUCT((client=I21)*(montant)))</f>
        <v/>
      </c>
      <c r="M21" s="9" t="str">
        <f t="array" aca="1" ref="M21" ca="1">IFERROR(INDEX(client,SMALL(IF(COUNTIF(client,client)=1,ROW(client)-1,""),ROW(A20))),"")</f>
        <v/>
      </c>
      <c r="N21" s="11" t="str">
        <f ca="1">IF(M21="","",SUMPRODUCT((client=M21)*(montant)))</f>
        <v/>
      </c>
    </row>
    <row r="22" spans="1:14">
      <c r="A22" s="8" t="s">
        <v>17</v>
      </c>
      <c r="B22" s="3">
        <v>236832.5</v>
      </c>
      <c r="C22" s="3">
        <v>44998.18</v>
      </c>
      <c r="D22" s="3"/>
      <c r="E22" s="3">
        <v>281830.68</v>
      </c>
      <c r="I22" s="9" t="str">
        <f t="array" aca="1" ref="I22" ca="1">IFERROR(INDEX(client,MATCH(0,COUNTIF(I$1:I21,client),0)),"")</f>
        <v/>
      </c>
      <c r="J22" s="10" t="str">
        <f ca="1">IF(I22="","",COUNTIF(client,I22))</f>
        <v/>
      </c>
      <c r="K22" s="11" t="str">
        <f ca="1">IF(I22="","",SUMPRODUCT((client=I22)*(montant)))</f>
        <v/>
      </c>
      <c r="M22" s="9" t="str">
        <f t="array" aca="1" ref="M22" ca="1">IFERROR(INDEX(client,SMALL(IF(COUNTIF(client,client)=1,ROW(client)-1,""),ROW(A21))),"")</f>
        <v/>
      </c>
      <c r="N22" s="11" t="str">
        <f ca="1">IF(M22="","",SUMPRODUCT((client=M22)*(montant)))</f>
        <v/>
      </c>
    </row>
    <row r="23" spans="1:14">
      <c r="A23" s="8" t="s">
        <v>17</v>
      </c>
      <c r="B23" s="3">
        <v>236832.5</v>
      </c>
      <c r="C23" s="3">
        <v>44998.18</v>
      </c>
      <c r="D23" s="3"/>
      <c r="E23" s="3">
        <v>281830.68</v>
      </c>
      <c r="I23" s="9" t="str">
        <f t="array" aca="1" ref="I23" ca="1">IFERROR(INDEX(client,MATCH(0,COUNTIF(I$1:I22,client),0)),"")</f>
        <v/>
      </c>
      <c r="J23" s="10" t="str">
        <f ca="1">IF(I23="","",COUNTIF(client,I23))</f>
        <v/>
      </c>
      <c r="K23" s="11" t="str">
        <f ca="1">IF(I23="","",SUMPRODUCT((client=I23)*(montant)))</f>
        <v/>
      </c>
      <c r="M23" s="9" t="str">
        <f t="array" aca="1" ref="M23" ca="1">IFERROR(INDEX(client,SMALL(IF(COUNTIF(client,client)=1,ROW(client)-1,""),ROW(A22))),"")</f>
        <v/>
      </c>
      <c r="N23" s="11" t="str">
        <f ca="1">IF(M23="","",SUMPRODUCT((client=M23)*(montant)))</f>
        <v/>
      </c>
    </row>
    <row r="24" spans="1:14">
      <c r="A24" s="8" t="s">
        <v>17</v>
      </c>
      <c r="B24" s="3">
        <v>236832.5</v>
      </c>
      <c r="C24" s="3">
        <v>44998.18</v>
      </c>
      <c r="D24" s="3"/>
      <c r="E24" s="3">
        <v>281830.68</v>
      </c>
      <c r="I24" s="9" t="str">
        <f t="array" aca="1" ref="I24" ca="1">IFERROR(INDEX(client,MATCH(0,COUNTIF(I$1:I23,client),0)),"")</f>
        <v/>
      </c>
      <c r="J24" s="10" t="str">
        <f ca="1">IF(I24="","",COUNTIF(client,I24))</f>
        <v/>
      </c>
      <c r="K24" s="11" t="str">
        <f ca="1">IF(I24="","",SUMPRODUCT((client=I24)*(montant)))</f>
        <v/>
      </c>
      <c r="M24" s="9" t="str">
        <f t="array" aca="1" ref="M24" ca="1">IFERROR(INDEX(client,SMALL(IF(COUNTIF(client,client)=1,ROW(client)-1,""),ROW(A23))),"")</f>
        <v/>
      </c>
      <c r="N24" s="11" t="str">
        <f ca="1">IF(M24="","",SUMPRODUCT((client=M24)*(montant)))</f>
        <v/>
      </c>
    </row>
    <row r="25" spans="1:14">
      <c r="A25" s="8" t="s">
        <v>17</v>
      </c>
      <c r="B25" s="3">
        <v>236832.5</v>
      </c>
      <c r="C25" s="3">
        <v>44998.18</v>
      </c>
      <c r="D25" s="3"/>
      <c r="E25" s="3">
        <v>281830.68</v>
      </c>
      <c r="I25" s="9" t="str">
        <f t="array" aca="1" ref="I25" ca="1">IFERROR(INDEX(client,MATCH(0,COUNTIF(I$1:I24,client),0)),"")</f>
        <v/>
      </c>
      <c r="J25" s="10" t="str">
        <f ca="1">IF(I25="","",COUNTIF(client,I25))</f>
        <v/>
      </c>
      <c r="K25" s="11" t="str">
        <f ca="1">IF(I25="","",SUMPRODUCT((client=I25)*(montant)))</f>
        <v/>
      </c>
      <c r="M25" s="9" t="str">
        <f t="array" aca="1" ref="M25" ca="1">IFERROR(INDEX(client,SMALL(IF(COUNTIF(client,client)=1,ROW(client)-1,""),ROW(A24))),"")</f>
        <v/>
      </c>
      <c r="N25" s="11" t="str">
        <f ca="1">IF(M25="","",SUMPRODUCT((client=M25)*(montant)))</f>
        <v/>
      </c>
    </row>
    <row r="26" spans="1:14">
      <c r="A26" s="8" t="s">
        <v>17</v>
      </c>
      <c r="B26" s="3">
        <v>327785.5</v>
      </c>
      <c r="C26" s="3">
        <v>62279.25</v>
      </c>
      <c r="D26" s="3"/>
      <c r="E26" s="3">
        <v>390064.75</v>
      </c>
      <c r="I26" s="9" t="str">
        <f t="array" aca="1" ref="I26" ca="1">IFERROR(INDEX(client,MATCH(0,COUNTIF(I$1:I25,client),0)),"")</f>
        <v/>
      </c>
      <c r="J26" s="10" t="str">
        <f ca="1">IF(I26="","",COUNTIF(client,I26))</f>
        <v/>
      </c>
      <c r="K26" s="11" t="str">
        <f ca="1">IF(I26="","",SUMPRODUCT((client=I26)*(montant)))</f>
        <v/>
      </c>
      <c r="M26" s="9" t="str">
        <f t="array" aca="1" ref="M26" ca="1">IFERROR(INDEX(client,SMALL(IF(COUNTIF(client,client)=1,ROW(client)-1,""),ROW(A25))),"")</f>
        <v/>
      </c>
      <c r="N26" s="11" t="str">
        <f ca="1">IF(M26="","",SUMPRODUCT((client=M26)*(montant)))</f>
        <v/>
      </c>
    </row>
    <row r="27" spans="1:14">
      <c r="A27" s="8" t="s">
        <v>17</v>
      </c>
      <c r="B27" s="3">
        <v>332421</v>
      </c>
      <c r="C27" s="3">
        <v>63159.99</v>
      </c>
      <c r="D27" s="3"/>
      <c r="E27" s="3">
        <v>395580.99</v>
      </c>
      <c r="I27" s="9" t="str">
        <f t="array" aca="1" ref="I27" ca="1">IFERROR(INDEX(client,MATCH(0,COUNTIF(I$1:I26,client),0)),"")</f>
        <v/>
      </c>
      <c r="J27" s="10" t="str">
        <f ca="1">IF(I27="","",COUNTIF(client,I27))</f>
        <v/>
      </c>
      <c r="K27" s="11" t="str">
        <f ca="1">IF(I27="","",SUMPRODUCT((client=I27)*(montant)))</f>
        <v/>
      </c>
      <c r="M27" s="9" t="str">
        <f t="array" aca="1" ref="M27" ca="1">IFERROR(INDEX(client,SMALL(IF(COUNTIF(client,client)=1,ROW(client)-1,""),ROW(A26))),"")</f>
        <v/>
      </c>
      <c r="N27" s="11" t="str">
        <f ca="1">IF(M27="","",SUMPRODUCT((client=M27)*(montant)))</f>
        <v/>
      </c>
    </row>
    <row r="28" spans="1:14">
      <c r="A28" s="8" t="s">
        <v>17</v>
      </c>
      <c r="B28" s="3">
        <v>401400.5</v>
      </c>
      <c r="C28" s="3">
        <v>76266.100000000006</v>
      </c>
      <c r="D28" s="3"/>
      <c r="E28" s="3">
        <v>477666.6</v>
      </c>
      <c r="I28" s="9" t="str">
        <f t="array" aca="1" ref="I28" ca="1">IFERROR(INDEX(client,MATCH(0,COUNTIF(I$1:I27,client),0)),"")</f>
        <v/>
      </c>
      <c r="J28" s="10" t="str">
        <f ca="1">IF(I28="","",COUNTIF(client,I28))</f>
        <v/>
      </c>
      <c r="K28" s="11" t="str">
        <f ca="1">IF(I28="","",SUMPRODUCT((client=I28)*(montant)))</f>
        <v/>
      </c>
      <c r="M28" s="9" t="str">
        <f t="array" aca="1" ref="M28" ca="1">IFERROR(INDEX(client,SMALL(IF(COUNTIF(client,client)=1,ROW(client)-1,""),ROW(A27))),"")</f>
        <v/>
      </c>
      <c r="N28" s="11" t="str">
        <f ca="1">IF(M28="","",SUMPRODUCT((client=M28)*(montant)))</f>
        <v/>
      </c>
    </row>
    <row r="29" spans="1:14">
      <c r="A29" s="8" t="s">
        <v>17</v>
      </c>
      <c r="B29" s="3">
        <v>166456</v>
      </c>
      <c r="C29" s="3">
        <v>31626.639999999999</v>
      </c>
      <c r="D29" s="3"/>
      <c r="E29" s="3">
        <v>198082.64</v>
      </c>
      <c r="I29" s="9" t="str">
        <f t="array" aca="1" ref="I29" ca="1">IFERROR(INDEX(client,MATCH(0,COUNTIF(I$1:I28,client),0)),"")</f>
        <v/>
      </c>
      <c r="J29" s="10" t="str">
        <f ca="1">IF(I29="","",COUNTIF(client,I29))</f>
        <v/>
      </c>
      <c r="K29" s="11" t="str">
        <f ca="1">IF(I29="","",SUMPRODUCT((client=I29)*(montant)))</f>
        <v/>
      </c>
      <c r="M29" s="9" t="str">
        <f t="array" aca="1" ref="M29" ca="1">IFERROR(INDEX(client,SMALL(IF(COUNTIF(client,client)=1,ROW(client)-1,""),ROW(A28))),"")</f>
        <v/>
      </c>
      <c r="N29" s="11" t="str">
        <f ca="1">IF(M29="","",SUMPRODUCT((client=M29)*(montant)))</f>
        <v/>
      </c>
    </row>
    <row r="30" spans="1:14">
      <c r="A30" s="8" t="s">
        <v>17</v>
      </c>
      <c r="B30" s="3">
        <v>149649</v>
      </c>
      <c r="C30" s="3">
        <v>28433.31</v>
      </c>
      <c r="D30" s="3"/>
      <c r="E30" s="3">
        <v>178082.31</v>
      </c>
      <c r="I30" s="9" t="str">
        <f t="array" aca="1" ref="I30" ca="1">IFERROR(INDEX(client,MATCH(0,COUNTIF(I$1:I29,client),0)),"")</f>
        <v/>
      </c>
      <c r="J30" s="10" t="str">
        <f ca="1">IF(I30="","",COUNTIF(client,I30))</f>
        <v/>
      </c>
      <c r="K30" s="11" t="str">
        <f ca="1">IF(I30="","",SUMPRODUCT((client=I30)*(montant)))</f>
        <v/>
      </c>
      <c r="M30" s="9" t="str">
        <f t="array" aca="1" ref="M30" ca="1">IFERROR(INDEX(client,SMALL(IF(COUNTIF(client,client)=1,ROW(client)-1,""),ROW(A29))),"")</f>
        <v/>
      </c>
      <c r="N30" s="11" t="str">
        <f ca="1">IF(M30="","",SUMPRODUCT((client=M30)*(montant)))</f>
        <v/>
      </c>
    </row>
    <row r="31" spans="1:14">
      <c r="A31" s="8" t="s">
        <v>17</v>
      </c>
      <c r="B31" s="3">
        <v>314415.5</v>
      </c>
      <c r="C31" s="3">
        <v>59738.95</v>
      </c>
      <c r="D31" s="3"/>
      <c r="E31" s="3">
        <v>374154.45</v>
      </c>
      <c r="I31" s="9" t="str">
        <f t="array" aca="1" ref="I31" ca="1">IFERROR(INDEX(client,MATCH(0,COUNTIF(I$1:I30,client),0)),"")</f>
        <v/>
      </c>
      <c r="J31" s="10" t="str">
        <f ca="1">IF(I31="","",COUNTIF(client,I31))</f>
        <v/>
      </c>
      <c r="K31" s="11" t="str">
        <f ca="1">IF(I31="","",SUMPRODUCT((client=I31)*(montant)))</f>
        <v/>
      </c>
      <c r="M31" s="9" t="str">
        <f t="array" aca="1" ref="M31" ca="1">IFERROR(INDEX(client,SMALL(IF(COUNTIF(client,client)=1,ROW(client)-1,""),ROW(A30))),"")</f>
        <v/>
      </c>
      <c r="N31" s="11" t="str">
        <f ca="1">IF(M31="","",SUMPRODUCT((client=M31)*(montant)))</f>
        <v/>
      </c>
    </row>
    <row r="32" spans="1:14">
      <c r="I32" s="9" t="str">
        <f t="array" aca="1" ref="I32" ca="1">IFERROR(INDEX(client,MATCH(0,COUNTIF(I$1:I31,client),0)),"")</f>
        <v/>
      </c>
      <c r="J32" s="10" t="str">
        <f ca="1">IF(I32="","",COUNTIF(client,I32))</f>
        <v/>
      </c>
      <c r="K32" s="11" t="str">
        <f ca="1">IF(I32="","",SUMPRODUCT((client=I32)*(montant)))</f>
        <v/>
      </c>
      <c r="M32" s="9" t="str">
        <f t="array" aca="1" ref="M32" ca="1">IFERROR(INDEX(client,SMALL(IF(COUNTIF(client,client)=1,ROW(client)-1,""),ROW(A31))),"")</f>
        <v/>
      </c>
      <c r="N32" s="11" t="str">
        <f ca="1">IF(M32="","",SUMPRODUCT((client=M32)*(montant)))</f>
        <v/>
      </c>
    </row>
    <row r="33" spans="9:14">
      <c r="I33" s="9" t="str">
        <f t="array" aca="1" ref="I33" ca="1">IFERROR(INDEX(client,MATCH(0,COUNTIF(I$1:I32,client),0)),"")</f>
        <v/>
      </c>
      <c r="J33" s="10" t="str">
        <f ca="1">IF(I33="","",COUNTIF(client,I33))</f>
        <v/>
      </c>
      <c r="K33" s="11" t="str">
        <f ca="1">IF(I33="","",SUMPRODUCT((client=I33)*(montant)))</f>
        <v/>
      </c>
      <c r="M33" s="9" t="str">
        <f t="array" aca="1" ref="M33" ca="1">IFERROR(INDEX(client,SMALL(IF(COUNTIF(client,client)=1,ROW(client)-1,""),ROW(A32))),"")</f>
        <v/>
      </c>
      <c r="N33" s="11" t="str">
        <f ca="1">IF(M33="","",SUMPRODUCT((client=M33)*(montant)))</f>
        <v/>
      </c>
    </row>
    <row r="34" spans="9:14">
      <c r="I34" s="9" t="str">
        <f t="array" aca="1" ref="I34" ca="1">IFERROR(INDEX(client,MATCH(0,COUNTIF(I$1:I33,client),0)),"")</f>
        <v/>
      </c>
      <c r="J34" s="10" t="str">
        <f ca="1">IF(I34="","",COUNTIF(client,I34))</f>
        <v/>
      </c>
      <c r="K34" s="11" t="str">
        <f ca="1">IF(I34="","",SUMPRODUCT((client=I34)*(montant)))</f>
        <v/>
      </c>
      <c r="M34" s="9" t="str">
        <f t="array" aca="1" ref="M34" ca="1">IFERROR(INDEX(client,SMALL(IF(COUNTIF(client,client)=1,ROW(client)-1,""),ROW(A33))),"")</f>
        <v/>
      </c>
      <c r="N34" s="11" t="str">
        <f ca="1">IF(M34="","",SUMPRODUCT((client=M34)*(montant)))</f>
        <v/>
      </c>
    </row>
    <row r="35" spans="9:14">
      <c r="I35" s="9" t="str">
        <f t="array" aca="1" ref="I35" ca="1">IFERROR(INDEX(client,MATCH(0,COUNTIF(I$1:I34,client),0)),"")</f>
        <v/>
      </c>
      <c r="J35" s="10" t="str">
        <f ca="1">IF(I35="","",COUNTIF(client,I35))</f>
        <v/>
      </c>
      <c r="K35" s="11" t="str">
        <f ca="1">IF(I35="","",SUMPRODUCT((client=I35)*(montant)))</f>
        <v/>
      </c>
      <c r="M35" s="9" t="str">
        <f t="array" aca="1" ref="M35" ca="1">IFERROR(INDEX(client,SMALL(IF(COUNTIF(client,client)=1,ROW(client)-1,""),ROW(A34))),"")</f>
        <v/>
      </c>
      <c r="N35" s="11" t="str">
        <f ca="1">IF(M35="","",SUMPRODUCT((client=M35)*(montant)))</f>
        <v/>
      </c>
    </row>
    <row r="36" spans="9:14">
      <c r="I36" s="9" t="str">
        <f t="array" aca="1" ref="I36" ca="1">IFERROR(INDEX(client,MATCH(0,COUNTIF(I$1:I35,client),0)),"")</f>
        <v/>
      </c>
      <c r="J36" s="10" t="str">
        <f ca="1">IF(I36="","",COUNTIF(client,I36))</f>
        <v/>
      </c>
      <c r="K36" s="11" t="str">
        <f ca="1">IF(I36="","",SUMPRODUCT((client=I36)*(montant)))</f>
        <v/>
      </c>
      <c r="M36" s="9" t="str">
        <f t="array" aca="1" ref="M36" ca="1">IFERROR(INDEX(client,SMALL(IF(COUNTIF(client,client)=1,ROW(client)-1,""),ROW(A35))),"")</f>
        <v/>
      </c>
      <c r="N36" s="11" t="str">
        <f ca="1">IF(M36="","",SUMPRODUCT((client=M36)*(montant)))</f>
        <v/>
      </c>
    </row>
    <row r="37" spans="9:14">
      <c r="I37" s="9" t="str">
        <f t="array" aca="1" ref="I37" ca="1">IFERROR(INDEX(client,MATCH(0,COUNTIF(I$1:I36,client),0)),"")</f>
        <v/>
      </c>
      <c r="J37" s="10" t="str">
        <f ca="1">IF(I37="","",COUNTIF(client,I37))</f>
        <v/>
      </c>
      <c r="K37" s="11" t="str">
        <f ca="1">IF(I37="","",SUMPRODUCT((client=I37)*(montant)))</f>
        <v/>
      </c>
      <c r="M37" s="9" t="str">
        <f t="array" aca="1" ref="M37" ca="1">IFERROR(INDEX(client,SMALL(IF(COUNTIF(client,client)=1,ROW(client)-1,""),ROW(A36))),"")</f>
        <v/>
      </c>
      <c r="N37" s="11" t="str">
        <f ca="1">IF(M37="","",SUMPRODUCT((client=M37)*(montant)))</f>
        <v/>
      </c>
    </row>
    <row r="38" spans="9:14">
      <c r="I38" s="9" t="str">
        <f t="array" aca="1" ref="I38" ca="1">IFERROR(INDEX(client,MATCH(0,COUNTIF(I$1:I37,client),0)),"")</f>
        <v/>
      </c>
      <c r="J38" s="10" t="str">
        <f ca="1">IF(I38="","",COUNTIF(client,I38))</f>
        <v/>
      </c>
      <c r="K38" s="11" t="str">
        <f ca="1">IF(I38="","",SUMPRODUCT((client=I38)*(montant)))</f>
        <v/>
      </c>
      <c r="M38" s="9" t="str">
        <f t="array" aca="1" ref="M38" ca="1">IFERROR(INDEX(client,SMALL(IF(COUNTIF(client,client)=1,ROW(client)-1,""),ROW(A37))),"")</f>
        <v/>
      </c>
      <c r="N38" s="11" t="str">
        <f ca="1">IF(M38="","",SUMPRODUCT((client=M38)*(montant)))</f>
        <v/>
      </c>
    </row>
    <row r="39" spans="9:14">
      <c r="I39" s="9" t="str">
        <f t="array" aca="1" ref="I39" ca="1">IFERROR(INDEX(client,MATCH(0,COUNTIF(I$1:I38,client),0)),"")</f>
        <v/>
      </c>
      <c r="J39" s="10" t="str">
        <f ca="1">IF(I39="","",COUNTIF(client,I39))</f>
        <v/>
      </c>
      <c r="K39" s="11" t="str">
        <f ca="1">IF(I39="","",SUMPRODUCT((client=I39)*(montant)))</f>
        <v/>
      </c>
    </row>
    <row r="40" spans="9:14">
      <c r="I40" s="9" t="str">
        <f t="array" aca="1" ref="I40" ca="1">IFERROR(INDEX(client,MATCH(0,COUNTIF(I$1:I39,client),0)),"")</f>
        <v/>
      </c>
      <c r="J40" s="10" t="str">
        <f ca="1">IF(I40="","",COUNTIF(client,I40))</f>
        <v/>
      </c>
      <c r="K40" s="11" t="str">
        <f ca="1">IF(I40="","",SUMPRODUCT((client=I40)*(montant)))</f>
        <v/>
      </c>
    </row>
    <row r="41" spans="9:14">
      <c r="I41" s="9" t="str">
        <f t="array" aca="1" ref="I41" ca="1">IFERROR(INDEX(client,MATCH(0,COUNTIF(I$1:I40,client),0)),"")</f>
        <v/>
      </c>
      <c r="J41" s="10" t="str">
        <f ca="1">IF(I41="","",COUNTIF(client,I41))</f>
        <v/>
      </c>
      <c r="K41" s="11" t="str">
        <f ca="1">IF(I41="","",SUMPRODUCT((client=I41)*(montant)))</f>
        <v/>
      </c>
    </row>
    <row r="42" spans="9:14">
      <c r="I42" s="9" t="str">
        <f t="array" aca="1" ref="I42" ca="1">IFERROR(INDEX(client,MATCH(0,COUNTIF(I$1:I41,client),0)),"")</f>
        <v/>
      </c>
      <c r="J42" s="10" t="str">
        <f ca="1">IF(I42="","",COUNTIF(client,I42))</f>
        <v/>
      </c>
      <c r="K42" s="11" t="str">
        <f ca="1">IF(I42="","",SUMPRODUCT((client=I42)*(montant)))</f>
        <v/>
      </c>
    </row>
    <row r="43" spans="9:14">
      <c r="I43" s="9" t="str">
        <f t="array" aca="1" ref="I43" ca="1">IFERROR(INDEX(client,MATCH(0,COUNTIF(I$1:I42,client),0)),"")</f>
        <v/>
      </c>
      <c r="J43" s="10" t="str">
        <f ca="1">IF(I43="","",COUNTIF(client,I43))</f>
        <v/>
      </c>
      <c r="K43" s="11" t="str">
        <f ca="1">IF(I43="","",SUMPRODUCT((client=I43)*(montant)))</f>
        <v/>
      </c>
    </row>
    <row r="44" spans="9:14">
      <c r="I44" s="9" t="str">
        <f t="array" aca="1" ref="I44" ca="1">IFERROR(INDEX(client,MATCH(0,COUNTIF(I$1:I43,client),0)),"")</f>
        <v/>
      </c>
      <c r="J44" s="10" t="str">
        <f ca="1">IF(I44="","",COUNTIF(client,I44))</f>
        <v/>
      </c>
      <c r="K44" s="11" t="str">
        <f ca="1">IF(I44="","",SUMPRODUCT((client=I44)*(montant)))</f>
        <v/>
      </c>
    </row>
    <row r="45" spans="9:14">
      <c r="I45" s="9" t="str">
        <f t="array" aca="1" ref="I45" ca="1">IFERROR(INDEX(client,MATCH(0,COUNTIF(I$1:I44,client),0)),"")</f>
        <v/>
      </c>
      <c r="J45" s="10" t="str">
        <f ca="1">IF(I45="","",COUNTIF(client,I45))</f>
        <v/>
      </c>
      <c r="K45" s="11" t="str">
        <f ca="1">IF(I45="","",SUMPRODUCT((client=I45)*(montant)))</f>
        <v/>
      </c>
    </row>
    <row r="46" spans="9:14">
      <c r="I46" s="9" t="str">
        <f t="array" aca="1" ref="I46" ca="1">IFERROR(INDEX(client,MATCH(0,COUNTIF(I$1:I45,client),0)),"")</f>
        <v/>
      </c>
      <c r="J46" s="10" t="str">
        <f ca="1">IF(I46="","",COUNTIF(client,I46))</f>
        <v/>
      </c>
      <c r="K46" s="11" t="str">
        <f ca="1">IF(I46="","",SUMPRODUCT((client=I46)*(montant)))</f>
        <v/>
      </c>
    </row>
    <row r="47" spans="9:14">
      <c r="I47" s="9" t="str">
        <f t="array" aca="1" ref="I47" ca="1">IFERROR(INDEX(client,MATCH(0,COUNTIF(I$1:I46,client),0)),"")</f>
        <v/>
      </c>
      <c r="J47" s="10" t="str">
        <f ca="1">IF(I47="","",COUNTIF(client,I47))</f>
        <v/>
      </c>
      <c r="K47" s="11" t="str">
        <f ca="1">IF(I47="","",SUMPRODUCT((client=I47)*(montant)))</f>
        <v/>
      </c>
    </row>
    <row r="48" spans="9:14">
      <c r="I48" s="9" t="str">
        <f t="array" aca="1" ref="I48" ca="1">IFERROR(INDEX(client,MATCH(0,COUNTIF(I$1:I47,client),0)),"")</f>
        <v/>
      </c>
      <c r="J48" s="10" t="str">
        <f ca="1">IF(I48="","",COUNTIF(client,I48))</f>
        <v/>
      </c>
      <c r="K48" s="11" t="str">
        <f ca="1">IF(I48="","",SUMPRODUCT((client=I48)*(montant)))</f>
        <v/>
      </c>
    </row>
    <row r="49" spans="9:11">
      <c r="I49" s="9" t="str">
        <f t="array" aca="1" ref="I49" ca="1">IFERROR(INDEX(client,MATCH(0,COUNTIF(I$1:I48,client),0)),"")</f>
        <v/>
      </c>
      <c r="J49" s="10" t="str">
        <f ca="1">IF(I49="","",COUNTIF(client,I49))</f>
        <v/>
      </c>
      <c r="K49" s="11" t="str">
        <f ca="1">IF(I49="","",SUMPRODUCT((client=I49)*(montant)))</f>
        <v/>
      </c>
    </row>
    <row r="50" spans="9:11">
      <c r="I50" s="9" t="str">
        <f t="array" aca="1" ref="I50" ca="1">IFERROR(INDEX(client,MATCH(0,COUNTIF(I$1:I49,client),0)),"")</f>
        <v/>
      </c>
      <c r="J50" s="10" t="str">
        <f ca="1">IF(I50="","",COUNTIF(client,I50))</f>
        <v/>
      </c>
      <c r="K50" s="11" t="str">
        <f ca="1">IF(I50="","",SUMPRODUCT((client=I50)*(montant)))</f>
        <v/>
      </c>
    </row>
    <row r="51" spans="9:11">
      <c r="I51" s="9" t="str">
        <f t="array" aca="1" ref="I51" ca="1">IFERROR(INDEX(client,MATCH(0,COUNTIF(I$1:I50,client),0)),"")</f>
        <v/>
      </c>
      <c r="J51" s="10" t="str">
        <f ca="1">IF(I51="","",COUNTIF(client,I51))</f>
        <v/>
      </c>
      <c r="K51" s="11" t="str">
        <f ca="1">IF(I51="","",SUMPRODUCT((client=I51)*(montant)))</f>
        <v/>
      </c>
    </row>
    <row r="52" spans="9:11">
      <c r="I52" s="9" t="str">
        <f t="array" aca="1" ref="I52" ca="1">IFERROR(INDEX(client,MATCH(0,COUNTIF(I$1:I51,client),0)),"")</f>
        <v/>
      </c>
      <c r="J52" s="10" t="str">
        <f ca="1">IF(I52="","",COUNTIF(client,I52))</f>
        <v/>
      </c>
      <c r="K52" s="11" t="str">
        <f ca="1">IF(I52="","",SUMPRODUCT((client=I52)*(montant)))</f>
        <v/>
      </c>
    </row>
    <row r="53" spans="9:11">
      <c r="I53" s="9" t="str">
        <f t="array" aca="1" ref="I53" ca="1">IFERROR(INDEX(client,MATCH(0,COUNTIF(I$1:I52,client),0)),"")</f>
        <v/>
      </c>
      <c r="J53" s="10" t="str">
        <f ca="1">IF(I53="","",COUNTIF(client,I53))</f>
        <v/>
      </c>
      <c r="K53" s="11" t="str">
        <f ca="1">IF(I53="","",SUMPRODUCT((client=I53)*(montant)))</f>
        <v/>
      </c>
    </row>
    <row r="54" spans="9:11">
      <c r="I54" s="9" t="str">
        <f t="array" aca="1" ref="I54" ca="1">IFERROR(INDEX(client,MATCH(0,COUNTIF(I$1:I53,client),0)),"")</f>
        <v/>
      </c>
      <c r="J54" s="10" t="str">
        <f ca="1">IF(I54="","",COUNTIF(client,I54))</f>
        <v/>
      </c>
      <c r="K54" s="11" t="str">
        <f ca="1">IF(I54="","",SUMPRODUCT((client=I54)*(montant)))</f>
        <v/>
      </c>
    </row>
    <row r="55" spans="9:11">
      <c r="I55" s="9" t="str">
        <f t="array" aca="1" ref="I55" ca="1">IFERROR(INDEX(client,MATCH(0,COUNTIF(I$1:I54,client),0)),"")</f>
        <v/>
      </c>
      <c r="J55" s="10" t="str">
        <f ca="1">IF(I55="","",COUNTIF(client,I55))</f>
        <v/>
      </c>
      <c r="K55" s="11" t="str">
        <f ca="1">IF(I55="","",SUMPRODUCT((client=I55)*(montant)))</f>
        <v/>
      </c>
    </row>
    <row r="56" spans="9:11">
      <c r="I56" s="9" t="str">
        <f t="array" aca="1" ref="I56" ca="1">IFERROR(INDEX(client,MATCH(0,COUNTIF(I$1:I55,client),0)),"")</f>
        <v/>
      </c>
      <c r="J56" s="10" t="str">
        <f ca="1">IF(I56="","",COUNTIF(client,I56))</f>
        <v/>
      </c>
      <c r="K56" s="11" t="str">
        <f ca="1">IF(I56="","",SUMPRODUCT((client=I56)*(montant)))</f>
        <v/>
      </c>
    </row>
    <row r="57" spans="9:11">
      <c r="I57" s="9" t="str">
        <f t="array" aca="1" ref="I57" ca="1">IFERROR(INDEX(client,MATCH(0,COUNTIF(I$1:I56,client),0)),"")</f>
        <v/>
      </c>
      <c r="J57" s="10" t="str">
        <f ca="1">IF(I57="","",COUNTIF(client,I57))</f>
        <v/>
      </c>
      <c r="K57" s="11" t="str">
        <f ca="1">IF(I57="","",SUMPRODUCT((client=I57)*(montant)))</f>
        <v/>
      </c>
    </row>
    <row r="58" spans="9:11">
      <c r="I58" s="9" t="str">
        <f t="array" aca="1" ref="I58" ca="1">IFERROR(INDEX(client,MATCH(0,COUNTIF(I$1:I57,client),0)),"")</f>
        <v/>
      </c>
      <c r="J58" s="10" t="str">
        <f ca="1">IF(I58="","",COUNTIF(client,I58))</f>
        <v/>
      </c>
      <c r="K58" s="11" t="str">
        <f ca="1">IF(I58="","",SUMPRODUCT((client=I58)*(montant)))</f>
        <v/>
      </c>
    </row>
    <row r="59" spans="9:11">
      <c r="I59" s="9" t="str">
        <f t="array" aca="1" ref="I59" ca="1">IFERROR(INDEX(client,MATCH(0,COUNTIF(I$1:I58,client),0)),"")</f>
        <v/>
      </c>
      <c r="J59" s="10" t="str">
        <f ca="1">IF(I59="","",COUNTIF(client,I59))</f>
        <v/>
      </c>
      <c r="K59" s="11" t="str">
        <f ca="1">IF(I59="","",SUMPRODUCT((client=I59)*(montant)))</f>
        <v/>
      </c>
    </row>
    <row r="60" spans="9:11">
      <c r="I60" s="9" t="str">
        <f t="array" aca="1" ref="I60" ca="1">IFERROR(INDEX(client,MATCH(0,COUNTIF(I$1:I59,client),0)),"")</f>
        <v/>
      </c>
      <c r="J60" s="10" t="str">
        <f ca="1">IF(I60="","",COUNTIF(client,I60))</f>
        <v/>
      </c>
      <c r="K60" s="11" t="str">
        <f ca="1">IF(I60="","",SUMPRODUCT((client=I60)*(montant)))</f>
        <v/>
      </c>
    </row>
    <row r="61" spans="9:11">
      <c r="I61" s="9" t="str">
        <f t="array" aca="1" ref="I61" ca="1">IFERROR(INDEX(client,MATCH(0,COUNTIF(I$1:I60,client),0)),"")</f>
        <v/>
      </c>
      <c r="J61" s="10" t="str">
        <f ca="1">IF(I61="","",COUNTIF(client,I61))</f>
        <v/>
      </c>
      <c r="K61" s="11" t="str">
        <f ca="1">IF(I61="","",SUMPRODUCT((client=I61)*(montant)))</f>
        <v/>
      </c>
    </row>
    <row r="62" spans="9:11">
      <c r="I62" s="9" t="str">
        <f t="array" aca="1" ref="I62" ca="1">IFERROR(INDEX(client,MATCH(0,COUNTIF(I$1:I61,client),0)),"")</f>
        <v/>
      </c>
      <c r="J62" s="10" t="str">
        <f ca="1">IF(I62="","",COUNTIF(client,I62))</f>
        <v/>
      </c>
      <c r="K62" s="11" t="str">
        <f ca="1">IF(I62="","",SUMPRODUCT((client=I62)*(montant)))</f>
        <v/>
      </c>
    </row>
    <row r="63" spans="9:11">
      <c r="I63" s="9" t="str">
        <f t="array" aca="1" ref="I63" ca="1">IFERROR(INDEX(client,MATCH(0,COUNTIF(I$1:I62,client),0)),"")</f>
        <v/>
      </c>
      <c r="J63" s="10" t="str">
        <f ca="1">IF(I63="","",COUNTIF(client,I63))</f>
        <v/>
      </c>
      <c r="K63" s="11" t="str">
        <f ca="1">IF(I63="","",SUMPRODUCT((client=I63)*(montant)))</f>
        <v/>
      </c>
    </row>
    <row r="64" spans="9:11">
      <c r="I64" s="9" t="str">
        <f t="array" aca="1" ref="I64" ca="1">IFERROR(INDEX(client,MATCH(0,COUNTIF(I$1:I63,client),0)),"")</f>
        <v/>
      </c>
      <c r="J64" s="10" t="str">
        <f ca="1">IF(I64="","",COUNTIF(client,I64))</f>
        <v/>
      </c>
      <c r="K64" s="11" t="str">
        <f ca="1">IF(I64="","",SUMPRODUCT((client=I64)*(montant)))</f>
        <v/>
      </c>
    </row>
    <row r="65" spans="9:11">
      <c r="I65" s="9" t="str">
        <f t="array" aca="1" ref="I65" ca="1">IFERROR(INDEX(client,MATCH(0,COUNTIF(I$1:I64,client),0)),"")</f>
        <v/>
      </c>
      <c r="J65" s="10" t="str">
        <f ca="1">IF(I65="","",COUNTIF(client,I65))</f>
        <v/>
      </c>
      <c r="K65" s="11" t="str">
        <f ca="1">IF(I65="","",SUMPRODUCT((client=I65)*(montant)))</f>
        <v/>
      </c>
    </row>
    <row r="66" spans="9:11">
      <c r="I66" s="9" t="str">
        <f t="array" aca="1" ref="I66" ca="1">IFERROR(INDEX(client,MATCH(0,COUNTIF(I$1:I65,client),0)),"")</f>
        <v/>
      </c>
      <c r="J66" s="10" t="str">
        <f ca="1">IF(I66="","",COUNTIF(client,I66))</f>
        <v/>
      </c>
      <c r="K66" s="11" t="str">
        <f ca="1">IF(I66="","",SUMPRODUCT((client=I66)*(montant)))</f>
        <v/>
      </c>
    </row>
    <row r="67" spans="9:11">
      <c r="I67" s="9" t="str">
        <f t="array" aca="1" ref="I67" ca="1">IFERROR(INDEX(client,MATCH(0,COUNTIF(I$1:I66,client),0)),"")</f>
        <v/>
      </c>
      <c r="J67" s="10" t="str">
        <f ca="1">IF(I67="","",COUNTIF(client,I67))</f>
        <v/>
      </c>
      <c r="K67" s="11" t="str">
        <f ca="1">IF(I67="","",SUMPRODUCT((client=I67)*(montant)))</f>
        <v/>
      </c>
    </row>
    <row r="68" spans="9:11">
      <c r="I68" s="9" t="str">
        <f t="array" aca="1" ref="I68" ca="1">IFERROR(INDEX(client,MATCH(0,COUNTIF(I$1:I67,client),0)),"")</f>
        <v/>
      </c>
      <c r="J68" s="10" t="str">
        <f ca="1">IF(I68="","",COUNTIF(client,I68))</f>
        <v/>
      </c>
      <c r="K68" s="11" t="str">
        <f ca="1">IF(I68="","",SUMPRODUCT((client=I68)*(montant)))</f>
        <v/>
      </c>
    </row>
    <row r="69" spans="9:11">
      <c r="I69" s="9" t="str">
        <f t="array" aca="1" ref="I69" ca="1">IFERROR(INDEX(client,MATCH(0,COUNTIF(I$1:I68,client),0)),"")</f>
        <v/>
      </c>
      <c r="J69" s="10" t="str">
        <f ca="1">IF(I69="","",COUNTIF(client,I69))</f>
        <v/>
      </c>
      <c r="K69" s="11" t="str">
        <f ca="1">IF(I69="","",SUMPRODUCT((client=I69)*(montant)))</f>
        <v/>
      </c>
    </row>
    <row r="70" spans="9:11">
      <c r="I70" s="9" t="str">
        <f t="array" aca="1" ref="I70" ca="1">IFERROR(INDEX(client,MATCH(0,COUNTIF(I$1:I69,client),0)),"")</f>
        <v/>
      </c>
      <c r="J70" s="10" t="str">
        <f ca="1">IF(I70="","",COUNTIF(client,I70))</f>
        <v/>
      </c>
      <c r="K70" s="11" t="str">
        <f ca="1">IF(I70="","",SUMPRODUCT((client=I70)*(montant)))</f>
        <v/>
      </c>
    </row>
    <row r="71" spans="9:11">
      <c r="I71" s="9" t="str">
        <f t="array" aca="1" ref="I71" ca="1">IFERROR(INDEX(client,MATCH(0,COUNTIF(I$1:I70,client),0)),"")</f>
        <v/>
      </c>
      <c r="J71" s="10" t="str">
        <f ca="1">IF(I71="","",COUNTIF(client,I71))</f>
        <v/>
      </c>
      <c r="K71" s="11" t="str">
        <f ca="1">IF(I71="","",SUMPRODUCT((client=I71)*(montant)))</f>
        <v/>
      </c>
    </row>
    <row r="72" spans="9:11">
      <c r="I72" s="9" t="str">
        <f t="array" aca="1" ref="I72" ca="1">IFERROR(INDEX(client,MATCH(0,COUNTIF(I$1:I71,client),0)),"")</f>
        <v/>
      </c>
      <c r="J72" s="10" t="str">
        <f ca="1">IF(I72="","",COUNTIF(client,I72))</f>
        <v/>
      </c>
      <c r="K72" s="11" t="str">
        <f ca="1">IF(I72="","",SUMPRODUCT((client=I72)*(montant)))</f>
        <v/>
      </c>
    </row>
    <row r="73" spans="9:11">
      <c r="I73" s="9" t="str">
        <f t="array" aca="1" ref="I73" ca="1">IFERROR(INDEX(client,MATCH(0,COUNTIF(I$1:I72,client),0)),"")</f>
        <v/>
      </c>
      <c r="J73" s="10" t="str">
        <f ca="1">IF(I73="","",COUNTIF(client,I73))</f>
        <v/>
      </c>
      <c r="K73" s="11" t="str">
        <f ca="1">IF(I73="","",SUMPRODUCT((client=I73)*(montant)))</f>
        <v/>
      </c>
    </row>
    <row r="74" spans="9:11">
      <c r="I74" s="9" t="str">
        <f t="array" aca="1" ref="I74" ca="1">IFERROR(INDEX(client,MATCH(0,COUNTIF(I$1:I73,client),0)),"")</f>
        <v/>
      </c>
      <c r="J74" s="10" t="str">
        <f ca="1">IF(I74="","",COUNTIF(client,I74))</f>
        <v/>
      </c>
      <c r="K74" s="11" t="str">
        <f ca="1">IF(I74="","",SUMPRODUCT((client=I74)*(montant)))</f>
        <v/>
      </c>
    </row>
    <row r="75" spans="9:11">
      <c r="I75" s="9" t="str">
        <f t="array" aca="1" ref="I75" ca="1">IFERROR(INDEX(client,MATCH(0,COUNTIF(I$1:I74,client),0)),"")</f>
        <v/>
      </c>
      <c r="J75" s="10" t="str">
        <f ca="1">IF(I75="","",COUNTIF(client,I75))</f>
        <v/>
      </c>
      <c r="K75" s="11" t="str">
        <f ca="1">IF(I75="","",SUMPRODUCT((client=I75)*(montant)))</f>
        <v/>
      </c>
    </row>
    <row r="76" spans="9:11">
      <c r="I76" s="9" t="str">
        <f t="array" aca="1" ref="I76" ca="1">IFERROR(INDEX(client,MATCH(0,COUNTIF(I$1:I75,client),0)),"")</f>
        <v/>
      </c>
      <c r="J76" s="10" t="str">
        <f ca="1">IF(I76="","",COUNTIF(client,I76))</f>
        <v/>
      </c>
      <c r="K76" s="11" t="str">
        <f ca="1">IF(I76="","",SUMPRODUCT((client=I76)*(montant)))</f>
        <v/>
      </c>
    </row>
    <row r="77" spans="9:11">
      <c r="I77" s="9" t="str">
        <f t="array" aca="1" ref="I77" ca="1">IFERROR(INDEX(client,MATCH(0,COUNTIF(I$1:I76,client),0)),"")</f>
        <v/>
      </c>
      <c r="J77" s="10" t="str">
        <f ca="1">IF(I77="","",COUNTIF(client,I77))</f>
        <v/>
      </c>
      <c r="K77" s="11" t="str">
        <f ca="1">IF(I77="","",SUMPRODUCT((client=I77)*(montant)))</f>
        <v/>
      </c>
    </row>
    <row r="78" spans="9:11">
      <c r="I78" s="9" t="str">
        <f t="array" aca="1" ref="I78" ca="1">IFERROR(INDEX(client,MATCH(0,COUNTIF(I$1:I77,client),0)),"")</f>
        <v/>
      </c>
      <c r="J78" s="10" t="str">
        <f ca="1">IF(I78="","",COUNTIF(client,I78))</f>
        <v/>
      </c>
      <c r="K78" s="11" t="str">
        <f ca="1">IF(I78="","",SUMPRODUCT((client=I78)*(montant)))</f>
        <v/>
      </c>
    </row>
    <row r="79" spans="9:11">
      <c r="I79" s="9" t="str">
        <f t="array" aca="1" ref="I79" ca="1">IFERROR(INDEX(client,MATCH(0,COUNTIF(I$1:I78,client),0)),"")</f>
        <v/>
      </c>
      <c r="J79" s="10" t="str">
        <f ca="1">IF(I79="","",COUNTIF(client,I79))</f>
        <v/>
      </c>
      <c r="K79" s="11" t="str">
        <f ca="1">IF(I79="","",SUMPRODUCT((client=I79)*(montant)))</f>
        <v/>
      </c>
    </row>
    <row r="80" spans="9:11">
      <c r="I80" s="9" t="str">
        <f t="array" aca="1" ref="I80" ca="1">IFERROR(INDEX(client,MATCH(0,COUNTIF(I$1:I79,client),0)),"")</f>
        <v/>
      </c>
      <c r="J80" s="10" t="str">
        <f ca="1">IF(I80="","",COUNTIF(client,I80))</f>
        <v/>
      </c>
      <c r="K80" s="11" t="str">
        <f ca="1">IF(I80="","",SUMPRODUCT((client=I80)*(montant)))</f>
        <v/>
      </c>
    </row>
    <row r="81" spans="9:11">
      <c r="I81" s="9" t="str">
        <f t="array" aca="1" ref="I81" ca="1">IFERROR(INDEX(client,MATCH(0,COUNTIF(I$1:I80,client),0)),"")</f>
        <v/>
      </c>
      <c r="J81" s="10" t="str">
        <f ca="1">IF(I81="","",COUNTIF(client,I81))</f>
        <v/>
      </c>
      <c r="K81" s="11" t="str">
        <f ca="1">IF(I81="","",SUMPRODUCT((client=I81)*(montant)))</f>
        <v/>
      </c>
    </row>
    <row r="82" spans="9:11">
      <c r="I82" s="9" t="str">
        <f t="array" aca="1" ref="I82" ca="1">IFERROR(INDEX(client,MATCH(0,COUNTIF(I$1:I81,client),0)),"")</f>
        <v/>
      </c>
      <c r="J82" s="10" t="str">
        <f ca="1">IF(I82="","",COUNTIF(client,I82))</f>
        <v/>
      </c>
      <c r="K82" s="11" t="str">
        <f ca="1">IF(I82="","",SUMPRODUCT((client=I82)*(montant)))</f>
        <v/>
      </c>
    </row>
    <row r="83" spans="9:11">
      <c r="I83" s="9" t="str">
        <f t="array" aca="1" ref="I83" ca="1">IFERROR(INDEX(client,MATCH(0,COUNTIF(I$1:I82,client),0)),"")</f>
        <v/>
      </c>
      <c r="J83" s="10" t="str">
        <f ca="1">IF(I83="","",COUNTIF(client,I83))</f>
        <v/>
      </c>
      <c r="K83" s="11" t="str">
        <f ca="1">IF(I83="","",SUMPRODUCT((client=I83)*(montant)))</f>
        <v/>
      </c>
    </row>
    <row r="84" spans="9:11">
      <c r="I84" s="9" t="str">
        <f t="array" aca="1" ref="I84" ca="1">IFERROR(INDEX(client,MATCH(0,COUNTIF(I$1:I83,client),0)),"")</f>
        <v/>
      </c>
      <c r="J84" s="10" t="str">
        <f ca="1">IF(I84="","",COUNTIF(client,I84))</f>
        <v/>
      </c>
      <c r="K84" s="11" t="str">
        <f ca="1">IF(I84="","",SUMPRODUCT((client=I84)*(montant)))</f>
        <v/>
      </c>
    </row>
    <row r="85" spans="9:11">
      <c r="I85" s="9" t="str">
        <f t="array" aca="1" ref="I85" ca="1">IFERROR(INDEX(client,MATCH(0,COUNTIF(I$1:I84,client),0)),"")</f>
        <v/>
      </c>
      <c r="J85" s="10" t="str">
        <f ca="1">IF(I85="","",COUNTIF(client,I85))</f>
        <v/>
      </c>
      <c r="K85" s="11" t="str">
        <f ca="1">IF(I85="","",SUMPRODUCT((client=I85)*(montant)))</f>
        <v/>
      </c>
    </row>
    <row r="86" spans="9:11">
      <c r="I86" s="9" t="str">
        <f t="array" aca="1" ref="I86" ca="1">IFERROR(INDEX(client,MATCH(0,COUNTIF(I$1:I85,client),0)),"")</f>
        <v/>
      </c>
      <c r="J86" s="10" t="str">
        <f ca="1">IF(I86="","",COUNTIF(client,I86))</f>
        <v/>
      </c>
      <c r="K86" s="11" t="str">
        <f ca="1">IF(I86="","",SUMPRODUCT((client=I86)*(montant)))</f>
        <v/>
      </c>
    </row>
    <row r="87" spans="9:11">
      <c r="I87" s="9" t="str">
        <f t="array" aca="1" ref="I87" ca="1">IFERROR(INDEX(client,MATCH(0,COUNTIF(I$1:I86,client),0)),"")</f>
        <v/>
      </c>
      <c r="J87" s="10" t="str">
        <f ca="1">IF(I87="","",COUNTIF(client,I87))</f>
        <v/>
      </c>
      <c r="K87" s="11" t="str">
        <f ca="1">IF(I87="","",SUMPRODUCT((client=I87)*(montant)))</f>
        <v/>
      </c>
    </row>
    <row r="88" spans="9:11">
      <c r="I88" s="9" t="str">
        <f t="array" aca="1" ref="I88" ca="1">IFERROR(INDEX(client,MATCH(0,COUNTIF(I$1:I87,client),0)),"")</f>
        <v/>
      </c>
      <c r="J88" s="10" t="str">
        <f ca="1">IF(I88="","",COUNTIF(client,I88))</f>
        <v/>
      </c>
      <c r="K88" s="11" t="str">
        <f ca="1">IF(I88="","",SUMPRODUCT((client=I88)*(montant)))</f>
        <v/>
      </c>
    </row>
    <row r="89" spans="9:11">
      <c r="I89" s="9" t="str">
        <f t="array" aca="1" ref="I89" ca="1">IFERROR(INDEX(client,MATCH(0,COUNTIF(I$1:I88,client),0)),"")</f>
        <v/>
      </c>
      <c r="J89" s="10" t="str">
        <f ca="1">IF(I89="","",COUNTIF(client,I89))</f>
        <v/>
      </c>
      <c r="K89" s="11" t="str">
        <f ca="1">IF(I89="","",SUMPRODUCT((client=I89)*(montant)))</f>
        <v/>
      </c>
    </row>
    <row r="90" spans="9:11">
      <c r="I90" s="9" t="str">
        <f t="array" aca="1" ref="I90" ca="1">IFERROR(INDEX(client,MATCH(0,COUNTIF(I$1:I89,client),0)),"")</f>
        <v/>
      </c>
      <c r="J90" s="10" t="str">
        <f ca="1">IF(I90="","",COUNTIF(client,I90))</f>
        <v/>
      </c>
      <c r="K90" s="11" t="str">
        <f ca="1">IF(I90="","",SUMPRODUCT((client=I90)*(montant)))</f>
        <v/>
      </c>
    </row>
  </sheetData>
  <conditionalFormatting sqref="I2:K90">
    <cfRule type="expression" dxfId="4" priority="2">
      <formula>AND($J2=1)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2020-04-28T16:55:35Z</dcterms:modified>
</cp:coreProperties>
</file>