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4E7F63AE-0267-4694-BB42-FF1E080C37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ordonné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K3" i="1" a="1"/>
  <c r="K3" i="1"/>
  <c r="K5" i="1" a="1"/>
  <c r="K5" i="1"/>
  <c r="K6" i="1" a="1"/>
  <c r="K6" i="1"/>
  <c r="K4" i="1" a="1"/>
  <c r="K4" i="1" s="1"/>
  <c r="F2" i="1"/>
  <c r="J3" i="1" a="1"/>
  <c r="J3" i="1" s="1"/>
  <c r="J4" i="1" a="1"/>
  <c r="J4" i="1"/>
  <c r="J5" i="1" a="1"/>
  <c r="J5" i="1" s="1"/>
  <c r="J6" i="1" a="1"/>
  <c r="J6" i="1"/>
  <c r="J2" i="1" a="1"/>
  <c r="J2" i="1"/>
  <c r="I3" i="1" a="1"/>
  <c r="I3" i="1"/>
  <c r="I4" i="1" a="1"/>
  <c r="I4" i="1"/>
  <c r="I5" i="1" a="1"/>
  <c r="I5" i="1"/>
  <c r="I6" i="1" a="1"/>
  <c r="I6" i="1"/>
  <c r="I2" i="1" a="1"/>
  <c r="I2" i="1"/>
  <c r="H2" i="1" a="1"/>
  <c r="H2" i="1" s="1"/>
  <c r="H3" i="1" a="1"/>
  <c r="H3" i="1"/>
  <c r="H4" i="1" a="1"/>
  <c r="H4" i="1"/>
  <c r="H5" i="1" a="1"/>
  <c r="H5" i="1"/>
  <c r="H6" i="1" a="1"/>
  <c r="H6" i="1"/>
  <c r="D4" i="1"/>
  <c r="D5" i="1"/>
  <c r="D6" i="1"/>
  <c r="D3" i="1"/>
  <c r="D2" i="1"/>
  <c r="E3" i="1"/>
  <c r="E4" i="1"/>
  <c r="E5" i="1"/>
  <c r="E6" i="1"/>
  <c r="F3" i="1"/>
  <c r="F4" i="1"/>
  <c r="F5" i="1"/>
  <c r="F6" i="1"/>
  <c r="E2" i="1"/>
  <c r="C3" i="1"/>
  <c r="C4" i="1"/>
  <c r="C5" i="1"/>
  <c r="C6" i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<sst xmlns="http://schemas.openxmlformats.org/spreadsheetml/2006/main" count="17" uniqueCount="17">
  <si>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Coordonnée N/S</t>
  </si>
  <si>
    <t>Coordonnée E/W</t>
  </si>
  <si>
    <t>Latitude (avant)</t>
  </si>
  <si>
    <t>Latitude (après signé)</t>
  </si>
  <si>
    <t>Longitude (avant)</t>
  </si>
  <si>
    <t>Longitude (après signé)</t>
  </si>
  <si>
    <t>45N27</t>
  </si>
  <si>
    <t>3W35</t>
  </si>
  <si>
    <t>3S72</t>
  </si>
  <si>
    <t>2E045</t>
  </si>
  <si>
    <t>45S45</t>
  </si>
  <si>
    <t>12E90</t>
  </si>
  <si>
    <t>12N6</t>
  </si>
  <si>
    <t>8W123</t>
  </si>
  <si>
    <t>89S1</t>
  </si>
  <si>
    <t>1E01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</si>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</sst>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P8" sqref="P8"/>
    </sheetView>
  </sheetViews>
  <sheetFormatPr baseColWidth="10" defaultColWidth="9.140625" defaultRowHeight="15" x14ac:dyDescent="0.25"/>
  <cols>
    <col min="1" max="1" width="15.7109375" bestFit="1" customWidth="1"/>
    <col min="2" max="2" width="16.42578125" bestFit="1" customWidth="1"/>
    <col min="3" max="3" width="15" bestFit="1" customWidth="1"/>
    <col min="4" max="4" width="20.28515625" bestFit="1" customWidth="1"/>
    <col min="5" max="5" width="16.7109375" bestFit="1" customWidth="1"/>
    <col min="6" max="6" width="22" bestFit="1" customWidth="1"/>
    <col min="8" max="8" width="9.5703125" bestFit="1" customWidth="1"/>
    <col min="10" max="11" width="9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16</v>
      </c>
    </row>
    <row r="2" spans="1:11" x14ac:dyDescent="0.25">
      <c r="A2" t="s">
        <v>6</v>
      </c>
      <c r="B2" t="s">
        <v>7</v>
      </c>
      <c r="C2" t="str">
        <f>LEFT(A2,FIND(IF(ISNUMBER(FIND("N",A2)),"N","S"),A2) - 1)</f>
        <v>45</v>
      </c>
      <c r="D2">
        <f>IF(ISNUMBER(FIND("S",A2)),-1,1) * RIGHT(A2,LEN(A2)-FIND(IF(ISNUMBER(FIND("N",A2)),"N","S"),A2))</f>
        <v>27</v>
      </c>
      <c r="E2" t="str">
        <f>LEFT(B2,FIND(IF(ISNUMBER(FIND("E",B2)),"E","W"),B2) - 1)</f>
        <v>3</v>
      </c>
      <c r="F2">
        <f>IF(ISNUMBER(FIND("W",B2)),-1,1) * RIGHT(B2,LEN(B2)-FIND(IF(ISNUMBER(FIND("E",B2)),"E","W"),B2))</f>
        <v>-35</v>
      </c>
      <c r="H2" s="2" t="str" cm="1">
        <f t="array" ref="H2">MID($A2,1,MAX(IFERROR(SEARCH({"n","s"},$A2)-1,"")))</f>
        <v>45</v>
      </c>
      <c r="I2" s="2" t="str" cm="1">
        <f t="array" ref="I2">MID($A2,MAX(IFERROR(SEARCH({"n","s"},$A2)+1,"")),5)</f>
        <v>27</v>
      </c>
      <c r="J2" s="2" t="str" cm="1">
        <f t="array" ref="J2">MID($B2,1,MAX(IFERROR(SEARCH({"e","w"},$B2),""))-1)</f>
        <v>3</v>
      </c>
      <c r="K2" s="2" t="str" cm="1">
        <f t="array" ref="K2">IF(RIGHT(B2)="0",MID($B2,MAX(IFERROR(SEARCH({"e","w"},$B2),""))+1,5),MID($B2,MAX(IFERROR(SEARCH({"e","w","0"},$B2),""))+1,5))</f>
        <v>35</v>
      </c>
    </row>
    <row r="3" spans="1:11" x14ac:dyDescent="0.25">
      <c r="A3" t="s">
        <v>8</v>
      </c>
      <c r="B3" t="s">
        <v>9</v>
      </c>
      <c r="C3" t="str">
        <f t="shared" ref="C3:C6" si="0">LEFT(A3,FIND(IF(ISNUMBER(FIND("N",A3)),"N","S"),A3) - 1)</f>
        <v>3</v>
      </c>
      <c r="D3">
        <f>IF(ISNUMBER(FIND("S",A3)),-1,1) * RIGHT(A3,LEN(A3)-FIND(IF(ISNUMBER(FIND("N",A3)),"N","S"),A3))</f>
        <v>-72</v>
      </c>
      <c r="E3" t="str">
        <f t="shared" ref="E3:E6" si="1">LEFT(B3,FIND(IF(ISNUMBER(FIND("E",B3)),"E","W"),B3) - 1)</f>
        <v>2</v>
      </c>
      <c r="F3">
        <f t="shared" ref="F3:F6" si="2">IF(ISNUMBER(FIND("W",B3)),-1,1) * RIGHT(B3,LEN(B3)-FIND(IF(ISNUMBER(FIND("E",B3)),"E","W"),B3))</f>
        <v>45</v>
      </c>
      <c r="H3" s="2" t="str" cm="1">
        <f t="array" ref="H3">MID(A3,1,MAX(IFERROR(SEARCH({"n","s"},A3)-1,"")))</f>
        <v>3</v>
      </c>
      <c r="I3" s="2" t="str" cm="1">
        <f t="array" ref="I3">MID($A3,MAX(IFERROR(SEARCH({"n","s"},$A3)+1,"")),5)</f>
        <v>72</v>
      </c>
      <c r="J3" s="2" t="str" cm="1">
        <f t="array" ref="J3">MID($B3,1,MAX(IFERROR(SEARCH({"e","w"},$B3),""))-1)</f>
        <v>2</v>
      </c>
      <c r="K3" s="2" t="str" cm="1">
        <f t="array" ref="K3">IF(RIGHT(B3)="0",MID($B3,MAX(IFERROR(SEARCH({"e","w"},$B3),""))+1,5),MID($B3,MAX(IFERROR(SEARCH({"e","w","0"},$B3),""))+1,5))</f>
        <v>45</v>
      </c>
    </row>
    <row r="4" spans="1:11" x14ac:dyDescent="0.25">
      <c r="A4" t="s">
        <v>10</v>
      </c>
      <c r="B4" t="s">
        <v>11</v>
      </c>
      <c r="C4" t="str">
        <f t="shared" si="0"/>
        <v>45</v>
      </c>
      <c r="D4">
        <f t="shared" ref="D4:D6" si="3">IF(ISNUMBER(FIND("S",A4)),-1,1) * RIGHT(A4,LEN(A4)-FIND(IF(ISNUMBER(FIND("N",A4)),"N","S"),A4))</f>
        <v>-45</v>
      </c>
      <c r="E4" t="str">
        <f t="shared" si="1"/>
        <v>12</v>
      </c>
      <c r="F4">
        <f t="shared" si="2"/>
        <v>90</v>
      </c>
      <c r="H4" s="2" t="str" cm="1">
        <f t="array" ref="H4">MID(A4,1,MAX(IFERROR(SEARCH({"n","s"},A4)-1,"")))</f>
        <v>45</v>
      </c>
      <c r="I4" s="2" t="str" cm="1">
        <f t="array" ref="I4">MID($A4,MAX(IFERROR(SEARCH({"n","s"},$A4)+1,"")),5)</f>
        <v>45</v>
      </c>
      <c r="J4" s="2" t="str" cm="1">
        <f t="array" ref="J4">MID($B4,1,MAX(IFERROR(SEARCH({"e","w"},$B4),""))-1)</f>
        <v>12</v>
      </c>
      <c r="K4" s="2" t="str" cm="1">
        <f t="array" ref="K4">IF(RIGHT(B4)="0",MID($B4,MAX(IFERROR(SEARCH({"e","w"},$B4),""))+1,5),MID($B4,MAX(IFERROR(SEARCH({"e","w","0"},$B4),""))+1,5))</f>
        <v>90</v>
      </c>
    </row>
    <row r="5" spans="1:11" x14ac:dyDescent="0.25">
      <c r="A5" t="s">
        <v>12</v>
      </c>
      <c r="B5" t="s">
        <v>13</v>
      </c>
      <c r="C5" t="str">
        <f t="shared" si="0"/>
        <v>12</v>
      </c>
      <c r="D5">
        <f t="shared" si="3"/>
        <v>6</v>
      </c>
      <c r="E5" t="str">
        <f t="shared" si="1"/>
        <v>8</v>
      </c>
      <c r="F5">
        <f t="shared" si="2"/>
        <v>-123</v>
      </c>
      <c r="H5" s="2" t="str" cm="1">
        <f t="array" ref="H5">MID(A5,1,MAX(IFERROR(SEARCH({"n","s"},A5)-1,"")))</f>
        <v>12</v>
      </c>
      <c r="I5" s="2" t="str" cm="1">
        <f t="array" ref="I5">MID($A5,MAX(IFERROR(SEARCH({"n","s"},$A5)+1,"")),5)</f>
        <v>6</v>
      </c>
      <c r="J5" s="2" t="str" cm="1">
        <f t="array" ref="J5">MID($B5,1,MAX(IFERROR(SEARCH({"e","w"},$B5),""))-1)</f>
        <v>8</v>
      </c>
      <c r="K5" s="2" t="str" cm="1">
        <f t="array" ref="K5">IF(RIGHT(B5)="0",MID($B5,MAX(IFERROR(SEARCH({"e","w"},$B5),""))+1,5),MID($B5,MAX(IFERROR(SEARCH({"e","w","0"},$B5),""))+1,5))</f>
        <v>123</v>
      </c>
    </row>
    <row r="6" spans="1:11" x14ac:dyDescent="0.25">
      <c r="A6" t="s">
        <v>14</v>
      </c>
      <c r="B6" t="s">
        <v>15</v>
      </c>
      <c r="C6" t="str">
        <f t="shared" si="0"/>
        <v>89</v>
      </c>
      <c r="D6">
        <f t="shared" si="3"/>
        <v>-1</v>
      </c>
      <c r="E6" t="str">
        <f t="shared" si="1"/>
        <v>1</v>
      </c>
      <c r="F6">
        <f t="shared" si="2"/>
        <v>1</v>
      </c>
      <c r="H6" s="2" t="str" cm="1">
        <f t="array" ref="H6">MID(A6,1,MAX(IFERROR(SEARCH({"n","s"},A6)-1,"")))</f>
        <v>89</v>
      </c>
      <c r="I6" s="2" t="str" cm="1">
        <f t="array" ref="I6">MID($A6,MAX(IFERROR(SEARCH({"n","s"},$A6)+1,"")),5)</f>
        <v>1</v>
      </c>
      <c r="J6" s="2" t="str" cm="1">
        <f t="array" ref="J6">MID($B6,1,MAX(IFERROR(SEARCH({"e","w"},$B6),""))-1)</f>
        <v>1</v>
      </c>
      <c r="K6" s="2" t="str" cm="1">
        <f t="array" ref="K6">IF(RIGHT(B6)="0",MID($B6,MAX(IFERROR(SEARCH({"e","w"},$B6),""))+1,5),MID($B6,MAX(IFERROR(SEARCH({"e","w","0"},$B6),""))+1,5))</f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Coordonnées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koch gilles</cp:lastModifiedBy>
  <dcterms:created xsi:type="dcterms:W3CDTF">2025-06-08T10:22:35Z</dcterms:created>
  <dcterms:modified xsi:type="dcterms:W3CDTF">2025-06-08T11:15:41Z</dcterms:modified>
</cp:coreProperties>
</file>