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FE77C900-59E9-465F-86AC-B48424C5D4E7}" xr6:coauthVersionLast="47" xr6:coauthVersionMax="47" xr10:uidLastSave="{00000000-0000-0000-0000-000000000000}"/>
  <bookViews>
    <workbookView xWindow="0" yWindow="0" windowWidth="23040" windowHeight="12360" xr2:uid="{616117DA-D28F-490F-BB5C-F010DBAF6242}"/>
  </bookViews>
  <sheets>
    <sheet name="Feuil1" sheetId="5" r:id="rId1"/>
    <sheet name="Donnée" sheetId="2" r:id="rId2"/>
  </sheets>
  <definedNames>
    <definedName name="agent">Tableau_query__4[Agent]</definedName>
    <definedName name="dept">Tableau_query__4[[#Headers],[Agent]]</definedName>
    <definedName name="dept2">Donnée!$L$1</definedName>
    <definedName name="dept3">Tableau_query__4[[#Headers],[Colonne2]]</definedName>
    <definedName name="listevoie">_xlfn.ANCHORARRAY(Donnée!$K$1)</definedName>
    <definedName name="pkdeb">Tableau_query__4[PK début]</definedName>
    <definedName name="pkfin">Tableau_query__4[PK fin]</definedName>
    <definedName name="pkfinclassé">Tableau_query__4[Colonne1]</definedName>
    <definedName name="query__4" localSheetId="1" hidden="1">Donnée!$A$1:$E$419</definedName>
    <definedName name="voie">Tableau_query__4[VOIE]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5" l="1" a="1"/>
  <c r="D3" i="5" s="1"/>
  <c r="D4" i="5" a="1"/>
  <c r="D4" i="5" s="1"/>
  <c r="D5" i="5" a="1"/>
  <c r="D5" i="5" s="1"/>
  <c r="D6" i="5" a="1"/>
  <c r="D6" i="5" s="1"/>
  <c r="D7" i="5" a="1"/>
  <c r="D7" i="5" s="1"/>
  <c r="D8" i="5" a="1"/>
  <c r="D8" i="5" s="1"/>
  <c r="D9" i="5" a="1"/>
  <c r="D9" i="5" s="1"/>
  <c r="D10" i="5" a="1"/>
  <c r="D10" i="5"/>
  <c r="D11" i="5" a="1"/>
  <c r="D11" i="5" s="1"/>
  <c r="D12" i="5" a="1"/>
  <c r="D12" i="5" s="1"/>
  <c r="D13" i="5" a="1"/>
  <c r="D13" i="5" s="1"/>
  <c r="D14" i="5" a="1"/>
  <c r="D14" i="5" s="1"/>
  <c r="D2" i="5" a="1"/>
  <c r="D2" i="5" s="1"/>
  <c r="G3" i="2" a="1"/>
  <c r="G3" i="2" s="1"/>
  <c r="G4" i="2" a="1"/>
  <c r="G4" i="2"/>
  <c r="G5" i="2" a="1"/>
  <c r="G5" i="2" s="1"/>
  <c r="G6" i="2" a="1"/>
  <c r="G6" i="2"/>
  <c r="G7" i="2" a="1"/>
  <c r="G7" i="2" s="1"/>
  <c r="G8" i="2" a="1"/>
  <c r="G8" i="2" s="1"/>
  <c r="G9" i="2" a="1"/>
  <c r="G9" i="2" s="1"/>
  <c r="G10" i="2" a="1"/>
  <c r="G10" i="2"/>
  <c r="G11" i="2" a="1"/>
  <c r="G11" i="2" s="1"/>
  <c r="G12" i="2" a="1"/>
  <c r="G12" i="2" s="1"/>
  <c r="G13" i="2" a="1"/>
  <c r="G13" i="2" s="1"/>
  <c r="G14" i="2" a="1"/>
  <c r="G14" i="2" s="1"/>
  <c r="G15" i="2" a="1"/>
  <c r="G15" i="2" s="1"/>
  <c r="G16" i="2" a="1"/>
  <c r="G16" i="2" s="1"/>
  <c r="G17" i="2" a="1"/>
  <c r="G17" i="2" s="1"/>
  <c r="G18" i="2" a="1"/>
  <c r="G18" i="2"/>
  <c r="G19" i="2" a="1"/>
  <c r="G19" i="2" s="1"/>
  <c r="G20" i="2" a="1"/>
  <c r="G20" i="2" s="1"/>
  <c r="G21" i="2" a="1"/>
  <c r="G21" i="2" s="1"/>
  <c r="G22" i="2" a="1"/>
  <c r="G22" i="2" s="1"/>
  <c r="G23" i="2" a="1"/>
  <c r="G23" i="2" s="1"/>
  <c r="G24" i="2" a="1"/>
  <c r="G24" i="2" s="1"/>
  <c r="G25" i="2" a="1"/>
  <c r="G25" i="2" s="1"/>
  <c r="G26" i="2" a="1"/>
  <c r="G26" i="2"/>
  <c r="G27" i="2" a="1"/>
  <c r="G27" i="2" s="1"/>
  <c r="G28" i="2" a="1"/>
  <c r="G28" i="2" s="1"/>
  <c r="G29" i="2" a="1"/>
  <c r="G29" i="2" s="1"/>
  <c r="G30" i="2" a="1"/>
  <c r="G30" i="2" s="1"/>
  <c r="G31" i="2" a="1"/>
  <c r="G31" i="2" s="1"/>
  <c r="G32" i="2" a="1"/>
  <c r="G32" i="2" s="1"/>
  <c r="G33" i="2" a="1"/>
  <c r="G33" i="2" s="1"/>
  <c r="G34" i="2" a="1"/>
  <c r="G34" i="2"/>
  <c r="G35" i="2" a="1"/>
  <c r="G35" i="2" s="1"/>
  <c r="G36" i="2" a="1"/>
  <c r="G36" i="2" s="1"/>
  <c r="G37" i="2" a="1"/>
  <c r="G37" i="2" s="1"/>
  <c r="G38" i="2" a="1"/>
  <c r="G38" i="2" s="1"/>
  <c r="G39" i="2" a="1"/>
  <c r="G39" i="2" s="1"/>
  <c r="G40" i="2" a="1"/>
  <c r="G40" i="2" s="1"/>
  <c r="G41" i="2" a="1"/>
  <c r="G41" i="2" s="1"/>
  <c r="G42" i="2" a="1"/>
  <c r="G42" i="2"/>
  <c r="G43" i="2" a="1"/>
  <c r="G43" i="2" s="1"/>
  <c r="G44" i="2" a="1"/>
  <c r="G44" i="2" s="1"/>
  <c r="G45" i="2" a="1"/>
  <c r="G45" i="2" s="1"/>
  <c r="G46" i="2" a="1"/>
  <c r="G46" i="2" s="1"/>
  <c r="G47" i="2" a="1"/>
  <c r="G47" i="2" s="1"/>
  <c r="G48" i="2" a="1"/>
  <c r="G48" i="2" s="1"/>
  <c r="G49" i="2" a="1"/>
  <c r="G49" i="2" s="1"/>
  <c r="G50" i="2" a="1"/>
  <c r="G50" i="2"/>
  <c r="G51" i="2" a="1"/>
  <c r="G51" i="2" s="1"/>
  <c r="G52" i="2" a="1"/>
  <c r="G52" i="2" s="1"/>
  <c r="G53" i="2" a="1"/>
  <c r="G53" i="2" s="1"/>
  <c r="G54" i="2" a="1"/>
  <c r="G54" i="2" s="1"/>
  <c r="G55" i="2" a="1"/>
  <c r="G55" i="2" s="1"/>
  <c r="G56" i="2" a="1"/>
  <c r="G56" i="2" s="1"/>
  <c r="G57" i="2" a="1"/>
  <c r="G57" i="2" s="1"/>
  <c r="G58" i="2" a="1"/>
  <c r="G58" i="2"/>
  <c r="G59" i="2" a="1"/>
  <c r="G59" i="2" s="1"/>
  <c r="G60" i="2" a="1"/>
  <c r="G60" i="2"/>
  <c r="G61" i="2" a="1"/>
  <c r="G61" i="2" s="1"/>
  <c r="G62" i="2" a="1"/>
  <c r="G62" i="2" s="1"/>
  <c r="G63" i="2" a="1"/>
  <c r="G63" i="2" s="1"/>
  <c r="G64" i="2" a="1"/>
  <c r="G64" i="2" s="1"/>
  <c r="G65" i="2" a="1"/>
  <c r="G65" i="2" s="1"/>
  <c r="G66" i="2" a="1"/>
  <c r="G66" i="2"/>
  <c r="G67" i="2" a="1"/>
  <c r="G67" i="2" s="1"/>
  <c r="G68" i="2" a="1"/>
  <c r="G68" i="2"/>
  <c r="G69" i="2" a="1"/>
  <c r="G69" i="2" s="1"/>
  <c r="G70" i="2" a="1"/>
  <c r="G70" i="2" s="1"/>
  <c r="G71" i="2" a="1"/>
  <c r="G71" i="2" s="1"/>
  <c r="G72" i="2" a="1"/>
  <c r="G72" i="2" s="1"/>
  <c r="G73" i="2" a="1"/>
  <c r="G73" i="2" s="1"/>
  <c r="G74" i="2" a="1"/>
  <c r="G74" i="2"/>
  <c r="G75" i="2" a="1"/>
  <c r="G75" i="2" s="1"/>
  <c r="G76" i="2" a="1"/>
  <c r="G76" i="2" s="1"/>
  <c r="G77" i="2" a="1"/>
  <c r="G77" i="2" s="1"/>
  <c r="G78" i="2" a="1"/>
  <c r="G78" i="2" s="1"/>
  <c r="G79" i="2" a="1"/>
  <c r="G79" i="2" s="1"/>
  <c r="G80" i="2" a="1"/>
  <c r="G80" i="2" s="1"/>
  <c r="G81" i="2" a="1"/>
  <c r="G81" i="2" s="1"/>
  <c r="G82" i="2" a="1"/>
  <c r="G82" i="2"/>
  <c r="G83" i="2" a="1"/>
  <c r="G83" i="2" s="1"/>
  <c r="G84" i="2" a="1"/>
  <c r="G84" i="2" s="1"/>
  <c r="G85" i="2" a="1"/>
  <c r="G85" i="2" s="1"/>
  <c r="G86" i="2" a="1"/>
  <c r="G86" i="2" s="1"/>
  <c r="G87" i="2" a="1"/>
  <c r="G87" i="2" s="1"/>
  <c r="G88" i="2" a="1"/>
  <c r="G88" i="2" s="1"/>
  <c r="G89" i="2" a="1"/>
  <c r="G89" i="2" s="1"/>
  <c r="G90" i="2" a="1"/>
  <c r="G90" i="2"/>
  <c r="G91" i="2" a="1"/>
  <c r="G91" i="2" s="1"/>
  <c r="G92" i="2" a="1"/>
  <c r="G92" i="2" s="1"/>
  <c r="G93" i="2" a="1"/>
  <c r="G93" i="2" s="1"/>
  <c r="G94" i="2" a="1"/>
  <c r="G94" i="2" s="1"/>
  <c r="G95" i="2" a="1"/>
  <c r="G95" i="2" s="1"/>
  <c r="G96" i="2" a="1"/>
  <c r="G96" i="2" s="1"/>
  <c r="G97" i="2" a="1"/>
  <c r="G97" i="2" s="1"/>
  <c r="G98" i="2" a="1"/>
  <c r="G98" i="2"/>
  <c r="G99" i="2" a="1"/>
  <c r="G99" i="2" s="1"/>
  <c r="G100" i="2" a="1"/>
  <c r="G100" i="2"/>
  <c r="G101" i="2" a="1"/>
  <c r="G101" i="2" s="1"/>
  <c r="G102" i="2" a="1"/>
  <c r="G102" i="2" s="1"/>
  <c r="G103" i="2" a="1"/>
  <c r="G103" i="2" s="1"/>
  <c r="G104" i="2" a="1"/>
  <c r="G104" i="2" s="1"/>
  <c r="G105" i="2" a="1"/>
  <c r="G105" i="2" s="1"/>
  <c r="G106" i="2" a="1"/>
  <c r="G106" i="2"/>
  <c r="G107" i="2" a="1"/>
  <c r="G107" i="2" s="1"/>
  <c r="G108" i="2" a="1"/>
  <c r="G108" i="2"/>
  <c r="G109" i="2" a="1"/>
  <c r="G109" i="2" s="1"/>
  <c r="G110" i="2" a="1"/>
  <c r="G110" i="2" s="1"/>
  <c r="G111" i="2" a="1"/>
  <c r="G111" i="2" s="1"/>
  <c r="G112" i="2" a="1"/>
  <c r="G112" i="2" s="1"/>
  <c r="G113" i="2" a="1"/>
  <c r="G113" i="2" s="1"/>
  <c r="G114" i="2" a="1"/>
  <c r="G114" i="2"/>
  <c r="G115" i="2" a="1"/>
  <c r="G115" i="2" s="1"/>
  <c r="G116" i="2" a="1"/>
  <c r="G116" i="2"/>
  <c r="G117" i="2" a="1"/>
  <c r="G117" i="2" s="1"/>
  <c r="G118" i="2" a="1"/>
  <c r="G118" i="2" s="1"/>
  <c r="G119" i="2" a="1"/>
  <c r="G119" i="2" s="1"/>
  <c r="G120" i="2" a="1"/>
  <c r="G120" i="2" s="1"/>
  <c r="G121" i="2" a="1"/>
  <c r="G121" i="2" s="1"/>
  <c r="G122" i="2" a="1"/>
  <c r="G122" i="2"/>
  <c r="G123" i="2" a="1"/>
  <c r="G123" i="2" s="1"/>
  <c r="G124" i="2" a="1"/>
  <c r="G124" i="2"/>
  <c r="G125" i="2" a="1"/>
  <c r="G125" i="2" s="1"/>
  <c r="G126" i="2" a="1"/>
  <c r="G126" i="2" s="1"/>
  <c r="G127" i="2" a="1"/>
  <c r="G127" i="2" s="1"/>
  <c r="G128" i="2" a="1"/>
  <c r="G128" i="2" s="1"/>
  <c r="G129" i="2" a="1"/>
  <c r="G129" i="2" s="1"/>
  <c r="G130" i="2" a="1"/>
  <c r="G130" i="2"/>
  <c r="G131" i="2" a="1"/>
  <c r="G131" i="2" s="1"/>
  <c r="G132" i="2" a="1"/>
  <c r="G132" i="2"/>
  <c r="G133" i="2" a="1"/>
  <c r="G133" i="2" s="1"/>
  <c r="G134" i="2" a="1"/>
  <c r="G134" i="2" s="1"/>
  <c r="G135" i="2" a="1"/>
  <c r="G135" i="2" s="1"/>
  <c r="G136" i="2" a="1"/>
  <c r="G136" i="2" s="1"/>
  <c r="G137" i="2" a="1"/>
  <c r="G137" i="2" s="1"/>
  <c r="G138" i="2" a="1"/>
  <c r="G138" i="2"/>
  <c r="G139" i="2" a="1"/>
  <c r="G139" i="2" s="1"/>
  <c r="G140" i="2" a="1"/>
  <c r="G140" i="2"/>
  <c r="G141" i="2" a="1"/>
  <c r="G141" i="2" s="1"/>
  <c r="G142" i="2" a="1"/>
  <c r="G142" i="2" s="1"/>
  <c r="G143" i="2" a="1"/>
  <c r="G143" i="2" s="1"/>
  <c r="G144" i="2" a="1"/>
  <c r="G144" i="2" s="1"/>
  <c r="G145" i="2" a="1"/>
  <c r="G145" i="2" s="1"/>
  <c r="G146" i="2" a="1"/>
  <c r="G146" i="2"/>
  <c r="G147" i="2" a="1"/>
  <c r="G147" i="2" s="1"/>
  <c r="G148" i="2" a="1"/>
  <c r="G148" i="2"/>
  <c r="G149" i="2" a="1"/>
  <c r="G149" i="2" s="1"/>
  <c r="G150" i="2" a="1"/>
  <c r="G150" i="2" s="1"/>
  <c r="G151" i="2" a="1"/>
  <c r="G151" i="2" s="1"/>
  <c r="G152" i="2" a="1"/>
  <c r="G152" i="2" s="1"/>
  <c r="G153" i="2" a="1"/>
  <c r="G153" i="2" s="1"/>
  <c r="G154" i="2" a="1"/>
  <c r="G154" i="2"/>
  <c r="G155" i="2" a="1"/>
  <c r="G155" i="2" s="1"/>
  <c r="G156" i="2" a="1"/>
  <c r="G156" i="2" s="1"/>
  <c r="G157" i="2" a="1"/>
  <c r="G157" i="2" s="1"/>
  <c r="G158" i="2" a="1"/>
  <c r="G158" i="2" s="1"/>
  <c r="G159" i="2" a="1"/>
  <c r="G159" i="2" s="1"/>
  <c r="G160" i="2" a="1"/>
  <c r="G160" i="2" s="1"/>
  <c r="G161" i="2" a="1"/>
  <c r="G161" i="2" s="1"/>
  <c r="G162" i="2" a="1"/>
  <c r="G162" i="2"/>
  <c r="G163" i="2" a="1"/>
  <c r="G163" i="2" s="1"/>
  <c r="G164" i="2" a="1"/>
  <c r="G164" i="2" s="1"/>
  <c r="G165" i="2" a="1"/>
  <c r="G165" i="2" s="1"/>
  <c r="G166" i="2" a="1"/>
  <c r="G166" i="2" s="1"/>
  <c r="G167" i="2" a="1"/>
  <c r="G167" i="2" s="1"/>
  <c r="G168" i="2" a="1"/>
  <c r="G168" i="2" s="1"/>
  <c r="G169" i="2" a="1"/>
  <c r="G169" i="2" s="1"/>
  <c r="G170" i="2" a="1"/>
  <c r="G170" i="2"/>
  <c r="G171" i="2" a="1"/>
  <c r="G171" i="2" s="1"/>
  <c r="G172" i="2" a="1"/>
  <c r="G172" i="2" s="1"/>
  <c r="G173" i="2" a="1"/>
  <c r="G173" i="2"/>
  <c r="G174" i="2" a="1"/>
  <c r="G174" i="2" s="1"/>
  <c r="G175" i="2" a="1"/>
  <c r="G175" i="2" s="1"/>
  <c r="G176" i="2" a="1"/>
  <c r="G176" i="2" s="1"/>
  <c r="G177" i="2" a="1"/>
  <c r="G177" i="2" s="1"/>
  <c r="G178" i="2" a="1"/>
  <c r="G178" i="2" s="1"/>
  <c r="G179" i="2" a="1"/>
  <c r="G179" i="2" s="1"/>
  <c r="G180" i="2" a="1"/>
  <c r="G180" i="2" s="1"/>
  <c r="G181" i="2" a="1"/>
  <c r="G181" i="2"/>
  <c r="G182" i="2" a="1"/>
  <c r="G182" i="2" s="1"/>
  <c r="G183" i="2" a="1"/>
  <c r="G183" i="2" s="1"/>
  <c r="G184" i="2" a="1"/>
  <c r="G184" i="2" s="1"/>
  <c r="G185" i="2" a="1"/>
  <c r="G185" i="2" s="1"/>
  <c r="G186" i="2" a="1"/>
  <c r="G186" i="2" s="1"/>
  <c r="G187" i="2" a="1"/>
  <c r="G187" i="2" s="1"/>
  <c r="G188" i="2" a="1"/>
  <c r="G188" i="2" s="1"/>
  <c r="G189" i="2" a="1"/>
  <c r="G189" i="2"/>
  <c r="G190" i="2" a="1"/>
  <c r="G190" i="2" s="1"/>
  <c r="G191" i="2" a="1"/>
  <c r="G191" i="2" s="1"/>
  <c r="G192" i="2" a="1"/>
  <c r="G192" i="2" s="1"/>
  <c r="G193" i="2" a="1"/>
  <c r="G193" i="2" s="1"/>
  <c r="G194" i="2" a="1"/>
  <c r="G194" i="2" s="1"/>
  <c r="G195" i="2" a="1"/>
  <c r="G195" i="2" s="1"/>
  <c r="G196" i="2" a="1"/>
  <c r="G196" i="2" s="1"/>
  <c r="G197" i="2" a="1"/>
  <c r="G197" i="2"/>
  <c r="G198" i="2" a="1"/>
  <c r="G198" i="2" s="1"/>
  <c r="G199" i="2" a="1"/>
  <c r="G199" i="2" s="1"/>
  <c r="G200" i="2" a="1"/>
  <c r="G200" i="2" s="1"/>
  <c r="G201" i="2" a="1"/>
  <c r="G201" i="2" s="1"/>
  <c r="G202" i="2" a="1"/>
  <c r="G202" i="2" s="1"/>
  <c r="G203" i="2" a="1"/>
  <c r="G203" i="2" s="1"/>
  <c r="G204" i="2" a="1"/>
  <c r="G204" i="2" s="1"/>
  <c r="G205" i="2" a="1"/>
  <c r="G205" i="2"/>
  <c r="G206" i="2" a="1"/>
  <c r="G206" i="2" s="1"/>
  <c r="G207" i="2" a="1"/>
  <c r="G207" i="2" s="1"/>
  <c r="G208" i="2" a="1"/>
  <c r="G208" i="2" s="1"/>
  <c r="G209" i="2" a="1"/>
  <c r="G209" i="2" s="1"/>
  <c r="G210" i="2" a="1"/>
  <c r="G210" i="2" s="1"/>
  <c r="G211" i="2" a="1"/>
  <c r="G211" i="2" s="1"/>
  <c r="G212" i="2" a="1"/>
  <c r="G212" i="2" s="1"/>
  <c r="G213" i="2" a="1"/>
  <c r="G213" i="2"/>
  <c r="G214" i="2" a="1"/>
  <c r="G214" i="2" s="1"/>
  <c r="G215" i="2" a="1"/>
  <c r="G215" i="2" s="1"/>
  <c r="G216" i="2" a="1"/>
  <c r="G216" i="2" s="1"/>
  <c r="G217" i="2" a="1"/>
  <c r="G217" i="2" s="1"/>
  <c r="G218" i="2" a="1"/>
  <c r="G218" i="2" s="1"/>
  <c r="G219" i="2" a="1"/>
  <c r="G219" i="2" s="1"/>
  <c r="G220" i="2" a="1"/>
  <c r="G220" i="2" s="1"/>
  <c r="G221" i="2" a="1"/>
  <c r="G221" i="2"/>
  <c r="G222" i="2" a="1"/>
  <c r="G222" i="2" s="1"/>
  <c r="G223" i="2" a="1"/>
  <c r="G223" i="2" s="1"/>
  <c r="G224" i="2" a="1"/>
  <c r="G224" i="2" s="1"/>
  <c r="G225" i="2" a="1"/>
  <c r="G225" i="2" s="1"/>
  <c r="G226" i="2" a="1"/>
  <c r="G226" i="2" s="1"/>
  <c r="G227" i="2" a="1"/>
  <c r="G227" i="2" s="1"/>
  <c r="G228" i="2" a="1"/>
  <c r="G228" i="2" s="1"/>
  <c r="G229" i="2" a="1"/>
  <c r="G229" i="2"/>
  <c r="G230" i="2" a="1"/>
  <c r="G230" i="2" s="1"/>
  <c r="G231" i="2" a="1"/>
  <c r="G231" i="2" s="1"/>
  <c r="G232" i="2" a="1"/>
  <c r="G232" i="2" s="1"/>
  <c r="G233" i="2" a="1"/>
  <c r="G233" i="2" s="1"/>
  <c r="G234" i="2" a="1"/>
  <c r="G234" i="2" s="1"/>
  <c r="G235" i="2" a="1"/>
  <c r="G235" i="2" s="1"/>
  <c r="G236" i="2" a="1"/>
  <c r="G236" i="2" s="1"/>
  <c r="G237" i="2" a="1"/>
  <c r="G237" i="2"/>
  <c r="G238" i="2" a="1"/>
  <c r="G238" i="2" s="1"/>
  <c r="G239" i="2" a="1"/>
  <c r="G239" i="2" s="1"/>
  <c r="G240" i="2" a="1"/>
  <c r="G240" i="2" s="1"/>
  <c r="G241" i="2" a="1"/>
  <c r="G241" i="2" s="1"/>
  <c r="G242" i="2" a="1"/>
  <c r="G242" i="2" s="1"/>
  <c r="G243" i="2" a="1"/>
  <c r="G243" i="2" s="1"/>
  <c r="G244" i="2" a="1"/>
  <c r="G244" i="2" s="1"/>
  <c r="G245" i="2" a="1"/>
  <c r="G245" i="2"/>
  <c r="G246" i="2" a="1"/>
  <c r="G246" i="2" s="1"/>
  <c r="G247" i="2" a="1"/>
  <c r="G247" i="2" s="1"/>
  <c r="G248" i="2" a="1"/>
  <c r="G248" i="2" s="1"/>
  <c r="G249" i="2" a="1"/>
  <c r="G249" i="2" s="1"/>
  <c r="G250" i="2" a="1"/>
  <c r="G250" i="2" s="1"/>
  <c r="G251" i="2" a="1"/>
  <c r="G251" i="2" s="1"/>
  <c r="G252" i="2" a="1"/>
  <c r="G252" i="2" s="1"/>
  <c r="G253" i="2" a="1"/>
  <c r="G253" i="2"/>
  <c r="G254" i="2" a="1"/>
  <c r="G254" i="2" s="1"/>
  <c r="G255" i="2" a="1"/>
  <c r="G255" i="2" s="1"/>
  <c r="G256" i="2" a="1"/>
  <c r="G256" i="2" s="1"/>
  <c r="G257" i="2" a="1"/>
  <c r="G257" i="2" s="1"/>
  <c r="G258" i="2" a="1"/>
  <c r="G258" i="2" s="1"/>
  <c r="G259" i="2" a="1"/>
  <c r="G259" i="2" s="1"/>
  <c r="G260" i="2" a="1"/>
  <c r="G260" i="2" s="1"/>
  <c r="G261" i="2" a="1"/>
  <c r="G261" i="2"/>
  <c r="G262" i="2" a="1"/>
  <c r="G262" i="2" s="1"/>
  <c r="G263" i="2" a="1"/>
  <c r="G263" i="2" s="1"/>
  <c r="G264" i="2" a="1"/>
  <c r="G264" i="2" s="1"/>
  <c r="G265" i="2" a="1"/>
  <c r="G265" i="2" s="1"/>
  <c r="G266" i="2" a="1"/>
  <c r="G266" i="2" s="1"/>
  <c r="G267" i="2" a="1"/>
  <c r="G267" i="2" s="1"/>
  <c r="G268" i="2" a="1"/>
  <c r="G268" i="2" s="1"/>
  <c r="G269" i="2" a="1"/>
  <c r="G269" i="2"/>
  <c r="G270" i="2" a="1"/>
  <c r="G270" i="2" s="1"/>
  <c r="G271" i="2" a="1"/>
  <c r="G271" i="2" s="1"/>
  <c r="G272" i="2" a="1"/>
  <c r="G272" i="2" s="1"/>
  <c r="G273" i="2" a="1"/>
  <c r="G273" i="2" s="1"/>
  <c r="G274" i="2" a="1"/>
  <c r="G274" i="2" s="1"/>
  <c r="G275" i="2" a="1"/>
  <c r="G275" i="2" s="1"/>
  <c r="G276" i="2" a="1"/>
  <c r="G276" i="2" s="1"/>
  <c r="G277" i="2" a="1"/>
  <c r="G277" i="2"/>
  <c r="G278" i="2" a="1"/>
  <c r="G278" i="2" s="1"/>
  <c r="G279" i="2" a="1"/>
  <c r="G279" i="2" s="1"/>
  <c r="G280" i="2" a="1"/>
  <c r="G280" i="2" s="1"/>
  <c r="G281" i="2" a="1"/>
  <c r="G281" i="2" s="1"/>
  <c r="G282" i="2" a="1"/>
  <c r="G282" i="2" s="1"/>
  <c r="G283" i="2" a="1"/>
  <c r="G283" i="2" s="1"/>
  <c r="G284" i="2" a="1"/>
  <c r="G284" i="2" s="1"/>
  <c r="G285" i="2" a="1"/>
  <c r="G285" i="2"/>
  <c r="G286" i="2" a="1"/>
  <c r="G286" i="2" s="1"/>
  <c r="G287" i="2" a="1"/>
  <c r="G287" i="2" s="1"/>
  <c r="G288" i="2" a="1"/>
  <c r="G288" i="2" s="1"/>
  <c r="G289" i="2" a="1"/>
  <c r="G289" i="2" s="1"/>
  <c r="G290" i="2" a="1"/>
  <c r="G290" i="2" s="1"/>
  <c r="G291" i="2" a="1"/>
  <c r="G291" i="2" s="1"/>
  <c r="G292" i="2" a="1"/>
  <c r="G292" i="2" s="1"/>
  <c r="G293" i="2" a="1"/>
  <c r="G293" i="2"/>
  <c r="G294" i="2" a="1"/>
  <c r="G294" i="2" s="1"/>
  <c r="G295" i="2" a="1"/>
  <c r="G295" i="2" s="1"/>
  <c r="G296" i="2" a="1"/>
  <c r="G296" i="2" s="1"/>
  <c r="G297" i="2" a="1"/>
  <c r="G297" i="2" s="1"/>
  <c r="G298" i="2" a="1"/>
  <c r="G298" i="2" s="1"/>
  <c r="G299" i="2" a="1"/>
  <c r="G299" i="2" s="1"/>
  <c r="G300" i="2" a="1"/>
  <c r="G300" i="2" s="1"/>
  <c r="G301" i="2" a="1"/>
  <c r="G301" i="2"/>
  <c r="G302" i="2" a="1"/>
  <c r="G302" i="2" s="1"/>
  <c r="G303" i="2" a="1"/>
  <c r="G303" i="2" s="1"/>
  <c r="G304" i="2" a="1"/>
  <c r="G304" i="2" s="1"/>
  <c r="G305" i="2" a="1"/>
  <c r="G305" i="2" s="1"/>
  <c r="G306" i="2" a="1"/>
  <c r="G306" i="2" s="1"/>
  <c r="G307" i="2" a="1"/>
  <c r="G307" i="2" s="1"/>
  <c r="G308" i="2" a="1"/>
  <c r="G308" i="2" s="1"/>
  <c r="G309" i="2" a="1"/>
  <c r="G309" i="2"/>
  <c r="G310" i="2" a="1"/>
  <c r="G310" i="2" s="1"/>
  <c r="G311" i="2" a="1"/>
  <c r="G311" i="2" s="1"/>
  <c r="G312" i="2" a="1"/>
  <c r="G312" i="2" s="1"/>
  <c r="G313" i="2" a="1"/>
  <c r="G313" i="2" s="1"/>
  <c r="G314" i="2" a="1"/>
  <c r="G314" i="2" s="1"/>
  <c r="G315" i="2" a="1"/>
  <c r="G315" i="2" s="1"/>
  <c r="G316" i="2" a="1"/>
  <c r="G316" i="2" s="1"/>
  <c r="G317" i="2" a="1"/>
  <c r="G317" i="2"/>
  <c r="G318" i="2" a="1"/>
  <c r="G318" i="2" s="1"/>
  <c r="G319" i="2" a="1"/>
  <c r="G319" i="2" s="1"/>
  <c r="G320" i="2" a="1"/>
  <c r="G320" i="2" s="1"/>
  <c r="G321" i="2" a="1"/>
  <c r="G321" i="2" s="1"/>
  <c r="G322" i="2" a="1"/>
  <c r="G322" i="2" s="1"/>
  <c r="G323" i="2" a="1"/>
  <c r="G323" i="2" s="1"/>
  <c r="G324" i="2" a="1"/>
  <c r="G324" i="2" s="1"/>
  <c r="G325" i="2" a="1"/>
  <c r="G325" i="2" s="1"/>
  <c r="G326" i="2" a="1"/>
  <c r="G326" i="2" s="1"/>
  <c r="G327" i="2" a="1"/>
  <c r="G327" i="2" s="1"/>
  <c r="G328" i="2" a="1"/>
  <c r="G328" i="2" s="1"/>
  <c r="G329" i="2" a="1"/>
  <c r="G329" i="2" s="1"/>
  <c r="G330" i="2" a="1"/>
  <c r="G330" i="2" s="1"/>
  <c r="G331" i="2" a="1"/>
  <c r="G331" i="2" s="1"/>
  <c r="G332" i="2" a="1"/>
  <c r="G332" i="2" s="1"/>
  <c r="G333" i="2" a="1"/>
  <c r="G333" i="2" s="1"/>
  <c r="G334" i="2" a="1"/>
  <c r="G334" i="2" s="1"/>
  <c r="G335" i="2" a="1"/>
  <c r="G335" i="2" s="1"/>
  <c r="G336" i="2" a="1"/>
  <c r="G336" i="2" s="1"/>
  <c r="G337" i="2" a="1"/>
  <c r="G337" i="2" s="1"/>
  <c r="G338" i="2" a="1"/>
  <c r="G338" i="2" s="1"/>
  <c r="G339" i="2" a="1"/>
  <c r="G339" i="2" s="1"/>
  <c r="G340" i="2" a="1"/>
  <c r="G340" i="2" s="1"/>
  <c r="G341" i="2" a="1"/>
  <c r="G341" i="2" s="1"/>
  <c r="G342" i="2" a="1"/>
  <c r="G342" i="2" s="1"/>
  <c r="G343" i="2" a="1"/>
  <c r="G343" i="2" s="1"/>
  <c r="G344" i="2" a="1"/>
  <c r="G344" i="2" s="1"/>
  <c r="G345" i="2" a="1"/>
  <c r="G345" i="2" s="1"/>
  <c r="G346" i="2" a="1"/>
  <c r="G346" i="2" s="1"/>
  <c r="G347" i="2" a="1"/>
  <c r="G347" i="2" s="1"/>
  <c r="G348" i="2" a="1"/>
  <c r="G348" i="2" s="1"/>
  <c r="G349" i="2" a="1"/>
  <c r="G349" i="2" s="1"/>
  <c r="G350" i="2" a="1"/>
  <c r="G350" i="2" s="1"/>
  <c r="G351" i="2" a="1"/>
  <c r="G351" i="2" s="1"/>
  <c r="G352" i="2" a="1"/>
  <c r="G352" i="2" s="1"/>
  <c r="G353" i="2" a="1"/>
  <c r="G353" i="2" s="1"/>
  <c r="G354" i="2" a="1"/>
  <c r="G354" i="2" s="1"/>
  <c r="G355" i="2" a="1"/>
  <c r="G355" i="2" s="1"/>
  <c r="G356" i="2" a="1"/>
  <c r="G356" i="2" s="1"/>
  <c r="G357" i="2" a="1"/>
  <c r="G357" i="2" s="1"/>
  <c r="G358" i="2" a="1"/>
  <c r="G358" i="2" s="1"/>
  <c r="G359" i="2" a="1"/>
  <c r="G359" i="2" s="1"/>
  <c r="G360" i="2" a="1"/>
  <c r="G360" i="2" s="1"/>
  <c r="G361" i="2" a="1"/>
  <c r="G361" i="2" s="1"/>
  <c r="G362" i="2" a="1"/>
  <c r="G362" i="2" s="1"/>
  <c r="G363" i="2" a="1"/>
  <c r="G363" i="2" s="1"/>
  <c r="G364" i="2" a="1"/>
  <c r="G364" i="2" s="1"/>
  <c r="G365" i="2" a="1"/>
  <c r="G365" i="2" s="1"/>
  <c r="G366" i="2" a="1"/>
  <c r="G366" i="2" s="1"/>
  <c r="G367" i="2" a="1"/>
  <c r="G367" i="2" s="1"/>
  <c r="G368" i="2" a="1"/>
  <c r="G368" i="2" s="1"/>
  <c r="G369" i="2" a="1"/>
  <c r="G369" i="2" s="1"/>
  <c r="G370" i="2" a="1"/>
  <c r="G370" i="2" s="1"/>
  <c r="G371" i="2" a="1"/>
  <c r="G371" i="2" s="1"/>
  <c r="G372" i="2" a="1"/>
  <c r="G372" i="2" s="1"/>
  <c r="G373" i="2" a="1"/>
  <c r="G373" i="2" s="1"/>
  <c r="G374" i="2" a="1"/>
  <c r="G374" i="2" s="1"/>
  <c r="G375" i="2" a="1"/>
  <c r="G375" i="2" s="1"/>
  <c r="G376" i="2" a="1"/>
  <c r="G376" i="2" s="1"/>
  <c r="G377" i="2" a="1"/>
  <c r="G377" i="2" s="1"/>
  <c r="G378" i="2" a="1"/>
  <c r="G378" i="2" s="1"/>
  <c r="G379" i="2" a="1"/>
  <c r="G379" i="2" s="1"/>
  <c r="G380" i="2" a="1"/>
  <c r="G380" i="2" s="1"/>
  <c r="G381" i="2" a="1"/>
  <c r="G381" i="2" s="1"/>
  <c r="G382" i="2" a="1"/>
  <c r="G382" i="2" s="1"/>
  <c r="G383" i="2" a="1"/>
  <c r="G383" i="2" s="1"/>
  <c r="G384" i="2" a="1"/>
  <c r="G384" i="2" s="1"/>
  <c r="G385" i="2" a="1"/>
  <c r="G385" i="2" s="1"/>
  <c r="G386" i="2" a="1"/>
  <c r="G386" i="2" s="1"/>
  <c r="G387" i="2" a="1"/>
  <c r="G387" i="2" s="1"/>
  <c r="G388" i="2" a="1"/>
  <c r="G388" i="2" s="1"/>
  <c r="G389" i="2" a="1"/>
  <c r="G389" i="2" s="1"/>
  <c r="G390" i="2" a="1"/>
  <c r="G390" i="2" s="1"/>
  <c r="G391" i="2" a="1"/>
  <c r="G391" i="2" s="1"/>
  <c r="G392" i="2" a="1"/>
  <c r="G392" i="2" s="1"/>
  <c r="G393" i="2" a="1"/>
  <c r="G393" i="2" s="1"/>
  <c r="G394" i="2" a="1"/>
  <c r="G394" i="2" s="1"/>
  <c r="G395" i="2" a="1"/>
  <c r="G395" i="2" s="1"/>
  <c r="G396" i="2" a="1"/>
  <c r="G396" i="2" s="1"/>
  <c r="G397" i="2" a="1"/>
  <c r="G397" i="2" s="1"/>
  <c r="G398" i="2" a="1"/>
  <c r="G398" i="2" s="1"/>
  <c r="G399" i="2" a="1"/>
  <c r="G399" i="2" s="1"/>
  <c r="G400" i="2" a="1"/>
  <c r="G400" i="2" s="1"/>
  <c r="G401" i="2" a="1"/>
  <c r="G401" i="2" s="1"/>
  <c r="G402" i="2" a="1"/>
  <c r="G402" i="2" s="1"/>
  <c r="G403" i="2" a="1"/>
  <c r="G403" i="2" s="1"/>
  <c r="G404" i="2" a="1"/>
  <c r="G404" i="2" s="1"/>
  <c r="G405" i="2" a="1"/>
  <c r="G405" i="2" s="1"/>
  <c r="G406" i="2" a="1"/>
  <c r="G406" i="2" s="1"/>
  <c r="G407" i="2" a="1"/>
  <c r="G407" i="2" s="1"/>
  <c r="G408" i="2" a="1"/>
  <c r="G408" i="2" s="1"/>
  <c r="G409" i="2" a="1"/>
  <c r="G409" i="2" s="1"/>
  <c r="G410" i="2" a="1"/>
  <c r="G410" i="2" s="1"/>
  <c r="G411" i="2" a="1"/>
  <c r="G411" i="2" s="1"/>
  <c r="G412" i="2" a="1"/>
  <c r="G412" i="2" s="1"/>
  <c r="G413" i="2" a="1"/>
  <c r="G413" i="2" s="1"/>
  <c r="G414" i="2" a="1"/>
  <c r="G414" i="2" s="1"/>
  <c r="G415" i="2" a="1"/>
  <c r="G415" i="2" s="1"/>
  <c r="G416" i="2" a="1"/>
  <c r="G416" i="2" s="1"/>
  <c r="G417" i="2" a="1"/>
  <c r="G417" i="2" s="1"/>
  <c r="G418" i="2" a="1"/>
  <c r="G418" i="2" s="1"/>
  <c r="G419" i="2" a="1"/>
  <c r="G419" i="2" s="1"/>
  <c r="G2" i="2" a="1"/>
  <c r="G2" i="2" s="1"/>
  <c r="F18" i="2" a="1"/>
  <c r="F18" i="2" s="1"/>
  <c r="F19" i="2" a="1"/>
  <c r="F19" i="2" s="1"/>
  <c r="F20" i="2" a="1"/>
  <c r="F20" i="2" s="1"/>
  <c r="F21" i="2" a="1"/>
  <c r="F21" i="2" s="1"/>
  <c r="F22" i="2" a="1"/>
  <c r="F22" i="2" s="1"/>
  <c r="F23" i="2" a="1"/>
  <c r="F23" i="2" s="1"/>
  <c r="F24" i="2" a="1"/>
  <c r="F24" i="2" s="1"/>
  <c r="F25" i="2" a="1"/>
  <c r="F25" i="2" s="1"/>
  <c r="F26" i="2" a="1"/>
  <c r="F26" i="2" s="1"/>
  <c r="F27" i="2" a="1"/>
  <c r="F27" i="2" s="1"/>
  <c r="F28" i="2" a="1"/>
  <c r="F28" i="2" s="1"/>
  <c r="F29" i="2" a="1"/>
  <c r="F29" i="2" s="1"/>
  <c r="F30" i="2" a="1"/>
  <c r="F30" i="2" s="1"/>
  <c r="F31" i="2" a="1"/>
  <c r="F31" i="2" s="1"/>
  <c r="F32" i="2" a="1"/>
  <c r="F32" i="2" s="1"/>
  <c r="F33" i="2" a="1"/>
  <c r="F33" i="2" s="1"/>
  <c r="F34" i="2" a="1"/>
  <c r="F34" i="2" s="1"/>
  <c r="F35" i="2" a="1"/>
  <c r="F35" i="2" s="1"/>
  <c r="F36" i="2" a="1"/>
  <c r="F36" i="2" s="1"/>
  <c r="F37" i="2" a="1"/>
  <c r="F37" i="2" s="1"/>
  <c r="F38" i="2" a="1"/>
  <c r="F38" i="2" s="1"/>
  <c r="F39" i="2" a="1"/>
  <c r="F39" i="2" s="1"/>
  <c r="F40" i="2" a="1"/>
  <c r="F40" i="2" s="1"/>
  <c r="F41" i="2" a="1"/>
  <c r="F41" i="2" s="1"/>
  <c r="F42" i="2" a="1"/>
  <c r="F42" i="2" s="1"/>
  <c r="F43" i="2" a="1"/>
  <c r="F43" i="2" s="1"/>
  <c r="F44" i="2" a="1"/>
  <c r="F44" i="2" s="1"/>
  <c r="F45" i="2" a="1"/>
  <c r="F45" i="2" s="1"/>
  <c r="F46" i="2" a="1"/>
  <c r="F46" i="2" s="1"/>
  <c r="F47" i="2" a="1"/>
  <c r="F47" i="2" s="1"/>
  <c r="F48" i="2" a="1"/>
  <c r="F48" i="2" s="1"/>
  <c r="F49" i="2" a="1"/>
  <c r="F49" i="2" s="1"/>
  <c r="F50" i="2" a="1"/>
  <c r="F50" i="2" s="1"/>
  <c r="F51" i="2" a="1"/>
  <c r="F51" i="2" s="1"/>
  <c r="F52" i="2" a="1"/>
  <c r="F52" i="2" s="1"/>
  <c r="F53" i="2" a="1"/>
  <c r="F53" i="2" s="1"/>
  <c r="F54" i="2" a="1"/>
  <c r="F54" i="2" s="1"/>
  <c r="F55" i="2" a="1"/>
  <c r="F55" i="2" s="1"/>
  <c r="F56" i="2" a="1"/>
  <c r="F56" i="2" s="1"/>
  <c r="F57" i="2" a="1"/>
  <c r="F57" i="2" s="1"/>
  <c r="F58" i="2" a="1"/>
  <c r="F58" i="2" s="1"/>
  <c r="F59" i="2" a="1"/>
  <c r="F59" i="2" s="1"/>
  <c r="F60" i="2" a="1"/>
  <c r="F60" i="2" s="1"/>
  <c r="F61" i="2" a="1"/>
  <c r="F61" i="2" s="1"/>
  <c r="F62" i="2" a="1"/>
  <c r="F62" i="2" s="1"/>
  <c r="F63" i="2" a="1"/>
  <c r="F63" i="2" s="1"/>
  <c r="F64" i="2" a="1"/>
  <c r="F64" i="2" s="1"/>
  <c r="F65" i="2" a="1"/>
  <c r="F65" i="2"/>
  <c r="F66" i="2" a="1"/>
  <c r="F66" i="2" s="1"/>
  <c r="F67" i="2" a="1"/>
  <c r="F67" i="2" s="1"/>
  <c r="F68" i="2" a="1"/>
  <c r="F68" i="2" s="1"/>
  <c r="F69" i="2" a="1"/>
  <c r="F69" i="2" s="1"/>
  <c r="F70" i="2" a="1"/>
  <c r="F70" i="2" s="1"/>
  <c r="F71" i="2" a="1"/>
  <c r="F71" i="2" s="1"/>
  <c r="F72" i="2" a="1"/>
  <c r="F72" i="2" s="1"/>
  <c r="F73" i="2" a="1"/>
  <c r="F73" i="2" s="1"/>
  <c r="F74" i="2" a="1"/>
  <c r="F74" i="2" s="1"/>
  <c r="F75" i="2" a="1"/>
  <c r="F75" i="2" s="1"/>
  <c r="F76" i="2" a="1"/>
  <c r="F76" i="2" s="1"/>
  <c r="F77" i="2" a="1"/>
  <c r="F77" i="2" s="1"/>
  <c r="F78" i="2" a="1"/>
  <c r="F78" i="2" s="1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 s="1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92" i="2" a="1"/>
  <c r="F92" i="2" s="1"/>
  <c r="F93" i="2" a="1"/>
  <c r="F93" i="2" s="1"/>
  <c r="F94" i="2" a="1"/>
  <c r="F94" i="2" s="1"/>
  <c r="F95" i="2" a="1"/>
  <c r="F95" i="2" s="1"/>
  <c r="F96" i="2" a="1"/>
  <c r="F96" i="2" s="1"/>
  <c r="F97" i="2" a="1"/>
  <c r="F97" i="2" s="1"/>
  <c r="F98" i="2" a="1"/>
  <c r="F98" i="2" s="1"/>
  <c r="F99" i="2" a="1"/>
  <c r="F99" i="2" s="1"/>
  <c r="F100" i="2" a="1"/>
  <c r="F100" i="2" s="1"/>
  <c r="F101" i="2" a="1"/>
  <c r="F101" i="2" s="1"/>
  <c r="F102" i="2" a="1"/>
  <c r="F102" i="2" s="1"/>
  <c r="F103" i="2" a="1"/>
  <c r="F103" i="2" s="1"/>
  <c r="F104" i="2" a="1"/>
  <c r="F104" i="2" s="1"/>
  <c r="F105" i="2" a="1"/>
  <c r="F105" i="2"/>
  <c r="F106" i="2" a="1"/>
  <c r="F106" i="2" s="1"/>
  <c r="F107" i="2" a="1"/>
  <c r="F107" i="2" s="1"/>
  <c r="F108" i="2" a="1"/>
  <c r="F108" i="2" s="1"/>
  <c r="F109" i="2" a="1"/>
  <c r="F109" i="2" s="1"/>
  <c r="F110" i="2" a="1"/>
  <c r="F110" i="2" s="1"/>
  <c r="F111" i="2" a="1"/>
  <c r="F111" i="2" s="1"/>
  <c r="F112" i="2" a="1"/>
  <c r="F112" i="2" s="1"/>
  <c r="F113" i="2" a="1"/>
  <c r="F113" i="2" s="1"/>
  <c r="F114" i="2" a="1"/>
  <c r="F114" i="2" s="1"/>
  <c r="F115" i="2" a="1"/>
  <c r="F115" i="2" s="1"/>
  <c r="F116" i="2" a="1"/>
  <c r="F116" i="2" s="1"/>
  <c r="F117" i="2" a="1"/>
  <c r="F117" i="2" s="1"/>
  <c r="F118" i="2" a="1"/>
  <c r="F118" i="2" s="1"/>
  <c r="F119" i="2" a="1"/>
  <c r="F119" i="2" s="1"/>
  <c r="F120" i="2" a="1"/>
  <c r="F120" i="2" s="1"/>
  <c r="F121" i="2" a="1"/>
  <c r="F121" i="2" s="1"/>
  <c r="F122" i="2" a="1"/>
  <c r="F122" i="2" s="1"/>
  <c r="F123" i="2" a="1"/>
  <c r="F123" i="2" s="1"/>
  <c r="F124" i="2" a="1"/>
  <c r="F124" i="2" s="1"/>
  <c r="F125" i="2" a="1"/>
  <c r="F125" i="2" s="1"/>
  <c r="F126" i="2" a="1"/>
  <c r="F126" i="2" s="1"/>
  <c r="F127" i="2" a="1"/>
  <c r="F127" i="2" s="1"/>
  <c r="F128" i="2" a="1"/>
  <c r="F128" i="2" s="1"/>
  <c r="F129" i="2" a="1"/>
  <c r="F129" i="2"/>
  <c r="F130" i="2" a="1"/>
  <c r="F130" i="2" s="1"/>
  <c r="F131" i="2" a="1"/>
  <c r="F131" i="2" s="1"/>
  <c r="F132" i="2" a="1"/>
  <c r="F132" i="2" s="1"/>
  <c r="F133" i="2" a="1"/>
  <c r="F133" i="2" s="1"/>
  <c r="F134" i="2" a="1"/>
  <c r="F134" i="2" s="1"/>
  <c r="F135" i="2" a="1"/>
  <c r="F135" i="2" s="1"/>
  <c r="F136" i="2" a="1"/>
  <c r="F136" i="2" s="1"/>
  <c r="F137" i="2" a="1"/>
  <c r="F137" i="2" s="1"/>
  <c r="F138" i="2" a="1"/>
  <c r="F138" i="2" s="1"/>
  <c r="F139" i="2" a="1"/>
  <c r="F139" i="2" s="1"/>
  <c r="F140" i="2" a="1"/>
  <c r="F140" i="2" s="1"/>
  <c r="F141" i="2" a="1"/>
  <c r="F141" i="2" s="1"/>
  <c r="F142" i="2" a="1"/>
  <c r="F142" i="2" s="1"/>
  <c r="F143" i="2" a="1"/>
  <c r="F143" i="2" s="1"/>
  <c r="F144" i="2" a="1"/>
  <c r="F144" i="2" s="1"/>
  <c r="F145" i="2" a="1"/>
  <c r="F145" i="2" s="1"/>
  <c r="F146" i="2" a="1"/>
  <c r="F146" i="2" s="1"/>
  <c r="F147" i="2" a="1"/>
  <c r="F147" i="2" s="1"/>
  <c r="F148" i="2" a="1"/>
  <c r="F148" i="2" s="1"/>
  <c r="F149" i="2" a="1"/>
  <c r="F149" i="2" s="1"/>
  <c r="F150" i="2" a="1"/>
  <c r="F150" i="2" s="1"/>
  <c r="F151" i="2" a="1"/>
  <c r="F151" i="2" s="1"/>
  <c r="F152" i="2" a="1"/>
  <c r="F152" i="2" s="1"/>
  <c r="F153" i="2" a="1"/>
  <c r="F153" i="2" s="1"/>
  <c r="F154" i="2" a="1"/>
  <c r="F154" i="2" s="1"/>
  <c r="F155" i="2" a="1"/>
  <c r="F155" i="2" s="1"/>
  <c r="F156" i="2" a="1"/>
  <c r="F156" i="2" s="1"/>
  <c r="F157" i="2" a="1"/>
  <c r="F157" i="2" s="1"/>
  <c r="F158" i="2" a="1"/>
  <c r="F158" i="2" s="1"/>
  <c r="F159" i="2" a="1"/>
  <c r="F159" i="2" s="1"/>
  <c r="F160" i="2" a="1"/>
  <c r="F160" i="2" s="1"/>
  <c r="F161" i="2" a="1"/>
  <c r="F161" i="2" s="1"/>
  <c r="F162" i="2" a="1"/>
  <c r="F162" i="2" s="1"/>
  <c r="F163" i="2" a="1"/>
  <c r="F163" i="2" s="1"/>
  <c r="F164" i="2" a="1"/>
  <c r="F164" i="2" s="1"/>
  <c r="F165" i="2" a="1"/>
  <c r="F165" i="2" s="1"/>
  <c r="F166" i="2" a="1"/>
  <c r="F166" i="2" s="1"/>
  <c r="F167" i="2" a="1"/>
  <c r="F167" i="2" s="1"/>
  <c r="F168" i="2" a="1"/>
  <c r="F168" i="2" s="1"/>
  <c r="F169" i="2" a="1"/>
  <c r="F169" i="2" s="1"/>
  <c r="F170" i="2" a="1"/>
  <c r="F170" i="2" s="1"/>
  <c r="F171" i="2" a="1"/>
  <c r="F171" i="2" s="1"/>
  <c r="F172" i="2" a="1"/>
  <c r="F172" i="2" s="1"/>
  <c r="F173" i="2" a="1"/>
  <c r="F173" i="2" s="1"/>
  <c r="F174" i="2" a="1"/>
  <c r="F174" i="2" s="1"/>
  <c r="F175" i="2" a="1"/>
  <c r="F175" i="2" s="1"/>
  <c r="F176" i="2" a="1"/>
  <c r="F176" i="2" s="1"/>
  <c r="F177" i="2" a="1"/>
  <c r="F177" i="2"/>
  <c r="F178" i="2" a="1"/>
  <c r="F178" i="2" s="1"/>
  <c r="F179" i="2" a="1"/>
  <c r="F179" i="2" s="1"/>
  <c r="F180" i="2" a="1"/>
  <c r="F180" i="2" s="1"/>
  <c r="F181" i="2" a="1"/>
  <c r="F181" i="2" s="1"/>
  <c r="F182" i="2" a="1"/>
  <c r="F182" i="2" s="1"/>
  <c r="F183" i="2" a="1"/>
  <c r="F183" i="2" s="1"/>
  <c r="F184" i="2" a="1"/>
  <c r="F184" i="2" s="1"/>
  <c r="F185" i="2" a="1"/>
  <c r="F185" i="2" s="1"/>
  <c r="F186" i="2" a="1"/>
  <c r="F186" i="2" s="1"/>
  <c r="F187" i="2" a="1"/>
  <c r="F187" i="2" s="1"/>
  <c r="F188" i="2" a="1"/>
  <c r="F188" i="2" s="1"/>
  <c r="F189" i="2" a="1"/>
  <c r="F189" i="2" s="1"/>
  <c r="F190" i="2" a="1"/>
  <c r="F190" i="2" s="1"/>
  <c r="F191" i="2" a="1"/>
  <c r="F191" i="2" s="1"/>
  <c r="F192" i="2" a="1"/>
  <c r="F192" i="2" s="1"/>
  <c r="F193" i="2" a="1"/>
  <c r="F193" i="2" s="1"/>
  <c r="F194" i="2" a="1"/>
  <c r="F194" i="2" s="1"/>
  <c r="F195" i="2" a="1"/>
  <c r="F195" i="2" s="1"/>
  <c r="F196" i="2" a="1"/>
  <c r="F196" i="2" s="1"/>
  <c r="F197" i="2" a="1"/>
  <c r="F197" i="2" s="1"/>
  <c r="F198" i="2" a="1"/>
  <c r="F198" i="2" s="1"/>
  <c r="F199" i="2" a="1"/>
  <c r="F199" i="2" s="1"/>
  <c r="F200" i="2" a="1"/>
  <c r="F200" i="2" s="1"/>
  <c r="F201" i="2" a="1"/>
  <c r="F201" i="2" s="1"/>
  <c r="F202" i="2" a="1"/>
  <c r="F202" i="2" s="1"/>
  <c r="F203" i="2" a="1"/>
  <c r="F203" i="2" s="1"/>
  <c r="F204" i="2" a="1"/>
  <c r="F204" i="2" s="1"/>
  <c r="F205" i="2" a="1"/>
  <c r="F205" i="2" s="1"/>
  <c r="F206" i="2" a="1"/>
  <c r="F206" i="2"/>
  <c r="F207" i="2" a="1"/>
  <c r="F207" i="2" s="1"/>
  <c r="F208" i="2" a="1"/>
  <c r="F208" i="2" s="1"/>
  <c r="F209" i="2" a="1"/>
  <c r="F209" i="2" s="1"/>
  <c r="F210" i="2" a="1"/>
  <c r="F210" i="2"/>
  <c r="F211" i="2" a="1"/>
  <c r="F211" i="2" s="1"/>
  <c r="F212" i="2" a="1"/>
  <c r="F212" i="2" s="1"/>
  <c r="F213" i="2" a="1"/>
  <c r="F213" i="2" s="1"/>
  <c r="F214" i="2" a="1"/>
  <c r="F214" i="2" s="1"/>
  <c r="F215" i="2" a="1"/>
  <c r="F215" i="2" s="1"/>
  <c r="F216" i="2" a="1"/>
  <c r="F216" i="2" s="1"/>
  <c r="F217" i="2" a="1"/>
  <c r="F217" i="2" s="1"/>
  <c r="F218" i="2" a="1"/>
  <c r="F218" i="2" s="1"/>
  <c r="F219" i="2" a="1"/>
  <c r="F219" i="2" s="1"/>
  <c r="F220" i="2" a="1"/>
  <c r="F220" i="2" s="1"/>
  <c r="F221" i="2" a="1"/>
  <c r="F221" i="2" s="1"/>
  <c r="F222" i="2" a="1"/>
  <c r="F222" i="2" s="1"/>
  <c r="F223" i="2" a="1"/>
  <c r="F223" i="2" s="1"/>
  <c r="F224" i="2" a="1"/>
  <c r="F224" i="2" s="1"/>
  <c r="F225" i="2" a="1"/>
  <c r="F225" i="2" s="1"/>
  <c r="F226" i="2" a="1"/>
  <c r="F226" i="2" s="1"/>
  <c r="F227" i="2" a="1"/>
  <c r="F227" i="2" s="1"/>
  <c r="F228" i="2" a="1"/>
  <c r="F228" i="2" s="1"/>
  <c r="F229" i="2" a="1"/>
  <c r="F229" i="2" s="1"/>
  <c r="F230" i="2" a="1"/>
  <c r="F230" i="2" s="1"/>
  <c r="F231" i="2" a="1"/>
  <c r="F231" i="2" s="1"/>
  <c r="F232" i="2" a="1"/>
  <c r="F232" i="2" s="1"/>
  <c r="F233" i="2" a="1"/>
  <c r="F233" i="2" s="1"/>
  <c r="F234" i="2" a="1"/>
  <c r="F234" i="2" s="1"/>
  <c r="F235" i="2" a="1"/>
  <c r="F235" i="2" s="1"/>
  <c r="F236" i="2" a="1"/>
  <c r="F236" i="2" s="1"/>
  <c r="F237" i="2" a="1"/>
  <c r="F237" i="2" s="1"/>
  <c r="F238" i="2" a="1"/>
  <c r="F238" i="2"/>
  <c r="F239" i="2" a="1"/>
  <c r="F239" i="2" s="1"/>
  <c r="F240" i="2" a="1"/>
  <c r="F240" i="2" s="1"/>
  <c r="F241" i="2" a="1"/>
  <c r="F241" i="2" s="1"/>
  <c r="F242" i="2" a="1"/>
  <c r="F242" i="2"/>
  <c r="F243" i="2" a="1"/>
  <c r="F243" i="2" s="1"/>
  <c r="F244" i="2" a="1"/>
  <c r="F244" i="2" s="1"/>
  <c r="F245" i="2" a="1"/>
  <c r="F245" i="2" s="1"/>
  <c r="F246" i="2" a="1"/>
  <c r="F246" i="2" s="1"/>
  <c r="F247" i="2" a="1"/>
  <c r="F247" i="2" s="1"/>
  <c r="F248" i="2" a="1"/>
  <c r="F248" i="2" s="1"/>
  <c r="F249" i="2" a="1"/>
  <c r="F249" i="2" s="1"/>
  <c r="F250" i="2" a="1"/>
  <c r="F250" i="2" s="1"/>
  <c r="F251" i="2" a="1"/>
  <c r="F251" i="2" s="1"/>
  <c r="F252" i="2" a="1"/>
  <c r="F252" i="2" s="1"/>
  <c r="F253" i="2" a="1"/>
  <c r="F253" i="2" s="1"/>
  <c r="F254" i="2" a="1"/>
  <c r="F254" i="2" s="1"/>
  <c r="F255" i="2" a="1"/>
  <c r="F255" i="2" s="1"/>
  <c r="F256" i="2" a="1"/>
  <c r="F256" i="2" s="1"/>
  <c r="F257" i="2" a="1"/>
  <c r="F257" i="2" s="1"/>
  <c r="F258" i="2" a="1"/>
  <c r="F258" i="2" s="1"/>
  <c r="F259" i="2" a="1"/>
  <c r="F259" i="2" s="1"/>
  <c r="F260" i="2" a="1"/>
  <c r="F260" i="2" s="1"/>
  <c r="F261" i="2" a="1"/>
  <c r="F261" i="2" s="1"/>
  <c r="F262" i="2" a="1"/>
  <c r="F262" i="2" s="1"/>
  <c r="F263" i="2" a="1"/>
  <c r="F263" i="2" s="1"/>
  <c r="F264" i="2" a="1"/>
  <c r="F264" i="2" s="1"/>
  <c r="F265" i="2" a="1"/>
  <c r="F265" i="2" s="1"/>
  <c r="F266" i="2" a="1"/>
  <c r="F266" i="2" s="1"/>
  <c r="F267" i="2" a="1"/>
  <c r="F267" i="2" s="1"/>
  <c r="F268" i="2" a="1"/>
  <c r="F268" i="2" s="1"/>
  <c r="F269" i="2" a="1"/>
  <c r="F269" i="2" s="1"/>
  <c r="F270" i="2" a="1"/>
  <c r="F270" i="2"/>
  <c r="F271" i="2" a="1"/>
  <c r="F271" i="2" s="1"/>
  <c r="F272" i="2" a="1"/>
  <c r="F272" i="2" s="1"/>
  <c r="F273" i="2" a="1"/>
  <c r="F273" i="2" s="1"/>
  <c r="F274" i="2" a="1"/>
  <c r="F274" i="2"/>
  <c r="F275" i="2" a="1"/>
  <c r="F275" i="2" s="1"/>
  <c r="F276" i="2" a="1"/>
  <c r="F276" i="2" s="1"/>
  <c r="F277" i="2" a="1"/>
  <c r="F277" i="2" s="1"/>
  <c r="F278" i="2" a="1"/>
  <c r="F278" i="2" s="1"/>
  <c r="F279" i="2" a="1"/>
  <c r="F279" i="2" s="1"/>
  <c r="F280" i="2" a="1"/>
  <c r="F280" i="2" s="1"/>
  <c r="F281" i="2" a="1"/>
  <c r="F281" i="2" s="1"/>
  <c r="F282" i="2" a="1"/>
  <c r="F282" i="2" s="1"/>
  <c r="F283" i="2" a="1"/>
  <c r="F283" i="2" s="1"/>
  <c r="F284" i="2" a="1"/>
  <c r="F284" i="2" s="1"/>
  <c r="F285" i="2" a="1"/>
  <c r="F285" i="2" s="1"/>
  <c r="F286" i="2" a="1"/>
  <c r="F286" i="2" s="1"/>
  <c r="F287" i="2" a="1"/>
  <c r="F287" i="2" s="1"/>
  <c r="F288" i="2" a="1"/>
  <c r="F288" i="2" s="1"/>
  <c r="F289" i="2" a="1"/>
  <c r="F289" i="2" s="1"/>
  <c r="F290" i="2" a="1"/>
  <c r="F290" i="2" s="1"/>
  <c r="F291" i="2" a="1"/>
  <c r="F291" i="2" s="1"/>
  <c r="F292" i="2" a="1"/>
  <c r="F292" i="2" s="1"/>
  <c r="F293" i="2" a="1"/>
  <c r="F293" i="2" s="1"/>
  <c r="F294" i="2" a="1"/>
  <c r="F294" i="2" s="1"/>
  <c r="F295" i="2" a="1"/>
  <c r="F295" i="2" s="1"/>
  <c r="F296" i="2" a="1"/>
  <c r="F296" i="2" s="1"/>
  <c r="F297" i="2" a="1"/>
  <c r="F297" i="2" s="1"/>
  <c r="F298" i="2" a="1"/>
  <c r="F298" i="2" s="1"/>
  <c r="F299" i="2" a="1"/>
  <c r="F299" i="2" s="1"/>
  <c r="F300" i="2" a="1"/>
  <c r="F300" i="2" s="1"/>
  <c r="F301" i="2" a="1"/>
  <c r="F301" i="2" s="1"/>
  <c r="F302" i="2" a="1"/>
  <c r="F302" i="2"/>
  <c r="F303" i="2" a="1"/>
  <c r="F303" i="2" s="1"/>
  <c r="F304" i="2" a="1"/>
  <c r="F304" i="2" s="1"/>
  <c r="F305" i="2" a="1"/>
  <c r="F305" i="2" s="1"/>
  <c r="F306" i="2" a="1"/>
  <c r="F306" i="2"/>
  <c r="F307" i="2" a="1"/>
  <c r="F307" i="2" s="1"/>
  <c r="F308" i="2" a="1"/>
  <c r="F308" i="2" s="1"/>
  <c r="F309" i="2" a="1"/>
  <c r="F309" i="2" s="1"/>
  <c r="F310" i="2" a="1"/>
  <c r="F310" i="2" s="1"/>
  <c r="F311" i="2" a="1"/>
  <c r="F311" i="2" s="1"/>
  <c r="F312" i="2" a="1"/>
  <c r="F312" i="2" s="1"/>
  <c r="F313" i="2" a="1"/>
  <c r="F313" i="2" s="1"/>
  <c r="F314" i="2" a="1"/>
  <c r="F314" i="2" s="1"/>
  <c r="F315" i="2" a="1"/>
  <c r="F315" i="2" s="1"/>
  <c r="F316" i="2" a="1"/>
  <c r="F316" i="2" s="1"/>
  <c r="F317" i="2" a="1"/>
  <c r="F317" i="2" s="1"/>
  <c r="F318" i="2" a="1"/>
  <c r="F318" i="2" s="1"/>
  <c r="F319" i="2" a="1"/>
  <c r="F319" i="2" s="1"/>
  <c r="F320" i="2" a="1"/>
  <c r="F320" i="2" s="1"/>
  <c r="F321" i="2" a="1"/>
  <c r="F321" i="2" s="1"/>
  <c r="F322" i="2" a="1"/>
  <c r="F322" i="2" s="1"/>
  <c r="F323" i="2" a="1"/>
  <c r="F323" i="2" s="1"/>
  <c r="F324" i="2" a="1"/>
  <c r="F324" i="2" s="1"/>
  <c r="F325" i="2" a="1"/>
  <c r="F325" i="2" s="1"/>
  <c r="F326" i="2" a="1"/>
  <c r="F326" i="2" s="1"/>
  <c r="F327" i="2" a="1"/>
  <c r="F327" i="2" s="1"/>
  <c r="F328" i="2" a="1"/>
  <c r="F328" i="2" s="1"/>
  <c r="F329" i="2" a="1"/>
  <c r="F329" i="2" s="1"/>
  <c r="F330" i="2" a="1"/>
  <c r="F330" i="2" s="1"/>
  <c r="F331" i="2" a="1"/>
  <c r="F331" i="2" s="1"/>
  <c r="F332" i="2" a="1"/>
  <c r="F332" i="2" s="1"/>
  <c r="F333" i="2" a="1"/>
  <c r="F333" i="2" s="1"/>
  <c r="F334" i="2" a="1"/>
  <c r="F334" i="2" s="1"/>
  <c r="F335" i="2" a="1"/>
  <c r="F335" i="2" s="1"/>
  <c r="F336" i="2" a="1"/>
  <c r="F336" i="2" s="1"/>
  <c r="F337" i="2" a="1"/>
  <c r="F337" i="2" s="1"/>
  <c r="F338" i="2" a="1"/>
  <c r="F338" i="2" s="1"/>
  <c r="F339" i="2" a="1"/>
  <c r="F339" i="2" s="1"/>
  <c r="F340" i="2" a="1"/>
  <c r="F340" i="2" s="1"/>
  <c r="F341" i="2" a="1"/>
  <c r="F341" i="2" s="1"/>
  <c r="F342" i="2" a="1"/>
  <c r="F342" i="2" s="1"/>
  <c r="F343" i="2" a="1"/>
  <c r="F343" i="2" s="1"/>
  <c r="F344" i="2" a="1"/>
  <c r="F344" i="2" s="1"/>
  <c r="F345" i="2" a="1"/>
  <c r="F345" i="2" s="1"/>
  <c r="F346" i="2" a="1"/>
  <c r="F346" i="2" s="1"/>
  <c r="F347" i="2" a="1"/>
  <c r="F347" i="2" s="1"/>
  <c r="F348" i="2" a="1"/>
  <c r="F348" i="2" s="1"/>
  <c r="F349" i="2" a="1"/>
  <c r="F349" i="2" s="1"/>
  <c r="F350" i="2" a="1"/>
  <c r="F350" i="2" s="1"/>
  <c r="F351" i="2" a="1"/>
  <c r="F351" i="2" s="1"/>
  <c r="F352" i="2" a="1"/>
  <c r="F352" i="2" s="1"/>
  <c r="F353" i="2" a="1"/>
  <c r="F353" i="2" s="1"/>
  <c r="F354" i="2" a="1"/>
  <c r="F354" i="2" s="1"/>
  <c r="F355" i="2" a="1"/>
  <c r="F355" i="2" s="1"/>
  <c r="F356" i="2" a="1"/>
  <c r="F356" i="2" s="1"/>
  <c r="F357" i="2" a="1"/>
  <c r="F357" i="2" s="1"/>
  <c r="F358" i="2" a="1"/>
  <c r="F358" i="2" s="1"/>
  <c r="F359" i="2" a="1"/>
  <c r="F359" i="2" s="1"/>
  <c r="F360" i="2" a="1"/>
  <c r="F360" i="2" s="1"/>
  <c r="F361" i="2" a="1"/>
  <c r="F361" i="2" s="1"/>
  <c r="F362" i="2" a="1"/>
  <c r="F362" i="2" s="1"/>
  <c r="F363" i="2" a="1"/>
  <c r="F363" i="2" s="1"/>
  <c r="F364" i="2" a="1"/>
  <c r="F364" i="2" s="1"/>
  <c r="F365" i="2" a="1"/>
  <c r="F365" i="2" s="1"/>
  <c r="F366" i="2" a="1"/>
  <c r="F366" i="2" s="1"/>
  <c r="F367" i="2" a="1"/>
  <c r="F367" i="2" s="1"/>
  <c r="F368" i="2" a="1"/>
  <c r="F368" i="2" s="1"/>
  <c r="F369" i="2" a="1"/>
  <c r="F369" i="2" s="1"/>
  <c r="F370" i="2" a="1"/>
  <c r="F370" i="2" s="1"/>
  <c r="F371" i="2" a="1"/>
  <c r="F371" i="2" s="1"/>
  <c r="F372" i="2" a="1"/>
  <c r="F372" i="2" s="1"/>
  <c r="F373" i="2" a="1"/>
  <c r="F373" i="2" s="1"/>
  <c r="F374" i="2" a="1"/>
  <c r="F374" i="2" s="1"/>
  <c r="F375" i="2" a="1"/>
  <c r="F375" i="2" s="1"/>
  <c r="F376" i="2" a="1"/>
  <c r="F376" i="2" s="1"/>
  <c r="F377" i="2" a="1"/>
  <c r="F377" i="2" s="1"/>
  <c r="F378" i="2" a="1"/>
  <c r="F378" i="2" s="1"/>
  <c r="F379" i="2" a="1"/>
  <c r="F379" i="2" s="1"/>
  <c r="F380" i="2" a="1"/>
  <c r="F380" i="2" s="1"/>
  <c r="F381" i="2" a="1"/>
  <c r="F381" i="2" s="1"/>
  <c r="F382" i="2" a="1"/>
  <c r="F382" i="2" s="1"/>
  <c r="F383" i="2" a="1"/>
  <c r="F383" i="2" s="1"/>
  <c r="F384" i="2" a="1"/>
  <c r="F384" i="2" s="1"/>
  <c r="F385" i="2" a="1"/>
  <c r="F385" i="2" s="1"/>
  <c r="F386" i="2" a="1"/>
  <c r="F386" i="2" s="1"/>
  <c r="F387" i="2" a="1"/>
  <c r="F387" i="2" s="1"/>
  <c r="F388" i="2" a="1"/>
  <c r="F388" i="2" s="1"/>
  <c r="F389" i="2" a="1"/>
  <c r="F389" i="2" s="1"/>
  <c r="F390" i="2" a="1"/>
  <c r="F390" i="2" s="1"/>
  <c r="F391" i="2" a="1"/>
  <c r="F391" i="2" s="1"/>
  <c r="F392" i="2" a="1"/>
  <c r="F392" i="2" s="1"/>
  <c r="F393" i="2" a="1"/>
  <c r="F393" i="2" s="1"/>
  <c r="F394" i="2" a="1"/>
  <c r="F394" i="2" s="1"/>
  <c r="F395" i="2" a="1"/>
  <c r="F395" i="2" s="1"/>
  <c r="F396" i="2" a="1"/>
  <c r="F396" i="2" s="1"/>
  <c r="F397" i="2" a="1"/>
  <c r="F397" i="2" s="1"/>
  <c r="F398" i="2" a="1"/>
  <c r="F398" i="2" s="1"/>
  <c r="F399" i="2" a="1"/>
  <c r="F399" i="2" s="1"/>
  <c r="F400" i="2" a="1"/>
  <c r="F400" i="2" s="1"/>
  <c r="F401" i="2" a="1"/>
  <c r="F401" i="2" s="1"/>
  <c r="F402" i="2" a="1"/>
  <c r="F402" i="2" s="1"/>
  <c r="F403" i="2" a="1"/>
  <c r="F403" i="2" s="1"/>
  <c r="F404" i="2" a="1"/>
  <c r="F404" i="2" s="1"/>
  <c r="F405" i="2" a="1"/>
  <c r="F405" i="2" s="1"/>
  <c r="F406" i="2" a="1"/>
  <c r="F406" i="2" s="1"/>
  <c r="F407" i="2" a="1"/>
  <c r="F407" i="2" s="1"/>
  <c r="F408" i="2" a="1"/>
  <c r="F408" i="2" s="1"/>
  <c r="F409" i="2" a="1"/>
  <c r="F409" i="2" s="1"/>
  <c r="F410" i="2" a="1"/>
  <c r="F410" i="2" s="1"/>
  <c r="F411" i="2" a="1"/>
  <c r="F411" i="2" s="1"/>
  <c r="F412" i="2" a="1"/>
  <c r="F412" i="2" s="1"/>
  <c r="F413" i="2" a="1"/>
  <c r="F413" i="2" s="1"/>
  <c r="F414" i="2" a="1"/>
  <c r="F414" i="2" s="1"/>
  <c r="F415" i="2" a="1"/>
  <c r="F415" i="2" s="1"/>
  <c r="F416" i="2" a="1"/>
  <c r="F416" i="2" s="1"/>
  <c r="F417" i="2" a="1"/>
  <c r="F417" i="2" s="1"/>
  <c r="F418" i="2" a="1"/>
  <c r="F418" i="2" s="1"/>
  <c r="F419" i="2" a="1"/>
  <c r="F419" i="2" s="1"/>
  <c r="F3" i="2" a="1"/>
  <c r="F3" i="2" s="1"/>
  <c r="F4" i="2" a="1"/>
  <c r="F4" i="2"/>
  <c r="F5" i="2" a="1"/>
  <c r="F5" i="2" s="1"/>
  <c r="F6" i="2" a="1"/>
  <c r="F6" i="2" s="1"/>
  <c r="F7" i="2" a="1"/>
  <c r="F7" i="2" s="1"/>
  <c r="F8" i="2" a="1"/>
  <c r="F8" i="2" s="1"/>
  <c r="F9" i="2" a="1"/>
  <c r="F9" i="2" s="1"/>
  <c r="F10" i="2" a="1"/>
  <c r="F10" i="2"/>
  <c r="F11" i="2" a="1"/>
  <c r="F11" i="2" s="1"/>
  <c r="F12" i="2" a="1"/>
  <c r="F12" i="2" s="1"/>
  <c r="F13" i="2" a="1"/>
  <c r="F13" i="2" s="1"/>
  <c r="F14" i="2" a="1"/>
  <c r="F14" i="2" s="1"/>
  <c r="F15" i="2" a="1"/>
  <c r="F15" i="2" s="1"/>
  <c r="F16" i="2" a="1"/>
  <c r="F16" i="2"/>
  <c r="F17" i="2" a="1"/>
  <c r="F17" i="2" s="1"/>
  <c r="F2" i="2" a="1"/>
  <c r="F2" i="2" s="1"/>
  <c r="K1" i="2" a="1"/>
  <c r="K1" i="2" s="1"/>
  <c r="L1" i="2" s="1" a="1"/>
  <c r="L1" i="2" s="1"/>
  <c r="L10" i="2" l="1" a="1"/>
  <c r="L10" i="2" s="1"/>
  <c r="L6" i="2" a="1"/>
  <c r="L6" i="2" s="1"/>
  <c r="L9" i="2" a="1"/>
  <c r="L9" i="2" s="1"/>
  <c r="L2" i="2" a="1"/>
  <c r="L2" i="2" s="1"/>
  <c r="L13" i="2" a="1"/>
  <c r="L13" i="2" s="1"/>
  <c r="L5" i="2" a="1"/>
  <c r="L5" i="2" s="1"/>
  <c r="L12" i="2" a="1"/>
  <c r="L12" i="2" s="1"/>
  <c r="L8" i="2" a="1"/>
  <c r="L8" i="2" s="1"/>
  <c r="L4" i="2" a="1"/>
  <c r="L4" i="2" s="1"/>
  <c r="L11" i="2" a="1"/>
  <c r="L11" i="2" s="1"/>
  <c r="L7" i="2" a="1"/>
  <c r="L7" i="2" s="1"/>
  <c r="L3" i="2" a="1"/>
  <c r="L3" i="2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C9A4FB-60C5-4E04-B86A-C88BC81F5AFC}" odcFile="C:\Users\fcallewaert\Downloads\query (4).iqy" keepAlive="1" name="query (4)" type="5" refreshedVersion="8" minRefreshableVersion="3" saveData="1">
    <dbPr connection="Provider=Microsoft.Office.List.OLEDB.2.0;Data Source=&quot;&quot;;ApplicationName=Excel;Version=12.0.0.0" command="&lt;LIST&gt;&lt;VIEWGUID&gt;DBF0CBDB-3BE6-475E-A553-22DB2EF7CA92&lt;/VIEWGUID&gt;&lt;LISTNAME&gt;88d5d9de-fa77-4ed4-9fb0-1f3c4d6dcb13&lt;/LISTNAME&gt;&lt;LISTWEB&gt;https://groupeeiffage.sharepoint.com/sites/GS-INFRA-OPERE/FormulairesOPERE/FormulairesSIG/_vti_bin&lt;/LISTWEB&gt;&lt;LISTSUBWEB&gt;&lt;/LISTSUBWEB&gt;&lt;ROOTFOLDER&gt;&lt;/ROOTFOLDER&gt;&lt;/LIST&gt;" commandType="5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<sst xmlns="http://schemas.openxmlformats.org/spreadsheetml/2006/main" count="1267" uniqueCount="460">
  <si>
    <t>VOIE</t>
  </si>
  <si>
    <t>SALLE_TECHNIQUE</t>
  </si>
  <si>
    <t>V2</t>
  </si>
  <si>
    <t>SEI71</t>
  </si>
  <si>
    <t>RFC</t>
  </si>
  <si>
    <t>V1</t>
  </si>
  <si>
    <t>SEI72</t>
  </si>
  <si>
    <t>RFM</t>
  </si>
  <si>
    <t>V4</t>
  </si>
  <si>
    <t>R1S</t>
  </si>
  <si>
    <t>SEI73</t>
  </si>
  <si>
    <t>SEI74</t>
  </si>
  <si>
    <t>R1E</t>
  </si>
  <si>
    <t>SEI76</t>
  </si>
  <si>
    <t>SEI77</t>
  </si>
  <si>
    <t>SEI79</t>
  </si>
  <si>
    <t>SEI80</t>
  </si>
  <si>
    <t>CAI39</t>
  </si>
  <si>
    <t>CAI52</t>
  </si>
  <si>
    <t>CAI80</t>
  </si>
  <si>
    <t>CAI91</t>
  </si>
  <si>
    <t>CAI112</t>
  </si>
  <si>
    <t>CAI145</t>
  </si>
  <si>
    <t>CAI168</t>
  </si>
  <si>
    <t>CAI174</t>
  </si>
  <si>
    <t>R2S</t>
  </si>
  <si>
    <t>SEI75</t>
  </si>
  <si>
    <t>SEI78</t>
  </si>
  <si>
    <t>VR1S</t>
  </si>
  <si>
    <t>VBMO</t>
  </si>
  <si>
    <t>VR2S</t>
  </si>
  <si>
    <t>VRDA</t>
  </si>
  <si>
    <t>V2BM</t>
  </si>
  <si>
    <t>PK début</t>
  </si>
  <si>
    <t>PK fin</t>
  </si>
  <si>
    <t>Agent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</si>
  <si>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</si>
  <si>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</si>
  <si>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</si>
  <si>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</si>
  <si>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</si>
  <si>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</si>
  <si>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</si>
  <si>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</si>
  <si>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</si>
  <si>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</si>
  <si>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</si>
  <si>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</si>
  <si>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</si>
  <si>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</si>
  <si>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</si>
  <si>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</si>
  <si>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</si>
  <si>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</si>
  <si>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</si>
  <si>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</si>
  <si>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Agent 21</t>
  </si>
  <si>
    <t>Agent 22</t>
  </si>
  <si>
    <t>Agent 23</t>
  </si>
  <si>
    <t>Agent 24</t>
  </si>
  <si>
    <t>Agent 25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</si>
  <si>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</si>
  <si>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</si>
  <si>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</si>
  <si>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</si>
  <si>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</si>
  <si>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</si>
  <si>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</si>
  <si>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</si>
  <si>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</si>
  <si>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</si>
  <si>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</si>
  <si>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</si>
  <si>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</si>
  <si>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</si>
  <si>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</si>
  <si>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</si>
  <si>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</si>
  <si>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</si>
  <si>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</si>
  <si>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</si>
  <si>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</si>
  <si>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</si>
  <si>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</si>
  <si>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</si>
  <si>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</si>
  <si>
    <t>Agent 51</t>
  </si>
  <si>
    <t>Agent 52</t>
  </si>
  <si>
    <t>Agent 53</t>
  </si>
  <si>
    <t>Agent 54</t>
  </si>
  <si>
    <t>Agent 55</t>
  </si>
  <si>
    <t>Agent 56</t>
  </si>
  <si>
    <t>Agent 57</t>
  </si>
  <si>
    <t>Agent 58</t>
  </si>
  <si>
    <t>Agent 59</t>
  </si>
  <si>
    <t>Agent 60</t>
  </si>
  <si>
    <t>Agent 61</t>
  </si>
  <si>
    <t>Agent 62</t>
  </si>
  <si>
    <t>Agent 63</t>
  </si>
  <si>
    <t>Agent 64</t>
  </si>
  <si>
    <t>Agent 65</t>
  </si>
  <si>
    <t>Agent 66</t>
  </si>
  <si>
    <t>Agent 67</t>
  </si>
  <si>
    <t>Agent 68</t>
  </si>
  <si>
    <t>Agent 69</t>
  </si>
  <si>
    <t>Agent 70</t>
  </si>
  <si>
    <t>Agent 71</t>
  </si>
  <si>
    <t>Agent 72</t>
  </si>
  <si>
    <t>Agent 73</t>
  </si>
  <si>
    <t>Agent 74</t>
  </si>
  <si>
    <t>Agent 75</t>
  </si>
  <si>
    <t>Agent 76</t>
  </si>
  <si>
    <t>Agent 77</t>
  </si>
  <si>
    <t>Agent 78</t>
  </si>
  <si>
    <t>Agent 79</t>
  </si>
  <si>
    <t>Agent 80</t>
  </si>
  <si>
    <t>Agent 81</t>
  </si>
  <si>
    <t>Agent 82</t>
  </si>
  <si>
    <t>Agent 83</t>
  </si>
  <si>
    <t>Agent 84</t>
  </si>
  <si>
    <t>Agent 85</t>
  </si>
  <si>
    <t>Agent 86</t>
  </si>
  <si>
    <t>Agent 87</t>
  </si>
  <si>
    <t>Agent 88</t>
  </si>
  <si>
    <t>Agent 89</t>
  </si>
  <si>
    <t>Agent 90</t>
  </si>
  <si>
    <t>Agent 91</t>
  </si>
  <si>
    <t>Agent 92</t>
  </si>
  <si>
    <t>Agent 93</t>
  </si>
  <si>
    <t>Agent 94</t>
  </si>
  <si>
    <t>Agent 95</t>
  </si>
  <si>
    <t>Agent 96</t>
  </si>
  <si>
    <t>Agent 97</t>
  </si>
  <si>
    <t>Agent 98</t>
  </si>
  <si>
    <t>Agent 99</t>
  </si>
  <si>
    <t>Agent 100</t>
  </si>
  <si>
    <t>Agent 101</t>
  </si>
  <si>
    <t>Agent 102</t>
  </si>
  <si>
    <t>Agent 103</t>
  </si>
  <si>
    <t>Agent 104</t>
  </si>
  <si>
    <t>Agent 105</t>
  </si>
  <si>
    <t>Agent 106</t>
  </si>
  <si>
    <t>Agent 107</t>
  </si>
  <si>
    <t>Agent 108</t>
  </si>
  <si>
    <t>Agent 109</t>
  </si>
  <si>
    <t>Agent 110</t>
  </si>
  <si>
    <t>Agent 111</t>
  </si>
  <si>
    <t>Agent 112</t>
  </si>
  <si>
    <t>Agent 113</t>
  </si>
  <si>
    <t>Agent 114</t>
  </si>
  <si>
    <t>Agent 115</t>
  </si>
  <si>
    <t>Agent 116</t>
  </si>
  <si>
    <t>Agent 117</t>
  </si>
  <si>
    <t>Agent 118</t>
  </si>
  <si>
    <t>Agent 119</t>
  </si>
  <si>
    <t>Agent 120</t>
  </si>
  <si>
    <t>Agent 121</t>
  </si>
  <si>
    <t>Agent 122</t>
  </si>
  <si>
    <t>Agent 123</t>
  </si>
  <si>
    <t>Agent 124</t>
  </si>
  <si>
    <t>Agent 125</t>
  </si>
  <si>
    <t>Agent 126</t>
  </si>
  <si>
    <t>Agent 127</t>
  </si>
  <si>
    <t>Agent 128</t>
  </si>
  <si>
    <t>Agent 129</t>
  </si>
  <si>
    <t>Agent 130</t>
  </si>
  <si>
    <t>Agent 131</t>
  </si>
  <si>
    <t>Agent 132</t>
  </si>
  <si>
    <t>Agent 133</t>
  </si>
  <si>
    <t>Agent 134</t>
  </si>
  <si>
    <t>Agent 135</t>
  </si>
  <si>
    <t>Agent 136</t>
  </si>
  <si>
    <t>Agent 137</t>
  </si>
  <si>
    <t>Agent 138</t>
  </si>
  <si>
    <t>Agent 139</t>
  </si>
  <si>
    <t>Agent 140</t>
  </si>
  <si>
    <t>Agent 141</t>
  </si>
  <si>
    <t>Agent 142</t>
  </si>
  <si>
    <t>Agent 143</t>
  </si>
  <si>
    <t>Agent 144</t>
  </si>
  <si>
    <t>Agent 145</t>
  </si>
  <si>
    <t>Agent 146</t>
  </si>
  <si>
    <t>Agent 147</t>
  </si>
  <si>
    <t>Agent 148</t>
  </si>
  <si>
    <t>Agent 149</t>
  </si>
  <si>
    <t>Agent 150</t>
  </si>
  <si>
    <t>Agent 151</t>
  </si>
  <si>
    <t>Agent 152</t>
  </si>
  <si>
    <t>Agent 153</t>
  </si>
  <si>
    <t>Agent 154</t>
  </si>
  <si>
    <t>Agent 155</t>
  </si>
  <si>
    <t>Agent 156</t>
  </si>
  <si>
    <t>Agent 157</t>
  </si>
  <si>
    <t>Agent 158</t>
  </si>
  <si>
    <t>Agent 159</t>
  </si>
  <si>
    <t>Agent 160</t>
  </si>
  <si>
    <t>Agent 161</t>
  </si>
  <si>
    <t>Agent 162</t>
  </si>
  <si>
    <t>Agent 163</t>
  </si>
  <si>
    <t>Agent 164</t>
  </si>
  <si>
    <t>Agent 165</t>
  </si>
  <si>
    <t>Agent 166</t>
  </si>
  <si>
    <t>Agent 167</t>
  </si>
  <si>
    <t>Agent 168</t>
  </si>
  <si>
    <t>Agent 169</t>
  </si>
  <si>
    <t>Agent 170</t>
  </si>
  <si>
    <t>Agent 171</t>
  </si>
  <si>
    <t>Agent 172</t>
  </si>
  <si>
    <t>Agent 173</t>
  </si>
  <si>
    <t>Agent 174</t>
  </si>
  <si>
    <t>Agent 175</t>
  </si>
  <si>
    <t>Agent 176</t>
  </si>
  <si>
    <t>Agent 177</t>
  </si>
  <si>
    <t>Agent 178</t>
  </si>
  <si>
    <t>Agent 179</t>
  </si>
  <si>
    <t>Agent 180</t>
  </si>
  <si>
    <t>Agent 181</t>
  </si>
  <si>
    <t>Agent 182</t>
  </si>
  <si>
    <t>Agent 183</t>
  </si>
  <si>
    <t>Agent 184</t>
  </si>
  <si>
    <t>Agent 185</t>
  </si>
  <si>
    <t>Agent 186</t>
  </si>
  <si>
    <t>Agent 187</t>
  </si>
  <si>
    <t>Agent 188</t>
  </si>
  <si>
    <t>Agent 189</t>
  </si>
  <si>
    <t>Agent 190</t>
  </si>
  <si>
    <t>Agent 191</t>
  </si>
  <si>
    <t>Agent 192</t>
  </si>
  <si>
    <t>Agent 193</t>
  </si>
  <si>
    <t>Agent 194</t>
  </si>
  <si>
    <t>Agent 195</t>
  </si>
  <si>
    <t>Agent 196</t>
  </si>
  <si>
    <t>Agent 197</t>
  </si>
  <si>
    <t>Agent 198</t>
  </si>
  <si>
    <t>Agent 199</t>
  </si>
  <si>
    <t>Agent 200</t>
  </si>
  <si>
    <t>Agent 201</t>
  </si>
  <si>
    <t>Agent 202</t>
  </si>
  <si>
    <t>Agent 203</t>
  </si>
  <si>
    <t>Agent 204</t>
  </si>
  <si>
    <t>Agent 205</t>
  </si>
  <si>
    <t>Agent 206</t>
  </si>
  <si>
    <t>Agent 207</t>
  </si>
  <si>
    <t>Agent 208</t>
  </si>
  <si>
    <t>Agent 209</t>
  </si>
  <si>
    <t>Agent 210</t>
  </si>
  <si>
    <t>Agent 211</t>
  </si>
  <si>
    <t>Agent 212</t>
  </si>
  <si>
    <t>Agent 213</t>
  </si>
  <si>
    <t>Agent 214</t>
  </si>
  <si>
    <t>Agent 215</t>
  </si>
  <si>
    <t>Agent 216</t>
  </si>
  <si>
    <t>Agent 217</t>
  </si>
  <si>
    <t>Agent 218</t>
  </si>
  <si>
    <t>Agent 219</t>
  </si>
  <si>
    <t>Agent 220</t>
  </si>
  <si>
    <t>Agent 221</t>
  </si>
  <si>
    <t>Agent 222</t>
  </si>
  <si>
    <t>Agent 223</t>
  </si>
  <si>
    <t>Agent 224</t>
  </si>
  <si>
    <t>Agent 225</t>
  </si>
  <si>
    <t>Agent 226</t>
  </si>
  <si>
    <t>Agent 227</t>
  </si>
  <si>
    <t>Agent 228</t>
  </si>
  <si>
    <t>Agent 229</t>
  </si>
  <si>
    <t>Agent 230</t>
  </si>
  <si>
    <t>Agent 231</t>
  </si>
  <si>
    <t>Agent 232</t>
  </si>
  <si>
    <t>Agent 233</t>
  </si>
  <si>
    <t>Agent 234</t>
  </si>
  <si>
    <t>Agent 235</t>
  </si>
  <si>
    <t>Agent 236</t>
  </si>
  <si>
    <t>Agent 237</t>
  </si>
  <si>
    <t>Agent 238</t>
  </si>
  <si>
    <t>Agent 239</t>
  </si>
  <si>
    <t>Agent 240</t>
  </si>
  <si>
    <t>Agent 241</t>
  </si>
  <si>
    <t>Agent 242</t>
  </si>
  <si>
    <t>Agent 243</t>
  </si>
  <si>
    <t>Agent 244</t>
  </si>
  <si>
    <t>Agent 245</t>
  </si>
  <si>
    <t>Agent 246</t>
  </si>
  <si>
    <t>Agent 247</t>
  </si>
  <si>
    <t>Agent 248</t>
  </si>
  <si>
    <t>Agent 249</t>
  </si>
  <si>
    <t>Agent 250</t>
  </si>
  <si>
    <t>Agent 251</t>
  </si>
  <si>
    <t>Agent 252</t>
  </si>
  <si>
    <t>Agent 253</t>
  </si>
  <si>
    <t>Agent 254</t>
  </si>
  <si>
    <t>Agent 255</t>
  </si>
  <si>
    <t>Agent 256</t>
  </si>
  <si>
    <t>Agent 257</t>
  </si>
  <si>
    <t>Agent 258</t>
  </si>
  <si>
    <t>Agent 259</t>
  </si>
  <si>
    <t>Agent 260</t>
  </si>
  <si>
    <t>Agent 261</t>
  </si>
  <si>
    <t>Agent 262</t>
  </si>
  <si>
    <t>Agent 263</t>
  </si>
  <si>
    <t>Agent 264</t>
  </si>
  <si>
    <t>Agent 265</t>
  </si>
  <si>
    <t>Agent 266</t>
  </si>
  <si>
    <t>Agent 267</t>
  </si>
  <si>
    <t>Agent 268</t>
  </si>
  <si>
    <t>Agent 269</t>
  </si>
  <si>
    <t>Agent 270</t>
  </si>
  <si>
    <t>Agent 271</t>
  </si>
  <si>
    <t>Agent 272</t>
  </si>
  <si>
    <t>Agent 273</t>
  </si>
  <si>
    <t>Agent 274</t>
  </si>
  <si>
    <t>Agent 275</t>
  </si>
  <si>
    <t>Agent 276</t>
  </si>
  <si>
    <t>Agent 277</t>
  </si>
  <si>
    <t>Agent 278</t>
  </si>
  <si>
    <t>Agent 279</t>
  </si>
  <si>
    <t>Agent 280</t>
  </si>
  <si>
    <t>Agent 281</t>
  </si>
  <si>
    <t>Agent 282</t>
  </si>
  <si>
    <t>Agent 283</t>
  </si>
  <si>
    <t>Agent 284</t>
  </si>
  <si>
    <t>Agent 285</t>
  </si>
  <si>
    <t>Agent 286</t>
  </si>
  <si>
    <t>Agent 287</t>
  </si>
  <si>
    <t>Agent 288</t>
  </si>
  <si>
    <t>Agent 289</t>
  </si>
  <si>
    <t>Agent 290</t>
  </si>
  <si>
    <t>Agent 291</t>
  </si>
  <si>
    <t>Agent 292</t>
  </si>
  <si>
    <t>Agent 293</t>
  </si>
  <si>
    <t>Agent 294</t>
  </si>
  <si>
    <t>Agent 295</t>
  </si>
  <si>
    <t>Agent 296</t>
  </si>
  <si>
    <t>Agent 297</t>
  </si>
  <si>
    <t>Agent 298</t>
  </si>
  <si>
    <t>Agent 299</t>
  </si>
  <si>
    <t>Agent 300</t>
  </si>
  <si>
    <t>Agent 301</t>
  </si>
  <si>
    <t>Agent 302</t>
  </si>
  <si>
    <t>Agent 303</t>
  </si>
  <si>
    <t>Agent 304</t>
  </si>
  <si>
    <t>Agent 305</t>
  </si>
  <si>
    <t>Agent 306</t>
  </si>
  <si>
    <t>Agent 307</t>
  </si>
  <si>
    <t>Agent 308</t>
  </si>
  <si>
    <t>Agent 309</t>
  </si>
  <si>
    <t>Agent 310</t>
  </si>
  <si>
    <t>Agent 311</t>
  </si>
  <si>
    <t>Agent 312</t>
  </si>
  <si>
    <t>Agent 313</t>
  </si>
  <si>
    <t>Agent 314</t>
  </si>
  <si>
    <t>Agent 315</t>
  </si>
  <si>
    <t>Agent 316</t>
  </si>
  <si>
    <t>Agent 317</t>
  </si>
  <si>
    <t>Agent 318</t>
  </si>
  <si>
    <t>Agent 319</t>
  </si>
  <si>
    <t>Agent 320</t>
  </si>
  <si>
    <t>Agent 321</t>
  </si>
  <si>
    <t>Agent 322</t>
  </si>
  <si>
    <t>Agent 323</t>
  </si>
  <si>
    <t>Agent 324</t>
  </si>
  <si>
    <t>Agent 325</t>
  </si>
  <si>
    <t>Agent 326</t>
  </si>
  <si>
    <t>Agent 327</t>
  </si>
  <si>
    <t>Agent 328</t>
  </si>
  <si>
    <t>Agent 329</t>
  </si>
  <si>
    <t>Agent 330</t>
  </si>
  <si>
    <t>Agent 331</t>
  </si>
  <si>
    <t>Agent 332</t>
  </si>
  <si>
    <t>Agent 333</t>
  </si>
  <si>
    <t>Agent 334</t>
  </si>
  <si>
    <t>Agent 335</t>
  </si>
  <si>
    <t>Agent 336</t>
  </si>
  <si>
    <t>Agent 337</t>
  </si>
  <si>
    <t>Agent 338</t>
  </si>
  <si>
    <t>Agent 339</t>
  </si>
  <si>
    <t>Agent 340</t>
  </si>
  <si>
    <t>Agent 341</t>
  </si>
  <si>
    <t>Agent 342</t>
  </si>
  <si>
    <t>Agent 343</t>
  </si>
  <si>
    <t>Agent 344</t>
  </si>
  <si>
    <t>Agent 345</t>
  </si>
  <si>
    <t>Agent 346</t>
  </si>
  <si>
    <t>Agent 347</t>
  </si>
  <si>
    <t>Agent 348</t>
  </si>
  <si>
    <t>Agent 349</t>
  </si>
  <si>
    <t>Agent 350</t>
  </si>
  <si>
    <t>Agent 351</t>
  </si>
  <si>
    <t>Agent 352</t>
  </si>
  <si>
    <t>Agent 353</t>
  </si>
  <si>
    <t>Agent 354</t>
  </si>
  <si>
    <t>Agent 355</t>
  </si>
  <si>
    <t>Agent 356</t>
  </si>
  <si>
    <t>Agent 357</t>
  </si>
  <si>
    <t>Agent 358</t>
  </si>
  <si>
    <t>Agent 359</t>
  </si>
  <si>
    <t>Agent 360</t>
  </si>
  <si>
    <t>Agent 361</t>
  </si>
  <si>
    <t>Agent 362</t>
  </si>
  <si>
    <t>Agent 363</t>
  </si>
  <si>
    <t>Agent 364</t>
  </si>
  <si>
    <t>Agent 365</t>
  </si>
  <si>
    <t>Agent 366</t>
  </si>
  <si>
    <t>Agent 367</t>
  </si>
  <si>
    <t>Agent 368</t>
  </si>
  <si>
    <t>Agent 369</t>
  </si>
  <si>
    <t>Agent 370</t>
  </si>
  <si>
    <t>Agent 371</t>
  </si>
  <si>
    <t>Agent 372</t>
  </si>
  <si>
    <t>Agent 373</t>
  </si>
  <si>
    <t>Agent 374</t>
  </si>
  <si>
    <t>Agent 375</t>
  </si>
  <si>
    <t>Agent 376</t>
  </si>
  <si>
    <t>Agent 377</t>
  </si>
  <si>
    <t>Agent 378</t>
  </si>
  <si>
    <t>Agent 379</t>
  </si>
  <si>
    <t>Agent 380</t>
  </si>
  <si>
    <t>Agent 381</t>
  </si>
  <si>
    <t>Agent 382</t>
  </si>
  <si>
    <t>Agent 383</t>
  </si>
  <si>
    <t>Agent 384</t>
  </si>
  <si>
    <t>Agent 385</t>
  </si>
  <si>
    <t>Agent 386</t>
  </si>
  <si>
    <t>Agent 387</t>
  </si>
  <si>
    <t>Agent 388</t>
  </si>
  <si>
    <t>Agent 389</t>
  </si>
  <si>
    <t>Agent 390</t>
  </si>
  <si>
    <t>Agent 391</t>
  </si>
  <si>
    <t>Agent 392</t>
  </si>
  <si>
    <t>Agent 393</t>
  </si>
  <si>
    <t>Agent 394</t>
  </si>
  <si>
    <t>Agent 395</t>
  </si>
  <si>
    <t>Agent 396</t>
  </si>
  <si>
    <t>Agent 397</t>
  </si>
  <si>
    <t>Agent 398</t>
  </si>
  <si>
    <t>Agent 399</t>
  </si>
  <si>
    <t>Agent 400</t>
  </si>
  <si>
    <t>Agent 401</t>
  </si>
  <si>
    <t>Agent 402</t>
  </si>
  <si>
    <t>Agent 403</t>
  </si>
  <si>
    <t>Agent 404</t>
  </si>
  <si>
    <t>Agent 405</t>
  </si>
  <si>
    <t>Agent 406</t>
  </si>
  <si>
    <t>Agent 407</t>
  </si>
  <si>
    <t>Agent 408</t>
  </si>
  <si>
    <t>Agent 409</t>
  </si>
  <si>
    <t>Agent 410</t>
  </si>
  <si>
    <t>Agent 411</t>
  </si>
  <si>
    <t>Agent 412</t>
  </si>
  <si>
    <t>Agent 413</t>
  </si>
  <si>
    <t>Agent 414</t>
  </si>
  <si>
    <t>Agent 415</t>
  </si>
  <si>
    <t>Agent 416</t>
  </si>
  <si>
    <t>Agent 417</t>
  </si>
  <si>
    <t>Agent 418</t>
  </si>
  <si>
    <t>Route</t>
  </si>
  <si>
    <t xml:space="preserve">Point Kilométique min </t>
  </si>
  <si>
    <t>Point Kilométrique max</t>
  </si>
  <si>
    <t>Colonne1</t>
  </si>
  <si>
    <t>Colonne2</t>
  </si>
  <si>
    <t>Agents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</si>
</sst>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0"/>
      <color rgb="FF34373A"/>
      <name val="Arial"/>
      <family val="2"/>
    </font>
    <font>
      <b/>
      <sz val="11"/>
      <color rgb="FFFF000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10" xfId="0" applyBorder="1"/>
    <xf numFmtId="0" fontId="16" fillId="0" borderId="10" xfId="0" applyFont="1" applyBorder="1" applyAlignment="1">
      <alignment horizontal="center" vertical="center"/>
    </xf>
    <xf numFmtId="0" fontId="0" fillId="0" borderId="11" xfId="0" applyBorder="1"/>
    <xf numFmtId="0" fontId="19" fillId="0" borderId="10" xfId="0" applyFont="1" applyBorder="1"/>
    <xf numFmtId="0" fontId="20" fillId="0" borderId="10" xfId="0" applyFon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9">
    <dxf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164" formatCode="#,##0.000"/>
      <fill>
        <patternFill patternType="none">
          <fgColor indexed="64"/>
          <bgColor auto="1"/>
        </patternFill>
      </fill>
    </dxf>
    <dxf>
      <numFmt numFmtId="164" formatCode="#,##0.000"/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4)" backgroundRefresh="0" connectionId="1" xr16:uid="{12B5F806-B1DB-497E-8FD1-792A21B77D1D}" autoFormatId="16" applyNumberFormats="0" applyBorderFormats="0" applyFontFormats="0" applyPatternFormats="0" applyAlignmentFormats="0" applyWidthHeightFormats="0">
  <queryTableRefresh nextId="169" unboundColumnsRight="2">
    <queryTableFields count="7">
      <queryTableField id="1" name="NUM_CDV" tableColumnId="1"/>
      <queryTableField id="4" name="VOIE" tableColumnId="4"/>
      <queryTableField id="7" name="SALLE_TECHNIQUE" tableColumnId="7"/>
      <queryTableField id="8" name="PK" tableColumnId="8"/>
      <queryTableField id="13" name="PK_COTE_P" tableColumnId="13"/>
      <queryTableField id="167" dataBound="0" tableColumnId="2"/>
      <queryTableField id="168" dataBound="0" tableColumnId="3"/>
    </queryTableFields>
    <queryTableDeletedFields count="161">
      <deletedField name="NOM_FICHE"/>
      <deletedField name="STATION"/>
      <deletedField name="DATE"/>
      <deletedField name="OPERATEUR"/>
      <deletedField name="RB_MIN"/>
      <deletedField name="ICC_MIN"/>
      <deletedField name="FREQUENCE"/>
      <deletedField name="TYPE_CDV_COTE_P"/>
      <deletedField name="LONG_CABLE_COTE_P"/>
      <deletedField name="CORRECTION_LONG_CABLE_COTE_P"/>
      <deletedField name="TYPE_CDV_COTE_R"/>
      <deletedField name="PK_COTE_R"/>
      <deletedField name="LONG_CABLE_COTE_R"/>
      <deletedField name="CORRECTION_LONG_CABLE_COTE_R"/>
      <deletedField name="LONGUEUR_CDV"/>
      <deletedField name="REPERE_LONGUEUR"/>
      <deletedField name="COTE_P"/>
      <deletedField name="LONGUEUR_COTE_P"/>
      <deletedField name="COTE_R"/>
      <deletedField name="LONGUEUR_COTE_R"/>
      <deletedField name="AIGUILLES_PK_1"/>
      <deletedField name="AIGUILLES_NUM_1"/>
      <deletedField name="AIGUILLES_LONG_ANTENNE_1"/>
      <deletedField name="AIGUILLES_PK_2"/>
      <deletedField name="AIGUILLES_NUM_2"/>
      <deletedField name="AIGUILLES_LONG_ANTENNE_2"/>
      <deletedField name="LIAISON_EXT_DJ_TYPE_COTE_P"/>
      <deletedField name="LIAISON_EXT_PK_COTE_P"/>
      <deletedField name="LIAISON_EXT_HJ_TYPE_COTE_P"/>
      <deletedField name="LIAISON_EXT_DJ_TYPE_COTE_R"/>
      <deletedField name="LIAISON_EXT_PK_COTE_R"/>
      <deletedField name="LIAISON_EXT_HJ_TYPE_COTE_R"/>
      <deletedField name="DPIV_TYPE"/>
      <deletedField name="CEC_TYPE"/>
      <deletedField name="CLF_TYPE"/>
      <deletedField name="CRR_TYPE"/>
      <deletedField name="CORZ_TYPE"/>
      <deletedField name="DPIV_NUM"/>
      <deletedField name="CEC_NUM"/>
      <deletedField name="CEC_NUM2"/>
      <deletedField name="CRR_NUM"/>
      <deletedField name="CORZ_NUM"/>
      <deletedField name="DPIV_DATE"/>
      <deletedField name="CEC_DATE"/>
      <deletedField name="CLF_DATE"/>
      <deletedField name="CRR_DATE"/>
      <deletedField name="CORZ_DATE"/>
      <deletedField name="TADA430_P_TYPE"/>
      <deletedField name="BU_P_TYPE"/>
      <deletedField name="SVA_P_TYPE"/>
      <deletedField name="DB_P_TPYE"/>
      <deletedField name="TAD430_R_TYPE"/>
      <deletedField name="BU_R_TYPE"/>
      <deletedField name="SVA_R_TYPE"/>
      <deletedField name="DB_R_TYPE"/>
      <deletedField name="TADA430_P_NUM"/>
      <deletedField name="BU_P_NUM"/>
      <deletedField name="SVA_P_NUM"/>
      <deletedField name="DB_P_NUM"/>
      <deletedField name="TAD430_R_NUM"/>
      <deletedField name="BU_R_NUM"/>
      <deletedField name="SVA_R_NUM"/>
      <deletedField name="DB_R_NUM"/>
      <deletedField name="TAD430_P_DATE"/>
      <deletedField name="BU_P_DATE"/>
      <deletedField name="SVA_P_DATE"/>
      <deletedField name="DB_P_DATE"/>
      <deletedField name="TAD430_R_DATE"/>
      <deletedField name="BU_R_DATE"/>
      <deletedField name="SVA_R_DATE"/>
      <deletedField name="DB_R_DATE"/>
      <deletedField name="KEM"/>
      <deletedField name="KEM_1_1"/>
      <deletedField name="KEM_1_2"/>
      <deletedField name="KEM_2_1"/>
      <deletedField name="KEM_2_2"/>
      <deletedField name="FREQUENCE_1_1"/>
      <deletedField name="FREQUENCE_1_2"/>
      <deletedField name="FREQUENCE_2_1"/>
      <deletedField name="FREQUENCE_2_2"/>
      <deletedField name="ADRESSE_1_1"/>
      <deletedField name="ADRESSE_1_2"/>
      <deletedField name="ADRESSE_2_1"/>
      <deletedField name="ADRESSE_2_2"/>
      <deletedField name="ADRESSE_3_1"/>
      <deletedField name="ADRESSE_3_2"/>
      <deletedField name="ADRESSE_4_1"/>
      <deletedField name="ADRESSE_4_2"/>
      <deletedField name="ADRESSE_5_1"/>
      <deletedField name="ADRESSE_5_2"/>
      <deletedField name="KRV"/>
      <deletedField name="CRR1_1"/>
      <deletedField name="CRR_1_2"/>
      <deletedField name="CRR_2_1"/>
      <deletedField name="CRR_2_2"/>
      <deletedField name="CRR_3_1"/>
      <deletedField name="CRR_3_2"/>
      <deletedField name="CRR_4_1"/>
      <deletedField name="CRR_4_2"/>
      <deletedField name="CLF1_P_LONG_CABLE"/>
      <deletedField name="CLF1_P_CELLULES_ACTIVES"/>
      <deletedField name="CLF1_P_STRAP_1_1"/>
      <deletedField name="CLF1_P_STRAP_1_2"/>
      <deletedField name="CLF1_P_STRAP_2_1"/>
      <deletedField name="CLF1_P_STRAP_2_2"/>
      <deletedField name="CLF1_P_STRAP_3_1"/>
      <deletedField name="CLF1_P_STRAP_3_2"/>
      <deletedField name="CLF1_P_STRAP_4_1"/>
      <deletedField name="CLF1_P_STRAP_4_2"/>
      <deletedField name="CLF1_P_STRAP_5_1"/>
      <deletedField name="CLF1_P_STRAP_5_2"/>
      <deletedField name="CLF1_P_STRAP_6_1"/>
      <deletedField name="CLF1_P_STRAP_6_2"/>
      <deletedField name="CLF1_P_STRAP_7_1"/>
      <deletedField name="CLF1_P_STRAP_7_2"/>
      <deletedField name="CLF1_P_STRAP_8_1"/>
      <deletedField name="CLF1_P_STRAP_8_2"/>
      <deletedField name="CLF2_R_LONG_CABLE"/>
      <deletedField name="CLF2_R_CELLULES_ACTIVES"/>
      <deletedField name="CLF2_R_STRAP_1_1"/>
      <deletedField name="CLF2_R_STRAP_1_2"/>
      <deletedField name="CLF2_R_STRAP_2_1"/>
      <deletedField name="CLF2_R_STRAP_2_2"/>
      <deletedField name="CLF2_R_STRAP_3_1"/>
      <deletedField name="CLF2_R_STRAP_3_2"/>
      <deletedField name="CLF2_R_STRAP_4_1"/>
      <deletedField name="CLF2_R_STRAP_4_2"/>
      <deletedField name="CLF2_R_STRAP_5_1"/>
      <deletedField name="CLF2_R_STRAP_5_2"/>
      <deletedField name="CLF2_R_STRAP_6_1"/>
      <deletedField name="CLF2_R_STRAP_6_2"/>
      <deletedField name="CLF2_R_STRAP_7_1"/>
      <deletedField name="CLF2_R_STRAP_7_2"/>
      <deletedField name="CLF2_R_STRAP_8_1"/>
      <deletedField name="CLF2_R_STRAP_8_2"/>
      <deletedField name="KTAD"/>
      <deletedField name="CONNEXION_KTAD_1_1"/>
      <deletedField name="CONNEXION_KTAD_1_2"/>
      <deletedField name="CONNEXION_KTAD_2_1"/>
      <deletedField name="CONNEXION_KTAD_2_2"/>
      <deletedField name="LONG_RELLE_CDV"/>
      <deletedField name="UEM_MIN"/>
      <deletedField name="UEM_MAX"/>
      <deletedField name="IEM_PAIR"/>
      <deletedField name="UVE_MIN_PAIR"/>
      <deletedField name="UVE_MAX_PAIR"/>
      <deletedField name="UVR_MIN_PAIR"/>
      <deletedField name="UVR_MAX_PAIR"/>
      <deletedField name="ICC_PAIR"/>
      <deletedField name="UV1V2_MIN_PAIR"/>
      <deletedField name="UV1V2_MAX_PAIR"/>
      <deletedField name="UR1UR2_MIN"/>
      <deletedField name="UR1UR2_MAX"/>
      <deletedField name="IEM_IMPAIR"/>
      <deletedField name="UVE_MIN_IMPAIR"/>
      <deletedField name="UVE_MAX_IMPAIR"/>
      <deletedField name="UVR_MIN_IMPAIR"/>
      <deletedField name="UVR_MAX_IMPAIR"/>
      <deletedField name="ICC_IMPAIR"/>
      <deletedField name="Type d'élément"/>
      <deletedField name="Chemin d'accès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00CDAA-5C6E-4711-B9CB-1F5C316D52DA}" name="Tableau_query__4" displayName="Tableau_query__4" ref="A1:G419" tableType="queryTable" totalsRowShown="0" headerRowDxfId="8" dataDxfId="7">
  <autoFilter ref="A1:G419" xr:uid="{A5794FF2-3775-4065-9627-9B1D8B5AB1B6}"/>
  <sortState xmlns:xlrd2="http://schemas.microsoft.com/office/spreadsheetml/2017/richdata2" ref="A2:E419">
    <sortCondition ref="B1:B419"/>
  </sortState>
  <tableColumns count="7">
    <tableColumn id="1" xr3:uid="{98C621A5-0197-45EA-A810-5DC1FC8AF6D0}" uniqueName="Title" name="Agent" queryTableFieldId="1" dataDxfId="6"/>
    <tableColumn id="4" xr3:uid="{8E51A627-B663-417D-B4ED-66F72B45B807}" uniqueName="VOIE" name="VOIE" queryTableFieldId="4" dataDxfId="5"/>
    <tableColumn id="7" xr3:uid="{37A1ED6E-8B04-49DE-BA85-4FFC2BAB3E3D}" uniqueName="SALLE_TECHNIQUE" name="SALLE_TECHNIQUE" queryTableFieldId="7" dataDxfId="4"/>
    <tableColumn id="8" xr3:uid="{7D31E1BF-AB48-41C0-8510-6682CD8F5245}" uniqueName="PK" name="PK début" queryTableFieldId="8" dataDxfId="3"/>
    <tableColumn id="13" xr3:uid="{853F6B4C-8256-4E5D-870C-E90D94E1040E}" uniqueName="PK_COTE_P" name="PK fin" queryTableFieldId="13" dataDxfId="2"/>
    <tableColumn id="2" xr3:uid="{7DEE9405-C2FD-4823-ACC1-36E5F6D4D3DE}" uniqueName="2" name="Colonne1" queryTableFieldId="167" dataDxfId="1">
      <calculatedColumnFormula array="1">SMALL(IF(voie=Tableau_query__4[[#This Row],[VOIE]],pkfin,""),COUNTIF($B$2:B2,B2))</calculatedColumnFormula>
    </tableColumn>
    <tableColumn id="3" xr3:uid="{682D64DD-A992-4E2E-A7DE-0118BF49CB80}" uniqueName="3" name="Colonne2" queryTableFieldId="168" dataDxfId="0">
      <calculatedColumnFormula array="1">INDEX(agent,MATCH(Tableau_query__4[[#This Row],[Colonne1]],pkfin,0))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1112D-5B38-4BC0-91A3-39DB798ACFB3}">
  <dimension ref="A1:AM16"/>
  <sheetViews>
    <sheetView tabSelected="1" workbookViewId="0">
      <selection activeCell="C18" sqref="C18"/>
    </sheetView>
  </sheetViews>
  <sheetFormatPr baseColWidth="10" defaultRowHeight="14.4" x14ac:dyDescent="0.3"/>
  <cols>
    <col min="1" max="1" width="20" customWidth="1"/>
    <col min="2" max="2" width="20.109375" bestFit="1" customWidth="1"/>
  </cols>
  <sheetData>
    <row r="1" spans="1:39" x14ac:dyDescent="0.3">
      <c r="A1" t="s">
        <v>455</v>
      </c>
      <c r="B1" t="s">
        <v>456</v>
      </c>
      <c r="C1" t="s">
        <v>454</v>
      </c>
      <c r="D1" t="s">
        <v>459</v>
      </c>
    </row>
    <row r="2" spans="1:39" x14ac:dyDescent="0.3">
      <c r="A2" s="4">
        <v>18</v>
      </c>
      <c r="B2" s="4">
        <v>20</v>
      </c>
      <c r="C2" s="5" t="s">
        <v>5</v>
      </c>
      <c r="D2" s="3" t="str" cm="1">
        <f t="array" aca="1" ref="D2:G2" ca="1">IF(C2="","",TRANSPOSE(OFFSET(dept3,MATCH(MIN(IF(voie=$C2,ABS(pkfinclassé-A2),"")),ABS(pkfinclassé-A2),0),,(MATCH(MIN(IF(voie=$C2,ABS(pkfinclassé-B2),"")),ABS(IF(voie=C2,pkfinclassé,0)-B2),0)+1)-MATCH(MIN(IF(voie=$C2,ABS(pkfinclassé-A2),"")),ABS(pkfinclassé-A2),0)+1)))</f>
        <v>Agent 278</v>
      </c>
      <c r="E2" s="3" t="str">
        <f ca="1"/>
        <v>Agent 281</v>
      </c>
      <c r="F2" s="3" t="str">
        <f ca="1"/>
        <v>Agent 282</v>
      </c>
      <c r="G2" s="3" t="str">
        <f ca="1"/>
        <v>Agent 285</v>
      </c>
      <c r="H2" s="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</row>
    <row r="3" spans="1:39" x14ac:dyDescent="0.3">
      <c r="A3" s="4"/>
      <c r="B3" s="4"/>
      <c r="C3" s="5"/>
      <c r="D3" s="3" t="str" cm="1">
        <f t="array" aca="1" ref="D3" ca="1">IF(C3="","",TRANSPOSE(OFFSET(dept3,MATCH(MIN(IF(voie=$C3,ABS(pkfinclassé-A3),"")),ABS(pkfinclassé-A3),0),,(MATCH(MIN(IF(voie=$C3,ABS(pkfinclassé-B3),"")),ABS(IF(voie=C3,pkfinclassé,0)-B3),0)+1)-MATCH(MIN(IF(voie=$C3,ABS(pkfinclassé-A3),"")),ABS(pkfinclassé-A3),0)+1)))</f>
        <v/>
      </c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x14ac:dyDescent="0.3">
      <c r="A4" s="4"/>
      <c r="B4" s="4"/>
      <c r="C4" s="5"/>
      <c r="D4" s="3" t="str" cm="1">
        <f t="array" aca="1" ref="D4" ca="1">IF(C4="","",TRANSPOSE(OFFSET(dept3,MATCH(MIN(IF(voie=$C4,ABS(pkfinclassé-A4),"")),ABS(pkfinclassé-A4),0),,(MATCH(MIN(IF(voie=$C4,ABS(pkfinclassé-B4),"")),ABS(IF(voie=C4,pkfinclassé,0)-B4),0)+1)-MATCH(MIN(IF(voie=$C4,ABS(pkfinclassé-A4),"")),ABS(pkfinclassé-A4),0)+1)))</f>
        <v/>
      </c>
      <c r="E4" s="3"/>
      <c r="F4" s="3"/>
      <c r="G4" s="3"/>
      <c r="H4" s="7"/>
      <c r="I4" s="7"/>
      <c r="J4" s="7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3">
      <c r="A5" s="4">
        <v>20</v>
      </c>
      <c r="B5" s="4">
        <v>50</v>
      </c>
      <c r="C5" s="5" t="s">
        <v>5</v>
      </c>
      <c r="D5" s="3" t="str" cm="1">
        <f t="array" aca="1" ref="D5:AL5" ca="1">IF(C5="","",TRANSPOSE(OFFSET(dept3,MATCH(MIN(IF(voie=$C5,ABS(pkfinclassé-A5),"")),ABS(pkfinclassé-A5),0),,(MATCH(MIN(IF(voie=$C5,ABS(pkfinclassé-B5),"")),ABS(IF(voie=C5,pkfinclassé,0)-B5),0)+1)-MATCH(MIN(IF(voie=$C5,ABS(pkfinclassé-A5),"")),ABS(pkfinclassé-A5),0)+1)))</f>
        <v>Agent 282</v>
      </c>
      <c r="E5" s="3" t="str">
        <f ca="1"/>
        <v>Agent 285</v>
      </c>
      <c r="F5" s="3" t="str">
        <f ca="1"/>
        <v>Agent 286</v>
      </c>
      <c r="G5" s="3" t="str">
        <f ca="1"/>
        <v>Agent 1</v>
      </c>
      <c r="H5" s="3" t="str">
        <f ca="1"/>
        <v>Agent 4</v>
      </c>
      <c r="I5" s="3" t="str">
        <f ca="1"/>
        <v>Agent 17</v>
      </c>
      <c r="J5" s="3" t="str">
        <f ca="1"/>
        <v>Agent 5</v>
      </c>
      <c r="K5" s="3" t="str">
        <f ca="1"/>
        <v>Agent 6</v>
      </c>
      <c r="L5" s="3" t="str">
        <f ca="1"/>
        <v>Agent 18</v>
      </c>
      <c r="M5" s="3" t="str">
        <f ca="1"/>
        <v>Agent 13</v>
      </c>
      <c r="N5" s="3" t="str">
        <f ca="1"/>
        <v>Agent 19</v>
      </c>
      <c r="O5" s="3" t="str">
        <f ca="1"/>
        <v>Agent 20</v>
      </c>
      <c r="P5" s="3" t="str">
        <f ca="1"/>
        <v>Agent 14</v>
      </c>
      <c r="Q5" s="3" t="str">
        <f ca="1"/>
        <v>Agent 15</v>
      </c>
      <c r="R5" s="3" t="str">
        <f ca="1"/>
        <v>Agent 16</v>
      </c>
      <c r="S5" s="3" t="str">
        <f ca="1"/>
        <v>Agent 31</v>
      </c>
      <c r="T5" s="3" t="str">
        <f ca="1"/>
        <v>Agent 32</v>
      </c>
      <c r="U5" s="3" t="str">
        <f ca="1"/>
        <v>Agent 36</v>
      </c>
      <c r="V5" s="3" t="str">
        <f ca="1"/>
        <v>Agent 37</v>
      </c>
      <c r="W5" s="3" t="str">
        <f ca="1"/>
        <v>Agent 40</v>
      </c>
      <c r="X5" s="3" t="str">
        <f ca="1"/>
        <v>Agent 42</v>
      </c>
      <c r="Y5" s="3" t="str">
        <f ca="1"/>
        <v>Agent 43</v>
      </c>
      <c r="Z5" s="3" t="str">
        <f ca="1"/>
        <v>Agent 46</v>
      </c>
      <c r="AA5" s="3" t="str">
        <f ca="1"/>
        <v>Agent 47</v>
      </c>
      <c r="AB5" s="3" t="str">
        <f ca="1"/>
        <v>Agent 50</v>
      </c>
      <c r="AC5" s="3" t="str">
        <f ca="1"/>
        <v>Agent 51</v>
      </c>
      <c r="AD5" s="3" t="str">
        <f ca="1"/>
        <v>Agent 54</v>
      </c>
      <c r="AE5" s="3" t="str">
        <f ca="1"/>
        <v>Agent 55</v>
      </c>
      <c r="AF5" s="3" t="str">
        <f ca="1"/>
        <v>Agent 58</v>
      </c>
      <c r="AG5" s="3" t="str">
        <f ca="1"/>
        <v>Agent 59</v>
      </c>
      <c r="AH5" s="3" t="str">
        <f ca="1"/>
        <v>Agent 62</v>
      </c>
      <c r="AI5" s="3" t="str">
        <f ca="1"/>
        <v>Agent 63</v>
      </c>
      <c r="AJ5" s="3" t="str">
        <f ca="1"/>
        <v>Agent 66</v>
      </c>
      <c r="AK5" s="3" t="str">
        <f ca="1"/>
        <v>Agent 67</v>
      </c>
      <c r="AL5" s="3" t="str">
        <f ca="1"/>
        <v>Agent 70</v>
      </c>
      <c r="AM5" s="3"/>
    </row>
    <row r="6" spans="1:39" x14ac:dyDescent="0.3">
      <c r="A6" s="4"/>
      <c r="B6" s="4"/>
      <c r="C6" s="5"/>
      <c r="D6" s="3" t="str" cm="1">
        <f t="array" aca="1" ref="D6" ca="1">IF(C6="","",TRANSPOSE(OFFSET(dept3,MATCH(MIN(IF(voie=$C6,ABS(pkfinclassé-A6),"")),ABS(pkfinclassé-A6),0),,(MATCH(MIN(IF(voie=$C6,ABS(pkfinclassé-B6),"")),ABS(IF(voie=C6,pkfinclassé,0)-B6),0)+1)-MATCH(MIN(IF(voie=$C6,ABS(pkfinclassé-A6),"")),ABS(pkfinclassé-A6),0)+1)))</f>
        <v/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x14ac:dyDescent="0.3">
      <c r="A7" s="4"/>
      <c r="B7" s="4"/>
      <c r="C7" s="5"/>
      <c r="D7" s="3" t="str" cm="1">
        <f t="array" aca="1" ref="D7" ca="1">IF(C7="","",TRANSPOSE(OFFSET(dept3,MATCH(MIN(IF(voie=$C7,ABS(pkfinclassé-A7),"")),ABS(pkfinclassé-A7),0),,(MATCH(MIN(IF(voie=$C7,ABS(pkfinclassé-B7),"")),ABS(IF(voie=C7,pkfinclassé,0)-B7),0)+1)-MATCH(MIN(IF(voie=$C7,ABS(pkfinclassé-A7),"")),ABS(pkfinclassé-A7),0)+1)))</f>
        <v/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x14ac:dyDescent="0.3">
      <c r="A8" s="4"/>
      <c r="B8" s="4"/>
      <c r="C8" s="5"/>
      <c r="D8" s="3" t="str" cm="1">
        <f t="array" aca="1" ref="D8" ca="1">IF(C8="","",TRANSPOSE(OFFSET(dept3,MATCH(MIN(IF(voie=$C8,ABS(pkfinclassé-A8),"")),ABS(pkfinclassé-A8),0),,(MATCH(MIN(IF(voie=$C8,ABS(pkfinclassé-B8),"")),ABS(IF(voie=C8,pkfinclassé,0)-B8),0)+1)-MATCH(MIN(IF(voie=$C8,ABS(pkfinclassé-A8),"")),ABS(pkfinclassé-A8),0)+1)))</f>
        <v/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x14ac:dyDescent="0.3">
      <c r="A9" s="4"/>
      <c r="B9" s="4"/>
      <c r="C9" s="5"/>
      <c r="D9" s="3" t="str" cm="1">
        <f t="array" aca="1" ref="D9" ca="1">IF(C9="","",TRANSPOSE(OFFSET(dept3,MATCH(MIN(IF(voie=$C9,ABS(pkfinclassé-A9),"")),ABS(pkfinclassé-A9),0),,(MATCH(MIN(IF(voie=$C9,ABS(pkfinclassé-B9),"")),ABS(IF(voie=C9,pkfinclassé,0)-B9),0)+1)-MATCH(MIN(IF(voie=$C9,ABS(pkfinclassé-A9),"")),ABS(pkfinclassé-A9),0)+1)))</f>
        <v/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3">
      <c r="A10" s="4"/>
      <c r="B10" s="4"/>
      <c r="C10" s="5"/>
      <c r="D10" s="3" t="str" cm="1">
        <f t="array" aca="1" ref="D10" ca="1">IF(C10="","",TRANSPOSE(OFFSET(dept3,MATCH(MIN(IF(voie=$C10,ABS(pkfinclassé-A10),"")),ABS(pkfinclassé-A10),0),,(MATCH(MIN(IF(voie=$C10,ABS(pkfinclassé-B10),"")),ABS(IF(voie=C10,pkfinclassé,0)-B10),0)+1)-MATCH(MIN(IF(voie=$C10,ABS(pkfinclassé-A10),"")),ABS(pkfinclassé-A10),0)+1)))</f>
        <v/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3">
      <c r="A11" s="4"/>
      <c r="B11" s="4"/>
      <c r="C11" s="5"/>
      <c r="D11" s="3" t="str" cm="1">
        <f t="array" aca="1" ref="D11" ca="1">IF(C11="","",TRANSPOSE(OFFSET(dept3,MATCH(MIN(IF(voie=$C11,ABS(pkfinclassé-A11),"")),ABS(pkfinclassé-A11),0),,(MATCH(MIN(IF(voie=$C11,ABS(pkfinclassé-B11),"")),ABS(IF(voie=C11,pkfinclassé,0)-B11),0)+1)-MATCH(MIN(IF(voie=$C11,ABS(pkfinclassé-A11),"")),ABS(pkfinclassé-A11),0)+1)))</f>
        <v/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x14ac:dyDescent="0.3">
      <c r="A12" s="4"/>
      <c r="B12" s="4"/>
      <c r="C12" s="5"/>
      <c r="D12" s="3" t="str" cm="1">
        <f t="array" aca="1" ref="D12" ca="1">IF(C12="","",TRANSPOSE(OFFSET(dept3,MATCH(MIN(IF(voie=$C12,ABS(pkfinclassé-A12),"")),ABS(pkfinclassé-A12),0),,(MATCH(MIN(IF(voie=$C12,ABS(pkfinclassé-B12),"")),ABS(IF(voie=C12,pkfinclassé,0)-B12),0)+1)-MATCH(MIN(IF(voie=$C12,ABS(pkfinclassé-A12),"")),ABS(pkfinclassé-A12),0)+1)))</f>
        <v/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x14ac:dyDescent="0.3">
      <c r="A13" s="4"/>
      <c r="B13" s="4"/>
      <c r="C13" s="5"/>
      <c r="D13" s="3" t="str" cm="1">
        <f t="array" aca="1" ref="D13" ca="1">IF(C13="","",TRANSPOSE(OFFSET(dept3,MATCH(MIN(IF(voie=$C13,ABS(pkfinclassé-A13),"")),ABS(pkfinclassé-A13),0),,(MATCH(MIN(IF(voie=$C13,ABS(pkfinclassé-B13),"")),ABS(IF(voie=C13,pkfinclassé,0)-B13),0)+1)-MATCH(MIN(IF(voie=$C13,ABS(pkfinclassé-A13),"")),ABS(pkfinclassé-A13),0)+1)))</f>
        <v/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x14ac:dyDescent="0.3">
      <c r="A14" s="4"/>
      <c r="B14" s="4"/>
      <c r="C14" s="5"/>
      <c r="D14" s="3" t="str" cm="1">
        <f t="array" aca="1" ref="D14" ca="1">IF(C14="","",TRANSPOSE(OFFSET(dept3,MATCH(MIN(IF(voie=$C14,ABS(pkfinclassé-A14),"")),ABS(pkfinclassé-A14),0),,(MATCH(MIN(IF(voie=$C14,ABS(pkfinclassé-B14),"")),ABS(IF(voie=C14,pkfinclassé,0)-B14),0)+1)-MATCH(MIN(IF(voie=$C14,ABS(pkfinclassé-A14),"")),ABS(pkfinclassé-A14),0)+1)))</f>
        <v/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x14ac:dyDescent="0.3"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x14ac:dyDescent="0.3"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</sheetData>
  <phoneticPr fontId="18" type="noConversion"/>
  <dataValidations count="2">
    <dataValidation type="list" allowBlank="1" showInputMessage="1" showErrorMessage="1" sqref="C2:C14" xr:uid="{F4F0CBFA-E74D-40E3-BAA9-A76D5151E7B0}">
      <formula1>listevoie</formula1>
    </dataValidation>
    <dataValidation type="list" allowBlank="1" showInputMessage="1" sqref="A2:B14" xr:uid="{4A93E0BE-14B0-49AA-AE9B-4F380755B039}">
      <formula1>OFFSET(dept2,MATCH($C2,listevoie,0)-1,,)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377BC-18B5-4B08-9F45-D98ABAC8BA9A}">
  <dimension ref="A1:L419"/>
  <sheetViews>
    <sheetView topLeftCell="B7" zoomScale="130" zoomScaleNormal="130" workbookViewId="0">
      <selection activeCell="O6" sqref="O6"/>
    </sheetView>
  </sheetViews>
  <sheetFormatPr baseColWidth="10" defaultRowHeight="14.4" x14ac:dyDescent="0.3"/>
  <cols>
    <col min="1" max="1" width="14.88671875" hidden="1" customWidth="1"/>
    <col min="2" max="2" width="6.21875" customWidth="1"/>
    <col min="3" max="3" width="7.21875" hidden="1" customWidth="1"/>
    <col min="4" max="4" width="5.21875" hidden="1" customWidth="1"/>
    <col min="5" max="5" width="5.33203125" hidden="1" customWidth="1"/>
  </cols>
  <sheetData>
    <row r="1" spans="1:12" x14ac:dyDescent="0.3">
      <c r="A1" t="s">
        <v>35</v>
      </c>
      <c r="B1" t="s">
        <v>0</v>
      </c>
      <c r="C1" t="s">
        <v>1</v>
      </c>
      <c r="D1" t="s">
        <v>33</v>
      </c>
      <c r="E1" t="s">
        <v>34</v>
      </c>
      <c r="F1" t="s">
        <v>457</v>
      </c>
      <c r="G1" t="s">
        <v>458</v>
      </c>
      <c r="K1" t="str" cm="1">
        <f t="array" ref="K1:K13">_xlfn.UNIQUE(voie)</f>
        <v>R1E</v>
      </c>
      <c r="L1" t="str" cm="1">
        <f t="array" ref="L1">MIN(IF(voie=K1,pkfin,""))&amp;" à "&amp;MAX(IF(voie=K1,pkfin,""))</f>
        <v>104,33 à 104,33</v>
      </c>
    </row>
    <row r="2" spans="1:12" x14ac:dyDescent="0.3">
      <c r="A2" s="1" t="s">
        <v>202</v>
      </c>
      <c r="B2" s="1" t="s">
        <v>12</v>
      </c>
      <c r="C2" s="1" t="s">
        <v>13</v>
      </c>
      <c r="D2" s="2">
        <v>100.571</v>
      </c>
      <c r="E2" s="2">
        <v>104.33</v>
      </c>
      <c r="F2" s="1" cm="1">
        <f t="array" ref="F2">SMALL(IF(voie=Tableau_query__4[[#This Row],[VOIE]],pkfin,""),COUNTIF($B$2:B2,B2))</f>
        <v>104.33</v>
      </c>
      <c r="G2" t="str" cm="1">
        <f t="array" ref="G2">INDEX(agent,MATCH(Tableau_query__4[[#This Row],[Colonne1]],pkfin,0))</f>
        <v>Agent 167</v>
      </c>
      <c r="K2" t="str">
        <v>R1S</v>
      </c>
      <c r="L2" t="str" cm="1">
        <f t="array" ref="L2">MIN(IF(voie=K2,pkfin,""))&amp;" à "&amp;MAX(IF(voie=K2,pkfin,""))</f>
        <v>65,509 à 66,26</v>
      </c>
    </row>
    <row r="3" spans="1:12" x14ac:dyDescent="0.3">
      <c r="A3" s="1" t="s">
        <v>132</v>
      </c>
      <c r="B3" s="1" t="s">
        <v>9</v>
      </c>
      <c r="C3" s="1" t="s">
        <v>10</v>
      </c>
      <c r="D3" s="2">
        <v>63.655000000000001</v>
      </c>
      <c r="E3" s="2">
        <v>65.509</v>
      </c>
      <c r="F3" s="1" cm="1">
        <f t="array" ref="F3">SMALL(IF(voie=Tableau_query__4[[#This Row],[VOIE]],pkfin,""),COUNTIF($B$2:B3,B3))</f>
        <v>65.509</v>
      </c>
      <c r="G3" t="str" cm="1">
        <f t="array" ref="G3">INDEX(agent,MATCH(Tableau_query__4[[#This Row],[Colonne1]],pkfin,0))</f>
        <v>Agent 97</v>
      </c>
      <c r="K3" t="str">
        <v>R2S</v>
      </c>
      <c r="L3" t="str" cm="1">
        <f t="array" ref="L3">MIN(IF(voie=K3,pkfin,""))&amp;" à "&amp;MAX(IF(voie=K3,pkfin,""))</f>
        <v>64,449 à 66,624</v>
      </c>
    </row>
    <row r="4" spans="1:12" x14ac:dyDescent="0.3">
      <c r="A4" s="1" t="s">
        <v>134</v>
      </c>
      <c r="B4" s="1" t="s">
        <v>9</v>
      </c>
      <c r="C4" s="1" t="s">
        <v>10</v>
      </c>
      <c r="D4" s="2">
        <v>63.655000000000001</v>
      </c>
      <c r="E4" s="2">
        <v>66.260000000000005</v>
      </c>
      <c r="F4" s="1" cm="1">
        <f t="array" ref="F4">SMALL(IF(voie=Tableau_query__4[[#This Row],[VOIE]],pkfin,""),COUNTIF($B$2:B4,B4))</f>
        <v>66.260000000000005</v>
      </c>
      <c r="G4" t="str" cm="1">
        <f t="array" ref="G4">INDEX(agent,MATCH(Tableau_query__4[[#This Row],[Colonne1]],pkfin,0))</f>
        <v>Agent 99</v>
      </c>
      <c r="K4" t="str">
        <v>RFC</v>
      </c>
      <c r="L4" t="str" cm="1">
        <f t="array" ref="L4">MIN(IF(voie=K4,pkfin,""))&amp;" à "&amp;MAX(IF(voie=K4,pkfin,""))</f>
        <v>1,141 à 2,084</v>
      </c>
    </row>
    <row r="5" spans="1:12" x14ac:dyDescent="0.3">
      <c r="A5" s="1" t="s">
        <v>141</v>
      </c>
      <c r="B5" s="1" t="s">
        <v>25</v>
      </c>
      <c r="C5" s="1" t="s">
        <v>10</v>
      </c>
      <c r="D5" s="2">
        <v>63.655000000000001</v>
      </c>
      <c r="E5" s="2">
        <v>64.448999999999998</v>
      </c>
      <c r="F5" s="1" cm="1">
        <f t="array" ref="F5">SMALL(IF(voie=Tableau_query__4[[#This Row],[VOIE]],pkfin,""),COUNTIF($B$2:B5,B5))</f>
        <v>64.448999999999998</v>
      </c>
      <c r="G5" t="str" cm="1">
        <f t="array" ref="G5">INDEX(agent,MATCH(Tableau_query__4[[#This Row],[Colonne1]],pkfin,0))</f>
        <v>Agent 106</v>
      </c>
      <c r="K5" t="str">
        <v>RFM</v>
      </c>
      <c r="L5" t="str" cm="1">
        <f t="array" ref="L5">MIN(IF(voie=K5,pkfin,""))&amp;" à "&amp;MAX(IF(voie=K5,pkfin,""))</f>
        <v>26,115 à 32,202</v>
      </c>
    </row>
    <row r="6" spans="1:12" x14ac:dyDescent="0.3">
      <c r="A6" s="1" t="s">
        <v>145</v>
      </c>
      <c r="B6" s="1" t="s">
        <v>25</v>
      </c>
      <c r="C6" s="1" t="s">
        <v>10</v>
      </c>
      <c r="D6" s="2">
        <v>63.655000000000001</v>
      </c>
      <c r="E6" s="2">
        <v>66.623999999999995</v>
      </c>
      <c r="F6" s="1" cm="1">
        <f t="array" ref="F6">SMALL(IF(voie=Tableau_query__4[[#This Row],[VOIE]],pkfin,""),COUNTIF($B$2:B6,B6))</f>
        <v>66.623999999999995</v>
      </c>
      <c r="G6" t="str" cm="1">
        <f t="array" ref="G6">INDEX(agent,MATCH(Tableau_query__4[[#This Row],[Colonne1]],pkfin,0))</f>
        <v>Agent 110</v>
      </c>
      <c r="K6" t="str">
        <v>V1</v>
      </c>
      <c r="L6" t="str" cm="1">
        <f t="array" ref="L6">MIN(IF(voie=K6,pkfin,""))&amp;" à "&amp;MAX(IF(voie=K6,pkfin,""))</f>
        <v>1,977 à 179,885</v>
      </c>
    </row>
    <row r="7" spans="1:12" x14ac:dyDescent="0.3">
      <c r="A7" s="1" t="s">
        <v>292</v>
      </c>
      <c r="B7" s="1" t="s">
        <v>4</v>
      </c>
      <c r="C7" s="1" t="s">
        <v>3</v>
      </c>
      <c r="D7" s="2">
        <v>5.07</v>
      </c>
      <c r="E7" s="2">
        <v>2.0840000000000001</v>
      </c>
      <c r="F7" s="1" cm="1">
        <f t="array" ref="F7">SMALL(IF(voie=Tableau_query__4[[#This Row],[VOIE]],pkfin,""),COUNTIF($B$2:B7,B7))</f>
        <v>1.141</v>
      </c>
      <c r="G7" t="str" cm="1">
        <f t="array" ref="G7">INDEX(agent,MATCH(Tableau_query__4[[#This Row],[Colonne1]],pkfin,0))</f>
        <v>Agent 258</v>
      </c>
      <c r="K7" t="str">
        <v>V2</v>
      </c>
      <c r="L7" t="str" cm="1">
        <f t="array" ref="L7">MIN(IF(voie=K7,pkfin,""))&amp;" à "&amp;MAX(IF(voie=K7,pkfin,""))</f>
        <v>1,732 à 179,885</v>
      </c>
    </row>
    <row r="8" spans="1:12" x14ac:dyDescent="0.3">
      <c r="A8" s="1" t="s">
        <v>293</v>
      </c>
      <c r="B8" s="1" t="s">
        <v>4</v>
      </c>
      <c r="C8" s="1" t="s">
        <v>3</v>
      </c>
      <c r="D8" s="2">
        <v>5.07</v>
      </c>
      <c r="E8" s="2">
        <v>1.141</v>
      </c>
      <c r="F8" s="1" cm="1">
        <f t="array" ref="F8">SMALL(IF(voie=Tableau_query__4[[#This Row],[VOIE]],pkfin,""),COUNTIF($B$2:B8,B8))</f>
        <v>2.0840000000000001</v>
      </c>
      <c r="G8" t="str" cm="1">
        <f t="array" ref="G8">INDEX(agent,MATCH(Tableau_query__4[[#This Row],[Colonne1]],pkfin,0))</f>
        <v>Agent 257</v>
      </c>
      <c r="K8" t="str">
        <v>V2BM</v>
      </c>
      <c r="L8" t="str" cm="1">
        <f t="array" ref="L8">MIN(IF(voie=K8,pkfin,""))&amp;" à "&amp;MAX(IF(voie=K8,pkfin,""))</f>
        <v>5,509 à 5,509</v>
      </c>
    </row>
    <row r="9" spans="1:12" x14ac:dyDescent="0.3">
      <c r="A9" s="1" t="s">
        <v>42</v>
      </c>
      <c r="B9" s="1" t="s">
        <v>7</v>
      </c>
      <c r="C9" s="1" t="s">
        <v>6</v>
      </c>
      <c r="D9" s="2">
        <v>28.86</v>
      </c>
      <c r="E9" s="2">
        <v>32.201999999999998</v>
      </c>
      <c r="F9" s="1" cm="1">
        <f t="array" ref="F9">SMALL(IF(voie=Tableau_query__4[[#This Row],[VOIE]],pkfin,""),COUNTIF($B$2:B9,B9))</f>
        <v>26.114999999999998</v>
      </c>
      <c r="G9" t="str" cm="1">
        <f t="array" ref="G9">INDEX(agent,MATCH(Tableau_query__4[[#This Row],[Colonne1]],pkfin,0))</f>
        <v>Agent 8</v>
      </c>
      <c r="K9" t="str">
        <v>V4</v>
      </c>
      <c r="L9" t="str" cm="1">
        <f t="array" ref="L9">MIN(IF(voie=K9,pkfin,""))&amp;" à "&amp;MAX(IF(voie=K9,pkfin,""))</f>
        <v>29,242 à 29,242</v>
      </c>
    </row>
    <row r="10" spans="1:12" x14ac:dyDescent="0.3">
      <c r="A10" s="1" t="s">
        <v>43</v>
      </c>
      <c r="B10" s="1" t="s">
        <v>7</v>
      </c>
      <c r="C10" s="1" t="s">
        <v>6</v>
      </c>
      <c r="D10" s="2">
        <v>28.86</v>
      </c>
      <c r="E10" s="2">
        <v>26.114999999999998</v>
      </c>
      <c r="F10" s="1" cm="1">
        <f t="array" ref="F10">SMALL(IF(voie=Tableau_query__4[[#This Row],[VOIE]],pkfin,""),COUNTIF($B$2:B10,B10))</f>
        <v>31.37</v>
      </c>
      <c r="G10" t="str" cm="1">
        <f t="array" ref="G10">INDEX(agent,MATCH(Tableau_query__4[[#This Row],[Colonne1]],pkfin,0))</f>
        <v>Agent 9</v>
      </c>
      <c r="K10" t="str">
        <v>VBMO</v>
      </c>
      <c r="L10" t="str" cm="1">
        <f t="array" ref="L10">MIN(IF(voie=K10,pkfin,""))&amp;" à "&amp;MAX(IF(voie=K10,pkfin,""))</f>
        <v>7,129 à 7,129</v>
      </c>
    </row>
    <row r="11" spans="1:12" x14ac:dyDescent="0.3">
      <c r="A11" s="1" t="s">
        <v>44</v>
      </c>
      <c r="B11" s="1" t="s">
        <v>7</v>
      </c>
      <c r="C11" s="1" t="s">
        <v>6</v>
      </c>
      <c r="D11" s="2">
        <v>28.86</v>
      </c>
      <c r="E11" s="2">
        <v>31.37</v>
      </c>
      <c r="F11" s="1" cm="1">
        <f t="array" ref="F11">SMALL(IF(voie=Tableau_query__4[[#This Row],[VOIE]],pkfin,""),COUNTIF($B$2:B11,B11))</f>
        <v>32.201999999999998</v>
      </c>
      <c r="G11" t="str" cm="1">
        <f t="array" ref="G11">INDEX(agent,MATCH(Tableau_query__4[[#This Row],[Colonne1]],pkfin,0))</f>
        <v>Agent 7</v>
      </c>
      <c r="K11" t="str">
        <v>VR1S</v>
      </c>
      <c r="L11" t="str" cm="1">
        <f t="array" ref="L11">MIN(IF(voie=K11,pkfin,""))&amp;" à "&amp;MAX(IF(voie=K11,pkfin,""))</f>
        <v>3,417 à 7,379</v>
      </c>
    </row>
    <row r="12" spans="1:12" x14ac:dyDescent="0.3">
      <c r="A12" s="1" t="s">
        <v>36</v>
      </c>
      <c r="B12" s="1" t="s">
        <v>5</v>
      </c>
      <c r="C12" s="1" t="s">
        <v>6</v>
      </c>
      <c r="D12" s="2">
        <v>28.86</v>
      </c>
      <c r="E12" s="2">
        <v>23.12</v>
      </c>
      <c r="F12" s="1" cm="1">
        <f t="array" ref="F12">SMALL(IF(voie=Tableau_query__4[[#This Row],[VOIE]],pkfin,""),COUNTIF($B$2:B12,B12))</f>
        <v>1.9770000000000001</v>
      </c>
      <c r="G12" t="str" cm="1">
        <f t="array" ref="G12">INDEX(agent,MATCH(Tableau_query__4[[#This Row],[Colonne1]],pkfin,0))</f>
        <v>Agent 249</v>
      </c>
      <c r="K12" t="str">
        <v>VR2S</v>
      </c>
      <c r="L12" t="str" cm="1">
        <f t="array" ref="L12">MIN(IF(voie=K12,pkfin,""))&amp;" à "&amp;MAX(IF(voie=K12,pkfin,""))</f>
        <v>3,648 à 7,21</v>
      </c>
    </row>
    <row r="13" spans="1:12" x14ac:dyDescent="0.3">
      <c r="A13" s="1" t="s">
        <v>39</v>
      </c>
      <c r="B13" s="1" t="s">
        <v>5</v>
      </c>
      <c r="C13" s="1" t="s">
        <v>6</v>
      </c>
      <c r="D13" s="2">
        <v>28.86</v>
      </c>
      <c r="E13" s="2">
        <v>25.044</v>
      </c>
      <c r="F13" s="1" cm="1">
        <f t="array" ref="F13">SMALL(IF(voie=Tableau_query__4[[#This Row],[VOIE]],pkfin,""),COUNTIF($B$2:B13,B13))</f>
        <v>3.2109999999999999</v>
      </c>
      <c r="G13" t="str" cm="1">
        <f t="array" ref="G13">INDEX(agent,MATCH(Tableau_query__4[[#This Row],[Colonne1]],pkfin,0))</f>
        <v>Agent 250</v>
      </c>
      <c r="K13" t="str">
        <v>VRDA</v>
      </c>
      <c r="L13" t="str" cm="1">
        <f t="array" ref="L13">MIN(IF(voie=K13,pkfin,""))&amp;" à "&amp;MAX(IF(voie=K13,pkfin,""))</f>
        <v>3,394 à 4,444</v>
      </c>
    </row>
    <row r="14" spans="1:12" x14ac:dyDescent="0.3">
      <c r="A14" s="1" t="s">
        <v>40</v>
      </c>
      <c r="B14" s="1" t="s">
        <v>5</v>
      </c>
      <c r="C14" s="1" t="s">
        <v>6</v>
      </c>
      <c r="D14" s="2">
        <v>28.86</v>
      </c>
      <c r="E14" s="2">
        <v>26.183</v>
      </c>
      <c r="F14" s="1" cm="1">
        <f t="array" ref="F14">SMALL(IF(voie=Tableau_query__4[[#This Row],[VOIE]],pkfin,""),COUNTIF($B$2:B14,B14))</f>
        <v>3.4620000000000002</v>
      </c>
      <c r="G14" t="str" cm="1">
        <f t="array" ref="G14">INDEX(agent,MATCH(Tableau_query__4[[#This Row],[Colonne1]],pkfin,0))</f>
        <v>Agent 251</v>
      </c>
    </row>
    <row r="15" spans="1:12" x14ac:dyDescent="0.3">
      <c r="A15" s="1" t="s">
        <v>41</v>
      </c>
      <c r="B15" s="1" t="s">
        <v>5</v>
      </c>
      <c r="C15" s="1" t="s">
        <v>6</v>
      </c>
      <c r="D15" s="2">
        <v>28.86</v>
      </c>
      <c r="E15" s="2">
        <v>26.414000000000001</v>
      </c>
      <c r="F15" s="1" cm="1">
        <f t="array" ref="F15">SMALL(IF(voie=Tableau_query__4[[#This Row],[VOIE]],pkfin,""),COUNTIF($B$2:B15,B15))</f>
        <v>4.157</v>
      </c>
      <c r="G15" t="str" cm="1">
        <f t="array" ref="G15">INDEX(agent,MATCH(Tableau_query__4[[#This Row],[Colonne1]],pkfin,0))</f>
        <v>Agent 259</v>
      </c>
    </row>
    <row r="16" spans="1:12" x14ac:dyDescent="0.3">
      <c r="A16" s="1" t="s">
        <v>48</v>
      </c>
      <c r="B16" s="1" t="s">
        <v>5</v>
      </c>
      <c r="C16" s="1" t="s">
        <v>6</v>
      </c>
      <c r="D16" s="2">
        <v>28.86</v>
      </c>
      <c r="E16" s="2">
        <v>27.189</v>
      </c>
      <c r="F16" s="1" cm="1">
        <f t="array" ref="F16">SMALL(IF(voie=Tableau_query__4[[#This Row],[VOIE]],pkfin,""),COUNTIF($B$2:B16,B16))</f>
        <v>6.3869999999999996</v>
      </c>
      <c r="G16" t="str" cm="1">
        <f t="array" ref="G16">INDEX(agent,MATCH(Tableau_query__4[[#This Row],[Colonne1]],pkfin,0))</f>
        <v>Agent 262</v>
      </c>
    </row>
    <row r="17" spans="1:7" x14ac:dyDescent="0.3">
      <c r="A17" s="1" t="s">
        <v>49</v>
      </c>
      <c r="B17" s="1" t="s">
        <v>5</v>
      </c>
      <c r="C17" s="1" t="s">
        <v>6</v>
      </c>
      <c r="D17" s="2">
        <v>28.86</v>
      </c>
      <c r="E17" s="2">
        <v>28.018000000000001</v>
      </c>
      <c r="F17" s="1" cm="1">
        <f t="array" ref="F17">SMALL(IF(voie=Tableau_query__4[[#This Row],[VOIE]],pkfin,""),COUNTIF($B$2:B17,B17))</f>
        <v>8.484</v>
      </c>
      <c r="G17" t="str" cm="1">
        <f t="array" ref="G17">INDEX(agent,MATCH(Tableau_query__4[[#This Row],[Colonne1]],pkfin,0))</f>
        <v>Agent 265</v>
      </c>
    </row>
    <row r="18" spans="1:7" x14ac:dyDescent="0.3">
      <c r="A18" s="1" t="s">
        <v>50</v>
      </c>
      <c r="B18" s="1" t="s">
        <v>5</v>
      </c>
      <c r="C18" s="1" t="s">
        <v>6</v>
      </c>
      <c r="D18" s="2">
        <v>28.86</v>
      </c>
      <c r="E18" s="2">
        <v>28.469000000000001</v>
      </c>
      <c r="F18" s="1" cm="1">
        <f t="array" ref="F18">SMALL(IF(voie=Tableau_query__4[[#This Row],[VOIE]],pkfin,""),COUNTIF($B$2:B18,B18))</f>
        <v>10.534000000000001</v>
      </c>
      <c r="G18" t="str" cm="1">
        <f t="array" ref="G18">INDEX(agent,MATCH(Tableau_query__4[[#This Row],[Colonne1]],pkfin,0))</f>
        <v>Agent 268</v>
      </c>
    </row>
    <row r="19" spans="1:7" x14ac:dyDescent="0.3">
      <c r="A19" s="1" t="s">
        <v>51</v>
      </c>
      <c r="B19" s="1" t="s">
        <v>5</v>
      </c>
      <c r="C19" s="1" t="s">
        <v>6</v>
      </c>
      <c r="D19" s="2">
        <v>28.86</v>
      </c>
      <c r="E19" s="2">
        <v>29.003</v>
      </c>
      <c r="F19" s="1" cm="1">
        <f t="array" ref="F19">SMALL(IF(voie=Tableau_query__4[[#This Row],[VOIE]],pkfin,""),COUNTIF($B$2:B19,B19))</f>
        <v>12.593999999999999</v>
      </c>
      <c r="G19" t="str" cm="1">
        <f t="array" ref="G19">INDEX(agent,MATCH(Tableau_query__4[[#This Row],[Colonne1]],pkfin,0))</f>
        <v>Agent 271</v>
      </c>
    </row>
    <row r="20" spans="1:7" x14ac:dyDescent="0.3">
      <c r="A20" s="1" t="s">
        <v>52</v>
      </c>
      <c r="B20" s="1" t="s">
        <v>5</v>
      </c>
      <c r="C20" s="1" t="s">
        <v>6</v>
      </c>
      <c r="D20" s="2">
        <v>28.86</v>
      </c>
      <c r="E20" s="2">
        <v>25.797000000000001</v>
      </c>
      <c r="F20" s="1" cm="1">
        <f t="array" ref="F20">SMALL(IF(voie=Tableau_query__4[[#This Row],[VOIE]],pkfin,""),COUNTIF($B$2:B20,B20))</f>
        <v>14.67</v>
      </c>
      <c r="G20" t="str" cm="1">
        <f t="array" ref="G20">INDEX(agent,MATCH(Tableau_query__4[[#This Row],[Colonne1]],pkfin,0))</f>
        <v>Agent 274</v>
      </c>
    </row>
    <row r="21" spans="1:7" x14ac:dyDescent="0.3">
      <c r="A21" s="1" t="s">
        <v>53</v>
      </c>
      <c r="B21" s="1" t="s">
        <v>5</v>
      </c>
      <c r="C21" s="1" t="s">
        <v>6</v>
      </c>
      <c r="D21" s="2">
        <v>28.86</v>
      </c>
      <c r="E21" s="2">
        <v>26.71</v>
      </c>
      <c r="F21" s="1" cm="1">
        <f t="array" ref="F21">SMALL(IF(voie=Tableau_query__4[[#This Row],[VOIE]],pkfin,""),COUNTIF($B$2:B21,B21))</f>
        <v>16.8</v>
      </c>
      <c r="G21" t="str" cm="1">
        <f t="array" ref="G21">INDEX(agent,MATCH(Tableau_query__4[[#This Row],[Colonne1]],pkfin,0))</f>
        <v>Agent 277</v>
      </c>
    </row>
    <row r="22" spans="1:7" x14ac:dyDescent="0.3">
      <c r="A22" s="1" t="s">
        <v>54</v>
      </c>
      <c r="B22" s="1" t="s">
        <v>5</v>
      </c>
      <c r="C22" s="1" t="s">
        <v>6</v>
      </c>
      <c r="D22" s="2">
        <v>28.86</v>
      </c>
      <c r="E22" s="2">
        <v>27.623999999999999</v>
      </c>
      <c r="F22" s="1" cm="1">
        <f t="array" ref="F22">SMALL(IF(voie=Tableau_query__4[[#This Row],[VOIE]],pkfin,""),COUNTIF($B$2:B22,B22))</f>
        <v>17.831</v>
      </c>
      <c r="G22" t="str" cm="1">
        <f t="array" ref="G22">INDEX(agent,MATCH(Tableau_query__4[[#This Row],[Colonne1]],pkfin,0))</f>
        <v>Agent 278</v>
      </c>
    </row>
    <row r="23" spans="1:7" x14ac:dyDescent="0.3">
      <c r="A23" s="1" t="s">
        <v>55</v>
      </c>
      <c r="B23" s="1" t="s">
        <v>5</v>
      </c>
      <c r="C23" s="1" t="s">
        <v>6</v>
      </c>
      <c r="D23" s="2">
        <v>28.86</v>
      </c>
      <c r="E23" s="2">
        <v>27.858000000000001</v>
      </c>
      <c r="F23" s="1" cm="1">
        <f t="array" ref="F23">SMALL(IF(voie=Tableau_query__4[[#This Row],[VOIE]],pkfin,""),COUNTIF($B$2:B23,B23))</f>
        <v>18.940000000000001</v>
      </c>
      <c r="G23" t="str" cm="1">
        <f t="array" ref="G23">INDEX(agent,MATCH(Tableau_query__4[[#This Row],[Colonne1]],pkfin,0))</f>
        <v>Agent 281</v>
      </c>
    </row>
    <row r="24" spans="1:7" x14ac:dyDescent="0.3">
      <c r="A24" s="1" t="s">
        <v>66</v>
      </c>
      <c r="B24" s="1" t="s">
        <v>5</v>
      </c>
      <c r="C24" s="1" t="s">
        <v>6</v>
      </c>
      <c r="D24" s="2">
        <v>28.86</v>
      </c>
      <c r="E24" s="2">
        <v>29.803999999999998</v>
      </c>
      <c r="F24" s="1" cm="1">
        <f t="array" ref="F24">SMALL(IF(voie=Tableau_query__4[[#This Row],[VOIE]],pkfin,""),COUNTIF($B$2:B24,B24))</f>
        <v>19.994</v>
      </c>
      <c r="G24" t="str" cm="1">
        <f t="array" ref="G24">INDEX(agent,MATCH(Tableau_query__4[[#This Row],[Colonne1]],pkfin,0))</f>
        <v>Agent 282</v>
      </c>
    </row>
    <row r="25" spans="1:7" x14ac:dyDescent="0.3">
      <c r="A25" s="1" t="s">
        <v>67</v>
      </c>
      <c r="B25" s="1" t="s">
        <v>5</v>
      </c>
      <c r="C25" s="1" t="s">
        <v>6</v>
      </c>
      <c r="D25" s="2">
        <v>28.86</v>
      </c>
      <c r="E25" s="2">
        <v>30.55</v>
      </c>
      <c r="F25" s="1" cm="1">
        <f t="array" ref="F25">SMALL(IF(voie=Tableau_query__4[[#This Row],[VOIE]],pkfin,""),COUNTIF($B$2:B25,B25))</f>
        <v>21.07</v>
      </c>
      <c r="G25" t="str" cm="1">
        <f t="array" ref="G25">INDEX(agent,MATCH(Tableau_query__4[[#This Row],[Colonne1]],pkfin,0))</f>
        <v>Agent 285</v>
      </c>
    </row>
    <row r="26" spans="1:7" x14ac:dyDescent="0.3">
      <c r="A26" s="1" t="s">
        <v>71</v>
      </c>
      <c r="B26" s="1" t="s">
        <v>5</v>
      </c>
      <c r="C26" s="1" t="s">
        <v>6</v>
      </c>
      <c r="D26" s="2">
        <v>28.86</v>
      </c>
      <c r="E26" s="2">
        <v>31.803999999999998</v>
      </c>
      <c r="F26" s="1" cm="1">
        <f t="array" ref="F26">SMALL(IF(voie=Tableau_query__4[[#This Row],[VOIE]],pkfin,""),COUNTIF($B$2:B26,B26))</f>
        <v>22.106999999999999</v>
      </c>
      <c r="G26" t="str" cm="1">
        <f t="array" ref="G26">INDEX(agent,MATCH(Tableau_query__4[[#This Row],[Colonne1]],pkfin,0))</f>
        <v>Agent 286</v>
      </c>
    </row>
    <row r="27" spans="1:7" x14ac:dyDescent="0.3">
      <c r="A27" s="1" t="s">
        <v>72</v>
      </c>
      <c r="B27" s="1" t="s">
        <v>5</v>
      </c>
      <c r="C27" s="1" t="s">
        <v>6</v>
      </c>
      <c r="D27" s="2">
        <v>28.86</v>
      </c>
      <c r="E27" s="2">
        <v>33.005000000000003</v>
      </c>
      <c r="F27" s="1" cm="1">
        <f t="array" ref="F27">SMALL(IF(voie=Tableau_query__4[[#This Row],[VOIE]],pkfin,""),COUNTIF($B$2:B27,B27))</f>
        <v>23.12</v>
      </c>
      <c r="G27" t="str" cm="1">
        <f t="array" ref="G27">INDEX(agent,MATCH(Tableau_query__4[[#This Row],[Colonne1]],pkfin,0))</f>
        <v>Agent 1</v>
      </c>
    </row>
    <row r="28" spans="1:7" x14ac:dyDescent="0.3">
      <c r="A28" s="1" t="s">
        <v>75</v>
      </c>
      <c r="B28" s="1" t="s">
        <v>5</v>
      </c>
      <c r="C28" s="1" t="s">
        <v>17</v>
      </c>
      <c r="D28" s="2">
        <v>39.94</v>
      </c>
      <c r="E28" s="2">
        <v>33.933999999999997</v>
      </c>
      <c r="F28" s="1" cm="1">
        <f t="array" ref="F28">SMALL(IF(voie=Tableau_query__4[[#This Row],[VOIE]],pkfin,""),COUNTIF($B$2:B28,B28))</f>
        <v>25.044</v>
      </c>
      <c r="G28" t="str" cm="1">
        <f t="array" ref="G28">INDEX(agent,MATCH(Tableau_query__4[[#This Row],[Colonne1]],pkfin,0))</f>
        <v>Agent 4</v>
      </c>
    </row>
    <row r="29" spans="1:7" x14ac:dyDescent="0.3">
      <c r="A29" s="1" t="s">
        <v>77</v>
      </c>
      <c r="B29" s="1" t="s">
        <v>5</v>
      </c>
      <c r="C29" s="1" t="s">
        <v>17</v>
      </c>
      <c r="D29" s="2">
        <v>39.94</v>
      </c>
      <c r="E29" s="2">
        <v>35.914000000000001</v>
      </c>
      <c r="F29" s="1" cm="1">
        <f t="array" ref="F29">SMALL(IF(voie=Tableau_query__4[[#This Row],[VOIE]],pkfin,""),COUNTIF($B$2:B29,B29))</f>
        <v>25.797000000000001</v>
      </c>
      <c r="G29" t="str" cm="1">
        <f t="array" ref="G29">INDEX(agent,MATCH(Tableau_query__4[[#This Row],[Colonne1]],pkfin,0))</f>
        <v>Agent 17</v>
      </c>
    </row>
    <row r="30" spans="1:7" x14ac:dyDescent="0.3">
      <c r="A30" s="1" t="s">
        <v>78</v>
      </c>
      <c r="B30" s="1" t="s">
        <v>5</v>
      </c>
      <c r="C30" s="1" t="s">
        <v>17</v>
      </c>
      <c r="D30" s="2">
        <v>39.94</v>
      </c>
      <c r="E30" s="2">
        <v>37.055999999999997</v>
      </c>
      <c r="F30" s="1" cm="1">
        <f t="array" ref="F30">SMALL(IF(voie=Tableau_query__4[[#This Row],[VOIE]],pkfin,""),COUNTIF($B$2:B30,B30))</f>
        <v>26.183</v>
      </c>
      <c r="G30" t="str" cm="1">
        <f t="array" ref="G30">INDEX(agent,MATCH(Tableau_query__4[[#This Row],[Colonne1]],pkfin,0))</f>
        <v>Agent 5</v>
      </c>
    </row>
    <row r="31" spans="1:7" x14ac:dyDescent="0.3">
      <c r="A31" s="1" t="s">
        <v>81</v>
      </c>
      <c r="B31" s="1" t="s">
        <v>5</v>
      </c>
      <c r="C31" s="1" t="s">
        <v>17</v>
      </c>
      <c r="D31" s="2">
        <v>39.94</v>
      </c>
      <c r="E31" s="2">
        <v>38.183999999999997</v>
      </c>
      <c r="F31" s="1" cm="1">
        <f t="array" ref="F31">SMALL(IF(voie=Tableau_query__4[[#This Row],[VOIE]],pkfin,""),COUNTIF($B$2:B31,B31))</f>
        <v>26.414000000000001</v>
      </c>
      <c r="G31" t="str" cm="1">
        <f t="array" ref="G31">INDEX(agent,MATCH(Tableau_query__4[[#This Row],[Colonne1]],pkfin,0))</f>
        <v>Agent 6</v>
      </c>
    </row>
    <row r="32" spans="1:7" x14ac:dyDescent="0.3">
      <c r="A32" s="1" t="s">
        <v>82</v>
      </c>
      <c r="B32" s="1" t="s">
        <v>5</v>
      </c>
      <c r="C32" s="1" t="s">
        <v>17</v>
      </c>
      <c r="D32" s="2">
        <v>39.94</v>
      </c>
      <c r="E32" s="2">
        <v>39.134</v>
      </c>
      <c r="F32" s="1" cm="1">
        <f t="array" ref="F32">SMALL(IF(voie=Tableau_query__4[[#This Row],[VOIE]],pkfin,""),COUNTIF($B$2:B32,B32))</f>
        <v>26.71</v>
      </c>
      <c r="G32" t="str" cm="1">
        <f t="array" ref="G32">INDEX(agent,MATCH(Tableau_query__4[[#This Row],[Colonne1]],pkfin,0))</f>
        <v>Agent 18</v>
      </c>
    </row>
    <row r="33" spans="1:7" x14ac:dyDescent="0.3">
      <c r="A33" s="1" t="s">
        <v>85</v>
      </c>
      <c r="B33" s="1" t="s">
        <v>5</v>
      </c>
      <c r="C33" s="1" t="s">
        <v>17</v>
      </c>
      <c r="D33" s="2">
        <v>39.94</v>
      </c>
      <c r="E33" s="2">
        <v>40.082000000000001</v>
      </c>
      <c r="F33" s="1" cm="1">
        <f t="array" ref="F33">SMALL(IF(voie=Tableau_query__4[[#This Row],[VOIE]],pkfin,""),COUNTIF($B$2:B33,B33))</f>
        <v>27.189</v>
      </c>
      <c r="G33" t="str" cm="1">
        <f t="array" ref="G33">INDEX(agent,MATCH(Tableau_query__4[[#This Row],[Colonne1]],pkfin,0))</f>
        <v>Agent 13</v>
      </c>
    </row>
    <row r="34" spans="1:7" x14ac:dyDescent="0.3">
      <c r="A34" s="1" t="s">
        <v>86</v>
      </c>
      <c r="B34" s="1" t="s">
        <v>5</v>
      </c>
      <c r="C34" s="1" t="s">
        <v>17</v>
      </c>
      <c r="D34" s="2">
        <v>39.94</v>
      </c>
      <c r="E34" s="2">
        <v>41.311</v>
      </c>
      <c r="F34" s="1" cm="1">
        <f t="array" ref="F34">SMALL(IF(voie=Tableau_query__4[[#This Row],[VOIE]],pkfin,""),COUNTIF($B$2:B34,B34))</f>
        <v>27.623999999999999</v>
      </c>
      <c r="G34" t="str" cm="1">
        <f t="array" ref="G34">INDEX(agent,MATCH(Tableau_query__4[[#This Row],[Colonne1]],pkfin,0))</f>
        <v>Agent 19</v>
      </c>
    </row>
    <row r="35" spans="1:7" x14ac:dyDescent="0.3">
      <c r="A35" s="1" t="s">
        <v>89</v>
      </c>
      <c r="B35" s="1" t="s">
        <v>5</v>
      </c>
      <c r="C35" s="1" t="s">
        <v>17</v>
      </c>
      <c r="D35" s="2">
        <v>39.94</v>
      </c>
      <c r="E35" s="2">
        <v>42.604999999999997</v>
      </c>
      <c r="F35" s="1" cm="1">
        <f t="array" ref="F35">SMALL(IF(voie=Tableau_query__4[[#This Row],[VOIE]],pkfin,""),COUNTIF($B$2:B35,B35))</f>
        <v>27.858000000000001</v>
      </c>
      <c r="G35" t="str" cm="1">
        <f t="array" ref="G35">INDEX(agent,MATCH(Tableau_query__4[[#This Row],[Colonne1]],pkfin,0))</f>
        <v>Agent 20</v>
      </c>
    </row>
    <row r="36" spans="1:7" x14ac:dyDescent="0.3">
      <c r="A36" s="1" t="s">
        <v>90</v>
      </c>
      <c r="B36" s="1" t="s">
        <v>5</v>
      </c>
      <c r="C36" s="1" t="s">
        <v>17</v>
      </c>
      <c r="D36" s="2">
        <v>39.94</v>
      </c>
      <c r="E36" s="2">
        <v>43.883000000000003</v>
      </c>
      <c r="F36" s="1" cm="1">
        <f t="array" ref="F36">SMALL(IF(voie=Tableau_query__4[[#This Row],[VOIE]],pkfin,""),COUNTIF($B$2:B36,B36))</f>
        <v>28.018000000000001</v>
      </c>
      <c r="G36" t="str" cm="1">
        <f t="array" ref="G36">INDEX(agent,MATCH(Tableau_query__4[[#This Row],[Colonne1]],pkfin,0))</f>
        <v>Agent 14</v>
      </c>
    </row>
    <row r="37" spans="1:7" x14ac:dyDescent="0.3">
      <c r="A37" s="1" t="s">
        <v>93</v>
      </c>
      <c r="B37" s="1" t="s">
        <v>5</v>
      </c>
      <c r="C37" s="1" t="s">
        <v>17</v>
      </c>
      <c r="D37" s="2">
        <v>39.94</v>
      </c>
      <c r="E37" s="2">
        <v>44.997</v>
      </c>
      <c r="F37" s="1" cm="1">
        <f t="array" ref="F37">SMALL(IF(voie=Tableau_query__4[[#This Row],[VOIE]],pkfin,""),COUNTIF($B$2:B37,B37))</f>
        <v>28.469000000000001</v>
      </c>
      <c r="G37" t="str" cm="1">
        <f t="array" ref="G37">INDEX(agent,MATCH(Tableau_query__4[[#This Row],[Colonne1]],pkfin,0))</f>
        <v>Agent 15</v>
      </c>
    </row>
    <row r="38" spans="1:7" x14ac:dyDescent="0.3">
      <c r="A38" s="1" t="s">
        <v>94</v>
      </c>
      <c r="B38" s="1" t="s">
        <v>5</v>
      </c>
      <c r="C38" s="1" t="s">
        <v>18</v>
      </c>
      <c r="D38" s="2">
        <v>52.783999999999999</v>
      </c>
      <c r="E38" s="2">
        <v>46.3</v>
      </c>
      <c r="F38" s="1" cm="1">
        <f t="array" ref="F38">SMALL(IF(voie=Tableau_query__4[[#This Row],[VOIE]],pkfin,""),COUNTIF($B$2:B38,B38))</f>
        <v>29.003</v>
      </c>
      <c r="G38" t="str" cm="1">
        <f t="array" ref="G38">INDEX(agent,MATCH(Tableau_query__4[[#This Row],[Colonne1]],pkfin,0))</f>
        <v>Agent 16</v>
      </c>
    </row>
    <row r="39" spans="1:7" x14ac:dyDescent="0.3">
      <c r="A39" s="1" t="s">
        <v>97</v>
      </c>
      <c r="B39" s="1" t="s">
        <v>5</v>
      </c>
      <c r="C39" s="1" t="s">
        <v>18</v>
      </c>
      <c r="D39" s="2">
        <v>52.783999999999999</v>
      </c>
      <c r="E39" s="2">
        <v>47.15</v>
      </c>
      <c r="F39" s="1" cm="1">
        <f t="array" ref="F39">SMALL(IF(voie=Tableau_query__4[[#This Row],[VOIE]],pkfin,""),COUNTIF($B$2:B39,B39))</f>
        <v>29.803999999999998</v>
      </c>
      <c r="G39" t="str" cm="1">
        <f t="array" ref="G39">INDEX(agent,MATCH(Tableau_query__4[[#This Row],[Colonne1]],pkfin,0))</f>
        <v>Agent 31</v>
      </c>
    </row>
    <row r="40" spans="1:7" x14ac:dyDescent="0.3">
      <c r="A40" s="1" t="s">
        <v>98</v>
      </c>
      <c r="B40" s="1" t="s">
        <v>5</v>
      </c>
      <c r="C40" s="1" t="s">
        <v>18</v>
      </c>
      <c r="D40" s="2">
        <v>52.783999999999999</v>
      </c>
      <c r="E40" s="2">
        <v>48.155999999999999</v>
      </c>
      <c r="F40" s="1" cm="1">
        <f t="array" ref="F40">SMALL(IF(voie=Tableau_query__4[[#This Row],[VOIE]],pkfin,""),COUNTIF($B$2:B40,B40))</f>
        <v>30.55</v>
      </c>
      <c r="G40" t="str" cm="1">
        <f t="array" ref="G40">INDEX(agent,MATCH(Tableau_query__4[[#This Row],[Colonne1]],pkfin,0))</f>
        <v>Agent 32</v>
      </c>
    </row>
    <row r="41" spans="1:7" x14ac:dyDescent="0.3">
      <c r="A41" s="1" t="s">
        <v>101</v>
      </c>
      <c r="B41" s="1" t="s">
        <v>5</v>
      </c>
      <c r="C41" s="1" t="s">
        <v>18</v>
      </c>
      <c r="D41" s="2">
        <v>52.783999999999999</v>
      </c>
      <c r="E41" s="2">
        <v>49.192</v>
      </c>
      <c r="F41" s="1" cm="1">
        <f t="array" ref="F41">SMALL(IF(voie=Tableau_query__4[[#This Row],[VOIE]],pkfin,""),COUNTIF($B$2:B41,B41))</f>
        <v>31.803999999999998</v>
      </c>
      <c r="G41" t="str" cm="1">
        <f t="array" ref="G41">INDEX(agent,MATCH(Tableau_query__4[[#This Row],[Colonne1]],pkfin,0))</f>
        <v>Agent 36</v>
      </c>
    </row>
    <row r="42" spans="1:7" x14ac:dyDescent="0.3">
      <c r="A42" s="1" t="s">
        <v>102</v>
      </c>
      <c r="B42" s="1" t="s">
        <v>5</v>
      </c>
      <c r="C42" s="1" t="s">
        <v>18</v>
      </c>
      <c r="D42" s="2">
        <v>52.783999999999999</v>
      </c>
      <c r="E42" s="2">
        <v>50.369</v>
      </c>
      <c r="F42" s="1" cm="1">
        <f t="array" ref="F42">SMALL(IF(voie=Tableau_query__4[[#This Row],[VOIE]],pkfin,""),COUNTIF($B$2:B42,B42))</f>
        <v>33.005000000000003</v>
      </c>
      <c r="G42" t="str" cm="1">
        <f t="array" ref="G42">INDEX(agent,MATCH(Tableau_query__4[[#This Row],[Colonne1]],pkfin,0))</f>
        <v>Agent 37</v>
      </c>
    </row>
    <row r="43" spans="1:7" x14ac:dyDescent="0.3">
      <c r="A43" s="1" t="s">
        <v>105</v>
      </c>
      <c r="B43" s="1" t="s">
        <v>5</v>
      </c>
      <c r="C43" s="1" t="s">
        <v>18</v>
      </c>
      <c r="D43" s="2">
        <v>52.783999999999999</v>
      </c>
      <c r="E43" s="2">
        <v>51.542999999999999</v>
      </c>
      <c r="F43" s="1" cm="1">
        <f t="array" ref="F43">SMALL(IF(voie=Tableau_query__4[[#This Row],[VOIE]],pkfin,""),COUNTIF($B$2:B43,B43))</f>
        <v>33.933999999999997</v>
      </c>
      <c r="G43" t="str" cm="1">
        <f t="array" ref="G43">INDEX(agent,MATCH(Tableau_query__4[[#This Row],[Colonne1]],pkfin,0))</f>
        <v>Agent 40</v>
      </c>
    </row>
    <row r="44" spans="1:7" x14ac:dyDescent="0.3">
      <c r="A44" s="1" t="s">
        <v>106</v>
      </c>
      <c r="B44" s="1" t="s">
        <v>5</v>
      </c>
      <c r="C44" s="1" t="s">
        <v>18</v>
      </c>
      <c r="D44" s="2">
        <v>52.783999999999999</v>
      </c>
      <c r="E44" s="2">
        <v>52.548999999999999</v>
      </c>
      <c r="F44" s="1" cm="1">
        <f t="array" ref="F44">SMALL(IF(voie=Tableau_query__4[[#This Row],[VOIE]],pkfin,""),COUNTIF($B$2:B44,B44))</f>
        <v>35.914000000000001</v>
      </c>
      <c r="G44" t="str" cm="1">
        <f t="array" ref="G44">INDEX(agent,MATCH(Tableau_query__4[[#This Row],[Colonne1]],pkfin,0))</f>
        <v>Agent 42</v>
      </c>
    </row>
    <row r="45" spans="1:7" x14ac:dyDescent="0.3">
      <c r="A45" s="1" t="s">
        <v>109</v>
      </c>
      <c r="B45" s="1" t="s">
        <v>5</v>
      </c>
      <c r="C45" s="1" t="s">
        <v>18</v>
      </c>
      <c r="D45" s="2">
        <v>52.783999999999999</v>
      </c>
      <c r="E45" s="2">
        <v>53.735999999999997</v>
      </c>
      <c r="F45" s="1" cm="1">
        <f t="array" ref="F45">SMALL(IF(voie=Tableau_query__4[[#This Row],[VOIE]],pkfin,""),COUNTIF($B$2:B45,B45))</f>
        <v>37.055999999999997</v>
      </c>
      <c r="G45" t="str" cm="1">
        <f t="array" ref="G45">INDEX(agent,MATCH(Tableau_query__4[[#This Row],[Colonne1]],pkfin,0))</f>
        <v>Agent 43</v>
      </c>
    </row>
    <row r="46" spans="1:7" x14ac:dyDescent="0.3">
      <c r="A46" s="1" t="s">
        <v>110</v>
      </c>
      <c r="B46" s="1" t="s">
        <v>5</v>
      </c>
      <c r="C46" s="1" t="s">
        <v>18</v>
      </c>
      <c r="D46" s="2">
        <v>52.783999999999999</v>
      </c>
      <c r="E46" s="2">
        <v>54.701999999999998</v>
      </c>
      <c r="F46" s="1" cm="1">
        <f t="array" ref="F46">SMALL(IF(voie=Tableau_query__4[[#This Row],[VOIE]],pkfin,""),COUNTIF($B$2:B46,B46))</f>
        <v>38.183999999999997</v>
      </c>
      <c r="G46" t="str" cm="1">
        <f t="array" ref="G46">INDEX(agent,MATCH(Tableau_query__4[[#This Row],[Colonne1]],pkfin,0))</f>
        <v>Agent 46</v>
      </c>
    </row>
    <row r="47" spans="1:7" x14ac:dyDescent="0.3">
      <c r="A47" s="1" t="s">
        <v>113</v>
      </c>
      <c r="B47" s="1" t="s">
        <v>5</v>
      </c>
      <c r="C47" s="1" t="s">
        <v>18</v>
      </c>
      <c r="D47" s="2">
        <v>52.783999999999999</v>
      </c>
      <c r="E47" s="2">
        <v>55.850999999999999</v>
      </c>
      <c r="F47" s="1" cm="1">
        <f t="array" ref="F47">SMALL(IF(voie=Tableau_query__4[[#This Row],[VOIE]],pkfin,""),COUNTIF($B$2:B47,B47))</f>
        <v>39.134</v>
      </c>
      <c r="G47" t="str" cm="1">
        <f t="array" ref="G47">INDEX(agent,MATCH(Tableau_query__4[[#This Row],[Colonne1]],pkfin,0))</f>
        <v>Agent 47</v>
      </c>
    </row>
    <row r="48" spans="1:7" x14ac:dyDescent="0.3">
      <c r="A48" s="1" t="s">
        <v>114</v>
      </c>
      <c r="B48" s="1" t="s">
        <v>5</v>
      </c>
      <c r="C48" s="1" t="s">
        <v>18</v>
      </c>
      <c r="D48" s="2">
        <v>52.783999999999999</v>
      </c>
      <c r="E48" s="2">
        <v>57.033999999999999</v>
      </c>
      <c r="F48" s="1" cm="1">
        <f t="array" ref="F48">SMALL(IF(voie=Tableau_query__4[[#This Row],[VOIE]],pkfin,""),COUNTIF($B$2:B48,B48))</f>
        <v>40.082000000000001</v>
      </c>
      <c r="G48" t="str" cm="1">
        <f t="array" ref="G48">INDEX(agent,MATCH(Tableau_query__4[[#This Row],[Colonne1]],pkfin,0))</f>
        <v>Agent 50</v>
      </c>
    </row>
    <row r="49" spans="1:7" x14ac:dyDescent="0.3">
      <c r="A49" s="1" t="s">
        <v>117</v>
      </c>
      <c r="B49" s="1" t="s">
        <v>5</v>
      </c>
      <c r="C49" s="1" t="s">
        <v>10</v>
      </c>
      <c r="D49" s="2">
        <v>63.655000000000001</v>
      </c>
      <c r="E49" s="2">
        <v>58.1</v>
      </c>
      <c r="F49" s="1" cm="1">
        <f t="array" ref="F49">SMALL(IF(voie=Tableau_query__4[[#This Row],[VOIE]],pkfin,""),COUNTIF($B$2:B49,B49))</f>
        <v>41.311</v>
      </c>
      <c r="G49" t="str" cm="1">
        <f t="array" ref="G49">INDEX(agent,MATCH(Tableau_query__4[[#This Row],[Colonne1]],pkfin,0))</f>
        <v>Agent 51</v>
      </c>
    </row>
    <row r="50" spans="1:7" x14ac:dyDescent="0.3">
      <c r="A50" s="1" t="s">
        <v>118</v>
      </c>
      <c r="B50" s="1" t="s">
        <v>5</v>
      </c>
      <c r="C50" s="1" t="s">
        <v>10</v>
      </c>
      <c r="D50" s="2">
        <v>63.655000000000001</v>
      </c>
      <c r="E50" s="2">
        <v>59.115000000000002</v>
      </c>
      <c r="F50" s="1" cm="1">
        <f t="array" ref="F50">SMALL(IF(voie=Tableau_query__4[[#This Row],[VOIE]],pkfin,""),COUNTIF($B$2:B50,B50))</f>
        <v>42.604999999999997</v>
      </c>
      <c r="G50" t="str" cm="1">
        <f t="array" ref="G50">INDEX(agent,MATCH(Tableau_query__4[[#This Row],[Colonne1]],pkfin,0))</f>
        <v>Agent 54</v>
      </c>
    </row>
    <row r="51" spans="1:7" x14ac:dyDescent="0.3">
      <c r="A51" s="1" t="s">
        <v>121</v>
      </c>
      <c r="B51" s="1" t="s">
        <v>5</v>
      </c>
      <c r="C51" s="1" t="s">
        <v>10</v>
      </c>
      <c r="D51" s="2">
        <v>63.655000000000001</v>
      </c>
      <c r="E51" s="2">
        <v>60.13</v>
      </c>
      <c r="F51" s="1" cm="1">
        <f t="array" ref="F51">SMALL(IF(voie=Tableau_query__4[[#This Row],[VOIE]],pkfin,""),COUNTIF($B$2:B51,B51))</f>
        <v>43.883000000000003</v>
      </c>
      <c r="G51" t="str" cm="1">
        <f t="array" ref="G51">INDEX(agent,MATCH(Tableau_query__4[[#This Row],[Colonne1]],pkfin,0))</f>
        <v>Agent 55</v>
      </c>
    </row>
    <row r="52" spans="1:7" x14ac:dyDescent="0.3">
      <c r="A52" s="1" t="s">
        <v>122</v>
      </c>
      <c r="B52" s="1" t="s">
        <v>5</v>
      </c>
      <c r="C52" s="1" t="s">
        <v>10</v>
      </c>
      <c r="D52" s="2">
        <v>63.655000000000001</v>
      </c>
      <c r="E52" s="2">
        <v>61.2</v>
      </c>
      <c r="F52" s="1" cm="1">
        <f t="array" ref="F52">SMALL(IF(voie=Tableau_query__4[[#This Row],[VOIE]],pkfin,""),COUNTIF($B$2:B52,B52))</f>
        <v>44.997</v>
      </c>
      <c r="G52" t="str" cm="1">
        <f t="array" ref="G52">INDEX(agent,MATCH(Tableau_query__4[[#This Row],[Colonne1]],pkfin,0))</f>
        <v>Agent 58</v>
      </c>
    </row>
    <row r="53" spans="1:7" x14ac:dyDescent="0.3">
      <c r="A53" s="1" t="s">
        <v>125</v>
      </c>
      <c r="B53" s="1" t="s">
        <v>5</v>
      </c>
      <c r="C53" s="1" t="s">
        <v>10</v>
      </c>
      <c r="D53" s="2">
        <v>63.655000000000001</v>
      </c>
      <c r="E53" s="2">
        <v>62.4</v>
      </c>
      <c r="F53" s="1" cm="1">
        <f t="array" ref="F53">SMALL(IF(voie=Tableau_query__4[[#This Row],[VOIE]],pkfin,""),COUNTIF($B$2:B53,B53))</f>
        <v>46.3</v>
      </c>
      <c r="G53" t="str" cm="1">
        <f t="array" ref="G53">INDEX(agent,MATCH(Tableau_query__4[[#This Row],[Colonne1]],pkfin,0))</f>
        <v>Agent 59</v>
      </c>
    </row>
    <row r="54" spans="1:7" x14ac:dyDescent="0.3">
      <c r="A54" s="1" t="s">
        <v>126</v>
      </c>
      <c r="B54" s="1" t="s">
        <v>5</v>
      </c>
      <c r="C54" s="1" t="s">
        <v>10</v>
      </c>
      <c r="D54" s="2">
        <v>63.655000000000001</v>
      </c>
      <c r="E54" s="2">
        <v>63.234000000000002</v>
      </c>
      <c r="F54" s="1" cm="1">
        <f t="array" ref="F54">SMALL(IF(voie=Tableau_query__4[[#This Row],[VOIE]],pkfin,""),COUNTIF($B$2:B54,B54))</f>
        <v>47.15</v>
      </c>
      <c r="G54" t="str" cm="1">
        <f t="array" ref="G54">INDEX(agent,MATCH(Tableau_query__4[[#This Row],[Colonne1]],pkfin,0))</f>
        <v>Agent 62</v>
      </c>
    </row>
    <row r="55" spans="1:7" x14ac:dyDescent="0.3">
      <c r="A55" s="1" t="s">
        <v>127</v>
      </c>
      <c r="B55" s="1" t="s">
        <v>5</v>
      </c>
      <c r="C55" s="1" t="s">
        <v>10</v>
      </c>
      <c r="D55" s="2">
        <v>63.655000000000001</v>
      </c>
      <c r="E55" s="2">
        <v>63.649000000000001</v>
      </c>
      <c r="F55" s="1" cm="1">
        <f t="array" ref="F55">SMALL(IF(voie=Tableau_query__4[[#This Row],[VOIE]],pkfin,""),COUNTIF($B$2:B55,B55))</f>
        <v>48.155999999999999</v>
      </c>
      <c r="G55" t="str" cm="1">
        <f t="array" ref="G55">INDEX(agent,MATCH(Tableau_query__4[[#This Row],[Colonne1]],pkfin,0))</f>
        <v>Agent 63</v>
      </c>
    </row>
    <row r="56" spans="1:7" x14ac:dyDescent="0.3">
      <c r="A56" s="1" t="s">
        <v>128</v>
      </c>
      <c r="B56" s="1" t="s">
        <v>5</v>
      </c>
      <c r="C56" s="1" t="s">
        <v>10</v>
      </c>
      <c r="D56" s="2">
        <v>63.655000000000001</v>
      </c>
      <c r="E56" s="2">
        <v>64.063999999999993</v>
      </c>
      <c r="F56" s="1" cm="1">
        <f t="array" ref="F56">SMALL(IF(voie=Tableau_query__4[[#This Row],[VOIE]],pkfin,""),COUNTIF($B$2:B56,B56))</f>
        <v>49.192</v>
      </c>
      <c r="G56" t="str" cm="1">
        <f t="array" ref="G56">INDEX(agent,MATCH(Tableau_query__4[[#This Row],[Colonne1]],pkfin,0))</f>
        <v>Agent 66</v>
      </c>
    </row>
    <row r="57" spans="1:7" x14ac:dyDescent="0.3">
      <c r="A57" s="1" t="s">
        <v>129</v>
      </c>
      <c r="B57" s="1" t="s">
        <v>5</v>
      </c>
      <c r="C57" s="1" t="s">
        <v>10</v>
      </c>
      <c r="D57" s="2">
        <v>63.655000000000001</v>
      </c>
      <c r="E57" s="2">
        <v>64.584000000000003</v>
      </c>
      <c r="F57" s="1" cm="1">
        <f t="array" ref="F57">SMALL(IF(voie=Tableau_query__4[[#This Row],[VOIE]],pkfin,""),COUNTIF($B$2:B57,B57))</f>
        <v>50.369</v>
      </c>
      <c r="G57" t="str" cm="1">
        <f t="array" ref="G57">INDEX(agent,MATCH(Tableau_query__4[[#This Row],[Colonne1]],pkfin,0))</f>
        <v>Agent 67</v>
      </c>
    </row>
    <row r="58" spans="1:7" x14ac:dyDescent="0.3">
      <c r="A58" s="1" t="s">
        <v>130</v>
      </c>
      <c r="B58" s="1" t="s">
        <v>5</v>
      </c>
      <c r="C58" s="1" t="s">
        <v>10</v>
      </c>
      <c r="D58" s="2">
        <v>63.655000000000001</v>
      </c>
      <c r="E58" s="2">
        <v>65.13</v>
      </c>
      <c r="F58" s="1" cm="1">
        <f t="array" ref="F58">SMALL(IF(voie=Tableau_query__4[[#This Row],[VOIE]],pkfin,""),COUNTIF($B$2:B58,B58))</f>
        <v>51.542999999999999</v>
      </c>
      <c r="G58" t="str" cm="1">
        <f t="array" ref="G58">INDEX(agent,MATCH(Tableau_query__4[[#This Row],[Colonne1]],pkfin,0))</f>
        <v>Agent 70</v>
      </c>
    </row>
    <row r="59" spans="1:7" x14ac:dyDescent="0.3">
      <c r="A59" s="1" t="s">
        <v>131</v>
      </c>
      <c r="B59" s="1" t="s">
        <v>5</v>
      </c>
      <c r="C59" s="1" t="s">
        <v>10</v>
      </c>
      <c r="D59" s="2">
        <v>63.655000000000001</v>
      </c>
      <c r="E59" s="2">
        <v>65.525999999999996</v>
      </c>
      <c r="F59" s="1" cm="1">
        <f t="array" ref="F59">SMALL(IF(voie=Tableau_query__4[[#This Row],[VOIE]],pkfin,""),COUNTIF($B$2:B59,B59))</f>
        <v>52.548999999999999</v>
      </c>
      <c r="G59" t="str" cm="1">
        <f t="array" ref="G59">INDEX(agent,MATCH(Tableau_query__4[[#This Row],[Colonne1]],pkfin,0))</f>
        <v>Agent 71</v>
      </c>
    </row>
    <row r="60" spans="1:7" x14ac:dyDescent="0.3">
      <c r="A60" s="1" t="s">
        <v>133</v>
      </c>
      <c r="B60" s="1" t="s">
        <v>5</v>
      </c>
      <c r="C60" s="1" t="s">
        <v>10</v>
      </c>
      <c r="D60" s="2">
        <v>63.655000000000001</v>
      </c>
      <c r="E60" s="2">
        <v>65.691999999999993</v>
      </c>
      <c r="F60" s="1" cm="1">
        <f t="array" ref="F60">SMALL(IF(voie=Tableau_query__4[[#This Row],[VOIE]],pkfin,""),COUNTIF($B$2:B60,B60))</f>
        <v>53.735999999999997</v>
      </c>
      <c r="G60" t="str" cm="1">
        <f t="array" ref="G60">INDEX(agent,MATCH(Tableau_query__4[[#This Row],[Colonne1]],pkfin,0))</f>
        <v>Agent 74</v>
      </c>
    </row>
    <row r="61" spans="1:7" x14ac:dyDescent="0.3">
      <c r="A61" s="1" t="s">
        <v>167</v>
      </c>
      <c r="B61" s="1" t="s">
        <v>5</v>
      </c>
      <c r="C61" s="1" t="s">
        <v>20</v>
      </c>
      <c r="D61" s="2">
        <v>91.412000000000006</v>
      </c>
      <c r="E61" s="2">
        <v>85.885000000000005</v>
      </c>
      <c r="F61" s="1" cm="1">
        <f t="array" ref="F61">SMALL(IF(voie=Tableau_query__4[[#This Row],[VOIE]],pkfin,""),COUNTIF($B$2:B61,B61))</f>
        <v>54.701999999999998</v>
      </c>
      <c r="G61" t="str" cm="1">
        <f t="array" ref="G61">INDEX(agent,MATCH(Tableau_query__4[[#This Row],[Colonne1]],pkfin,0))</f>
        <v>Agent 75</v>
      </c>
    </row>
    <row r="62" spans="1:7" x14ac:dyDescent="0.3">
      <c r="A62" s="1" t="s">
        <v>168</v>
      </c>
      <c r="B62" s="1" t="s">
        <v>5</v>
      </c>
      <c r="C62" s="1" t="s">
        <v>20</v>
      </c>
      <c r="D62" s="2">
        <v>91.412000000000006</v>
      </c>
      <c r="E62" s="2">
        <v>86.831999999999994</v>
      </c>
      <c r="F62" s="1" cm="1">
        <f t="array" ref="F62">SMALL(IF(voie=Tableau_query__4[[#This Row],[VOIE]],pkfin,""),COUNTIF($B$2:B62,B62))</f>
        <v>55.850999999999999</v>
      </c>
      <c r="G62" t="str" cm="1">
        <f t="array" ref="G62">INDEX(agent,MATCH(Tableau_query__4[[#This Row],[Colonne1]],pkfin,0))</f>
        <v>Agent 78</v>
      </c>
    </row>
    <row r="63" spans="1:7" x14ac:dyDescent="0.3">
      <c r="A63" s="1" t="s">
        <v>171</v>
      </c>
      <c r="B63" s="1" t="s">
        <v>5</v>
      </c>
      <c r="C63" s="1" t="s">
        <v>20</v>
      </c>
      <c r="D63" s="2">
        <v>91.412000000000006</v>
      </c>
      <c r="E63" s="2">
        <v>87.78</v>
      </c>
      <c r="F63" s="1" cm="1">
        <f t="array" ref="F63">SMALL(IF(voie=Tableau_query__4[[#This Row],[VOIE]],pkfin,""),COUNTIF($B$2:B63,B63))</f>
        <v>57.033999999999999</v>
      </c>
      <c r="G63" t="str" cm="1">
        <f t="array" ref="G63">INDEX(agent,MATCH(Tableau_query__4[[#This Row],[Colonne1]],pkfin,0))</f>
        <v>Agent 79</v>
      </c>
    </row>
    <row r="64" spans="1:7" x14ac:dyDescent="0.3">
      <c r="A64" s="1" t="s">
        <v>172</v>
      </c>
      <c r="B64" s="1" t="s">
        <v>5</v>
      </c>
      <c r="C64" s="1" t="s">
        <v>20</v>
      </c>
      <c r="D64" s="2">
        <v>91.412000000000006</v>
      </c>
      <c r="E64" s="2">
        <v>88.832999999999998</v>
      </c>
      <c r="F64" s="1" cm="1">
        <f t="array" ref="F64">SMALL(IF(voie=Tableau_query__4[[#This Row],[VOIE]],pkfin,""),COUNTIF($B$2:B64,B64))</f>
        <v>58.1</v>
      </c>
      <c r="G64" t="str" cm="1">
        <f t="array" ref="G64">INDEX(agent,MATCH(Tableau_query__4[[#This Row],[Colonne1]],pkfin,0))</f>
        <v>Agent 82</v>
      </c>
    </row>
    <row r="65" spans="1:7" x14ac:dyDescent="0.3">
      <c r="A65" s="1" t="s">
        <v>174</v>
      </c>
      <c r="B65" s="1" t="s">
        <v>5</v>
      </c>
      <c r="C65" s="1" t="s">
        <v>20</v>
      </c>
      <c r="D65" s="2">
        <v>91.412000000000006</v>
      </c>
      <c r="E65" s="2">
        <v>89.9</v>
      </c>
      <c r="F65" s="1" cm="1">
        <f t="array" ref="F65">SMALL(IF(voie=Tableau_query__4[[#This Row],[VOIE]],pkfin,""),COUNTIF($B$2:B65,B65))</f>
        <v>59.115000000000002</v>
      </c>
      <c r="G65" t="str" cm="1">
        <f t="array" ref="G65">INDEX(agent,MATCH(Tableau_query__4[[#This Row],[Colonne1]],pkfin,0))</f>
        <v>Agent 83</v>
      </c>
    </row>
    <row r="66" spans="1:7" x14ac:dyDescent="0.3">
      <c r="A66" s="1" t="s">
        <v>177</v>
      </c>
      <c r="B66" s="1" t="s">
        <v>5</v>
      </c>
      <c r="C66" s="1" t="s">
        <v>20</v>
      </c>
      <c r="D66" s="2">
        <v>91.412000000000006</v>
      </c>
      <c r="E66" s="2">
        <v>92</v>
      </c>
      <c r="F66" s="1" cm="1">
        <f t="array" ref="F66">SMALL(IF(voie=Tableau_query__4[[#This Row],[VOIE]],pkfin,""),COUNTIF($B$2:B66,B66))</f>
        <v>60.13</v>
      </c>
      <c r="G66" t="str" cm="1">
        <f t="array" ref="G66">INDEX(agent,MATCH(Tableau_query__4[[#This Row],[Colonne1]],pkfin,0))</f>
        <v>Agent 86</v>
      </c>
    </row>
    <row r="67" spans="1:7" x14ac:dyDescent="0.3">
      <c r="A67" s="1" t="s">
        <v>180</v>
      </c>
      <c r="B67" s="1" t="s">
        <v>5</v>
      </c>
      <c r="C67" s="1" t="s">
        <v>20</v>
      </c>
      <c r="D67" s="2">
        <v>91.412000000000006</v>
      </c>
      <c r="E67" s="2">
        <v>94.13</v>
      </c>
      <c r="F67" s="1" cm="1">
        <f t="array" ref="F67">SMALL(IF(voie=Tableau_query__4[[#This Row],[VOIE]],pkfin,""),COUNTIF($B$2:B67,B67))</f>
        <v>61.2</v>
      </c>
      <c r="G67" t="str" cm="1">
        <f t="array" ref="G67">INDEX(agent,MATCH(Tableau_query__4[[#This Row],[Colonne1]],pkfin,0))</f>
        <v>Agent 87</v>
      </c>
    </row>
    <row r="68" spans="1:7" x14ac:dyDescent="0.3">
      <c r="A68" s="1" t="s">
        <v>183</v>
      </c>
      <c r="B68" s="1" t="s">
        <v>5</v>
      </c>
      <c r="C68" s="1" t="s">
        <v>13</v>
      </c>
      <c r="D68" s="2">
        <v>100.571</v>
      </c>
      <c r="E68" s="2">
        <v>96.218999999999994</v>
      </c>
      <c r="F68" s="1" cm="1">
        <f t="array" ref="F68">SMALL(IF(voie=Tableau_query__4[[#This Row],[VOIE]],pkfin,""),COUNTIF($B$2:B68,B68))</f>
        <v>62.4</v>
      </c>
      <c r="G68" t="str" cm="1">
        <f t="array" ref="G68">INDEX(agent,MATCH(Tableau_query__4[[#This Row],[Colonne1]],pkfin,0))</f>
        <v>Agent 90</v>
      </c>
    </row>
    <row r="69" spans="1:7" x14ac:dyDescent="0.3">
      <c r="A69" s="1" t="s">
        <v>184</v>
      </c>
      <c r="B69" s="1" t="s">
        <v>5</v>
      </c>
      <c r="C69" s="1" t="s">
        <v>13</v>
      </c>
      <c r="D69" s="2">
        <v>100.571</v>
      </c>
      <c r="E69" s="2">
        <v>96.891000000000005</v>
      </c>
      <c r="F69" s="1" cm="1">
        <f t="array" ref="F69">SMALL(IF(voie=Tableau_query__4[[#This Row],[VOIE]],pkfin,""),COUNTIF($B$2:B69,B69))</f>
        <v>63.234000000000002</v>
      </c>
      <c r="G69" t="str" cm="1">
        <f t="array" ref="G69">INDEX(agent,MATCH(Tableau_query__4[[#This Row],[Colonne1]],pkfin,0))</f>
        <v>Agent 91</v>
      </c>
    </row>
    <row r="70" spans="1:7" x14ac:dyDescent="0.3">
      <c r="A70" s="1" t="s">
        <v>185</v>
      </c>
      <c r="B70" s="1" t="s">
        <v>5</v>
      </c>
      <c r="C70" s="1" t="s">
        <v>13</v>
      </c>
      <c r="D70" s="2">
        <v>100.571</v>
      </c>
      <c r="E70" s="2">
        <v>97.305999999999997</v>
      </c>
      <c r="F70" s="1" cm="1">
        <f t="array" ref="F70">SMALL(IF(voie=Tableau_query__4[[#This Row],[VOIE]],pkfin,""),COUNTIF($B$2:B70,B70))</f>
        <v>63.649000000000001</v>
      </c>
      <c r="G70" t="str" cm="1">
        <f t="array" ref="G70">INDEX(agent,MATCH(Tableau_query__4[[#This Row],[Colonne1]],pkfin,0))</f>
        <v>Agent 92</v>
      </c>
    </row>
    <row r="71" spans="1:7" x14ac:dyDescent="0.3">
      <c r="A71" s="1" t="s">
        <v>186</v>
      </c>
      <c r="B71" s="1" t="s">
        <v>5</v>
      </c>
      <c r="C71" s="1" t="s">
        <v>13</v>
      </c>
      <c r="D71" s="2">
        <v>100.571</v>
      </c>
      <c r="E71" s="2">
        <v>97.721000000000004</v>
      </c>
      <c r="F71" s="1" cm="1">
        <f t="array" ref="F71">SMALL(IF(voie=Tableau_query__4[[#This Row],[VOIE]],pkfin,""),COUNTIF($B$2:B71,B71))</f>
        <v>64.063999999999993</v>
      </c>
      <c r="G71" t="str" cm="1">
        <f t="array" ref="G71">INDEX(agent,MATCH(Tableau_query__4[[#This Row],[Colonne1]],pkfin,0))</f>
        <v>Agent 93</v>
      </c>
    </row>
    <row r="72" spans="1:7" x14ac:dyDescent="0.3">
      <c r="A72" s="1" t="s">
        <v>192</v>
      </c>
      <c r="B72" s="1" t="s">
        <v>5</v>
      </c>
      <c r="C72" s="1" t="s">
        <v>13</v>
      </c>
      <c r="D72" s="2">
        <v>100.571</v>
      </c>
      <c r="E72" s="2">
        <v>98.445999999999998</v>
      </c>
      <c r="F72" s="1" cm="1">
        <f t="array" ref="F72">SMALL(IF(voie=Tableau_query__4[[#This Row],[VOIE]],pkfin,""),COUNTIF($B$2:B72,B72))</f>
        <v>64.584000000000003</v>
      </c>
      <c r="G72" t="str" cm="1">
        <f t="array" ref="G72">INDEX(agent,MATCH(Tableau_query__4[[#This Row],[Colonne1]],pkfin,0))</f>
        <v>Agent 94</v>
      </c>
    </row>
    <row r="73" spans="1:7" x14ac:dyDescent="0.3">
      <c r="A73" s="1" t="s">
        <v>193</v>
      </c>
      <c r="B73" s="1" t="s">
        <v>5</v>
      </c>
      <c r="C73" s="1" t="s">
        <v>13</v>
      </c>
      <c r="D73" s="2">
        <v>100.571</v>
      </c>
      <c r="E73" s="2">
        <v>99.528999999999996</v>
      </c>
      <c r="F73" s="1" cm="1">
        <f t="array" ref="F73">SMALL(IF(voie=Tableau_query__4[[#This Row],[VOIE]],pkfin,""),COUNTIF($B$2:B73,B73))</f>
        <v>65.13</v>
      </c>
      <c r="G73" t="str" cm="1">
        <f t="array" ref="G73">INDEX(agent,MATCH(Tableau_query__4[[#This Row],[Colonne1]],pkfin,0))</f>
        <v>Agent 95</v>
      </c>
    </row>
    <row r="74" spans="1:7" x14ac:dyDescent="0.3">
      <c r="A74" s="1" t="s">
        <v>196</v>
      </c>
      <c r="B74" s="1" t="s">
        <v>5</v>
      </c>
      <c r="C74" s="1" t="s">
        <v>13</v>
      </c>
      <c r="D74" s="2">
        <v>100.571</v>
      </c>
      <c r="E74" s="2">
        <v>100.56</v>
      </c>
      <c r="F74" s="1" cm="1">
        <f t="array" ref="F74">SMALL(IF(voie=Tableau_query__4[[#This Row],[VOIE]],pkfin,""),COUNTIF($B$2:B74,B74))</f>
        <v>65.525999999999996</v>
      </c>
      <c r="G74" t="str" cm="1">
        <f t="array" ref="G74">INDEX(agent,MATCH(Tableau_query__4[[#This Row],[Colonne1]],pkfin,0))</f>
        <v>Agent 96</v>
      </c>
    </row>
    <row r="75" spans="1:7" x14ac:dyDescent="0.3">
      <c r="A75" s="1" t="s">
        <v>197</v>
      </c>
      <c r="B75" s="1" t="s">
        <v>5</v>
      </c>
      <c r="C75" s="1" t="s">
        <v>13</v>
      </c>
      <c r="D75" s="2">
        <v>100.571</v>
      </c>
      <c r="E75" s="2">
        <v>101.581</v>
      </c>
      <c r="F75" s="1" cm="1">
        <f t="array" ref="F75">SMALL(IF(voie=Tableau_query__4[[#This Row],[VOIE]],pkfin,""),COUNTIF($B$2:B75,B75))</f>
        <v>65.691999999999993</v>
      </c>
      <c r="G75" t="str" cm="1">
        <f t="array" ref="G75">INDEX(agent,MATCH(Tableau_query__4[[#This Row],[Colonne1]],pkfin,0))</f>
        <v>Agent 98</v>
      </c>
    </row>
    <row r="76" spans="1:7" x14ac:dyDescent="0.3">
      <c r="A76" s="1" t="s">
        <v>198</v>
      </c>
      <c r="B76" s="1" t="s">
        <v>5</v>
      </c>
      <c r="C76" s="1" t="s">
        <v>13</v>
      </c>
      <c r="D76" s="2">
        <v>100.571</v>
      </c>
      <c r="E76" s="2">
        <v>102.61</v>
      </c>
      <c r="F76" s="1" cm="1">
        <f t="array" ref="F76">SMALL(IF(voie=Tableau_query__4[[#This Row],[VOIE]],pkfin,""),COUNTIF($B$2:B76,B76))</f>
        <v>66.45</v>
      </c>
      <c r="G76" t="str" cm="1">
        <f t="array" ref="G76">INDEX(agent,MATCH(Tableau_query__4[[#This Row],[Colonne1]],pkfin,0))</f>
        <v>Agent 289</v>
      </c>
    </row>
    <row r="77" spans="1:7" x14ac:dyDescent="0.3">
      <c r="A77" s="1" t="s">
        <v>199</v>
      </c>
      <c r="B77" s="1" t="s">
        <v>5</v>
      </c>
      <c r="C77" s="1" t="s">
        <v>13</v>
      </c>
      <c r="D77" s="2">
        <v>100.571</v>
      </c>
      <c r="E77" s="2">
        <v>103.926</v>
      </c>
      <c r="F77" s="1" cm="1">
        <f t="array" ref="F77">SMALL(IF(voie=Tableau_query__4[[#This Row],[VOIE]],pkfin,""),COUNTIF($B$2:B77,B77))</f>
        <v>67.626999999999995</v>
      </c>
      <c r="G77" t="str" cm="1">
        <f t="array" ref="G77">INDEX(agent,MATCH(Tableau_query__4[[#This Row],[Colonne1]],pkfin,0))</f>
        <v>Agent 290</v>
      </c>
    </row>
    <row r="78" spans="1:7" x14ac:dyDescent="0.3">
      <c r="A78" s="1" t="s">
        <v>200</v>
      </c>
      <c r="B78" s="1" t="s">
        <v>5</v>
      </c>
      <c r="C78" s="1" t="s">
        <v>13</v>
      </c>
      <c r="D78" s="2">
        <v>100.571</v>
      </c>
      <c r="E78" s="2">
        <v>104.34699999999999</v>
      </c>
      <c r="F78" s="1" cm="1">
        <f t="array" ref="F78">SMALL(IF(voie=Tableau_query__4[[#This Row],[VOIE]],pkfin,""),COUNTIF($B$2:B78,B78))</f>
        <v>68.05</v>
      </c>
      <c r="G78" t="str" cm="1">
        <f t="array" ref="G78">INDEX(agent,MATCH(Tableau_query__4[[#This Row],[Colonne1]],pkfin,0))</f>
        <v>Agent 296</v>
      </c>
    </row>
    <row r="79" spans="1:7" x14ac:dyDescent="0.3">
      <c r="A79" s="1" t="s">
        <v>201</v>
      </c>
      <c r="B79" s="1" t="s">
        <v>5</v>
      </c>
      <c r="C79" s="1" t="s">
        <v>13</v>
      </c>
      <c r="D79" s="2">
        <v>100.571</v>
      </c>
      <c r="E79" s="2">
        <v>104.886</v>
      </c>
      <c r="F79" s="1" cm="1">
        <f t="array" ref="F79">SMALL(IF(voie=Tableau_query__4[[#This Row],[VOIE]],pkfin,""),COUNTIF($B$2:B79,B79))</f>
        <v>68.804000000000002</v>
      </c>
      <c r="G79" t="str" cm="1">
        <f t="array" ref="G79">INDEX(agent,MATCH(Tableau_query__4[[#This Row],[Colonne1]],pkfin,0))</f>
        <v>Agent 293</v>
      </c>
    </row>
    <row r="80" spans="1:7" x14ac:dyDescent="0.3">
      <c r="A80" s="1" t="s">
        <v>208</v>
      </c>
      <c r="B80" s="1" t="s">
        <v>5</v>
      </c>
      <c r="C80" s="1" t="s">
        <v>13</v>
      </c>
      <c r="D80" s="2">
        <v>100.571</v>
      </c>
      <c r="E80" s="2">
        <v>104.685</v>
      </c>
      <c r="F80" s="1" cm="1">
        <f t="array" ref="F80">SMALL(IF(voie=Tableau_query__4[[#This Row],[VOIE]],pkfin,""),COUNTIF($B$2:B80,B80))</f>
        <v>69.099999999999994</v>
      </c>
      <c r="G80" t="str" cm="1">
        <f t="array" ref="G80">INDEX(agent,MATCH(Tableau_query__4[[#This Row],[Colonne1]],pkfin,0))</f>
        <v>Agent 297</v>
      </c>
    </row>
    <row r="81" spans="1:7" x14ac:dyDescent="0.3">
      <c r="A81" s="1" t="s">
        <v>209</v>
      </c>
      <c r="B81" s="1" t="s">
        <v>5</v>
      </c>
      <c r="C81" s="1" t="s">
        <v>13</v>
      </c>
      <c r="D81" s="2">
        <v>100.571</v>
      </c>
      <c r="E81" s="2">
        <v>105.158</v>
      </c>
      <c r="F81" s="1" cm="1">
        <f t="array" ref="F81">SMALL(IF(voie=Tableau_query__4[[#This Row],[VOIE]],pkfin,""),COUNTIF($B$2:B81,B81))</f>
        <v>69.432000000000002</v>
      </c>
      <c r="G81" t="str" cm="1">
        <f t="array" ref="G81">INDEX(agent,MATCH(Tableau_query__4[[#This Row],[Colonne1]],pkfin,0))</f>
        <v>Agent 294</v>
      </c>
    </row>
    <row r="82" spans="1:7" x14ac:dyDescent="0.3">
      <c r="A82" s="1" t="s">
        <v>210</v>
      </c>
      <c r="B82" s="1" t="s">
        <v>5</v>
      </c>
      <c r="C82" s="1" t="s">
        <v>13</v>
      </c>
      <c r="D82" s="2">
        <v>100.571</v>
      </c>
      <c r="E82" s="2">
        <v>106.10899999999999</v>
      </c>
      <c r="F82" s="1" cm="1">
        <f t="array" ref="F82">SMALL(IF(voie=Tableau_query__4[[#This Row],[VOIE]],pkfin,""),COUNTIF($B$2:B82,B82))</f>
        <v>70.028999999999996</v>
      </c>
      <c r="G82" t="str" cm="1">
        <f t="array" ref="G82">INDEX(agent,MATCH(Tableau_query__4[[#This Row],[Colonne1]],pkfin,0))</f>
        <v>Agent 295</v>
      </c>
    </row>
    <row r="83" spans="1:7" x14ac:dyDescent="0.3">
      <c r="A83" s="1" t="s">
        <v>217</v>
      </c>
      <c r="B83" s="1" t="s">
        <v>5</v>
      </c>
      <c r="C83" s="1" t="s">
        <v>27</v>
      </c>
      <c r="D83" s="2">
        <v>132.779</v>
      </c>
      <c r="E83" s="2">
        <v>128.042</v>
      </c>
      <c r="F83" s="1" cm="1">
        <f t="array" ref="F83">SMALL(IF(voie=Tableau_query__4[[#This Row],[VOIE]],pkfin,""),COUNTIF($B$2:B83,B83))</f>
        <v>71.048000000000002</v>
      </c>
      <c r="G83" t="str" cm="1">
        <f t="array" ref="G83">INDEX(agent,MATCH(Tableau_query__4[[#This Row],[Colonne1]],pkfin,0))</f>
        <v>Agent 301</v>
      </c>
    </row>
    <row r="84" spans="1:7" x14ac:dyDescent="0.3">
      <c r="A84" s="1" t="s">
        <v>218</v>
      </c>
      <c r="B84" s="1" t="s">
        <v>5</v>
      </c>
      <c r="C84" s="1" t="s">
        <v>27</v>
      </c>
      <c r="D84" s="2">
        <v>132.779</v>
      </c>
      <c r="E84" s="2">
        <v>128.77199999999999</v>
      </c>
      <c r="F84" s="1" cm="1">
        <f t="array" ref="F84">SMALL(IF(voie=Tableau_query__4[[#This Row],[VOIE]],pkfin,""),COUNTIF($B$2:B84,B84))</f>
        <v>72.289000000000001</v>
      </c>
      <c r="G84" t="str" cm="1">
        <f t="array" ref="G84">INDEX(agent,MATCH(Tableau_query__4[[#This Row],[Colonne1]],pkfin,0))</f>
        <v>Agent 302</v>
      </c>
    </row>
    <row r="85" spans="1:7" x14ac:dyDescent="0.3">
      <c r="A85" s="1" t="s">
        <v>219</v>
      </c>
      <c r="B85" s="1" t="s">
        <v>5</v>
      </c>
      <c r="C85" s="1" t="s">
        <v>27</v>
      </c>
      <c r="D85" s="2">
        <v>132.779</v>
      </c>
      <c r="E85" s="2">
        <v>129.38900000000001</v>
      </c>
      <c r="F85" s="1" cm="1">
        <f t="array" ref="F85">SMALL(IF(voie=Tableau_query__4[[#This Row],[VOIE]],pkfin,""),COUNTIF($B$2:B85,B85))</f>
        <v>73.25</v>
      </c>
      <c r="G85" t="str" cm="1">
        <f t="array" ref="G85">INDEX(agent,MATCH(Tableau_query__4[[#This Row],[Colonne1]],pkfin,0))</f>
        <v>Agent 305</v>
      </c>
    </row>
    <row r="86" spans="1:7" x14ac:dyDescent="0.3">
      <c r="A86" s="1" t="s">
        <v>224</v>
      </c>
      <c r="B86" s="1" t="s">
        <v>5</v>
      </c>
      <c r="C86" s="1" t="s">
        <v>27</v>
      </c>
      <c r="D86" s="2">
        <v>132.779</v>
      </c>
      <c r="E86" s="2">
        <v>130.52799999999999</v>
      </c>
      <c r="F86" s="1" cm="1">
        <f t="array" ref="F86">SMALL(IF(voie=Tableau_query__4[[#This Row],[VOIE]],pkfin,""),COUNTIF($B$2:B86,B86))</f>
        <v>74.256</v>
      </c>
      <c r="G86" t="str" cm="1">
        <f t="array" ref="G86">INDEX(agent,MATCH(Tableau_query__4[[#This Row],[Colonne1]],pkfin,0))</f>
        <v>Agent 306</v>
      </c>
    </row>
    <row r="87" spans="1:7" x14ac:dyDescent="0.3">
      <c r="A87" s="1" t="s">
        <v>225</v>
      </c>
      <c r="B87" s="1" t="s">
        <v>5</v>
      </c>
      <c r="C87" s="1" t="s">
        <v>27</v>
      </c>
      <c r="D87" s="2">
        <v>132.779</v>
      </c>
      <c r="E87" s="2">
        <v>131.792</v>
      </c>
      <c r="F87" s="1" cm="1">
        <f t="array" ref="F87">SMALL(IF(voie=Tableau_query__4[[#This Row],[VOIE]],pkfin,""),COUNTIF($B$2:B87,B87))</f>
        <v>75.400000000000006</v>
      </c>
      <c r="G87" t="str" cm="1">
        <f t="array" ref="G87">INDEX(agent,MATCH(Tableau_query__4[[#This Row],[Colonne1]],pkfin,0))</f>
        <v>Agent 309</v>
      </c>
    </row>
    <row r="88" spans="1:7" x14ac:dyDescent="0.3">
      <c r="A88" s="1" t="s">
        <v>228</v>
      </c>
      <c r="B88" s="1" t="s">
        <v>5</v>
      </c>
      <c r="C88" s="1" t="s">
        <v>27</v>
      </c>
      <c r="D88" s="2">
        <v>132.779</v>
      </c>
      <c r="E88" s="2">
        <v>132.893</v>
      </c>
      <c r="F88" s="1" cm="1">
        <f t="array" ref="F88">SMALL(IF(voie=Tableau_query__4[[#This Row],[VOIE]],pkfin,""),COUNTIF($B$2:B88,B88))</f>
        <v>76.515000000000001</v>
      </c>
      <c r="G88" t="str" cm="1">
        <f t="array" ref="G88">INDEX(agent,MATCH(Tableau_query__4[[#This Row],[Colonne1]],pkfin,0))</f>
        <v>Agent 310</v>
      </c>
    </row>
    <row r="89" spans="1:7" x14ac:dyDescent="0.3">
      <c r="A89" s="1" t="s">
        <v>229</v>
      </c>
      <c r="B89" s="1" t="s">
        <v>5</v>
      </c>
      <c r="C89" s="1" t="s">
        <v>27</v>
      </c>
      <c r="D89" s="2">
        <v>132.779</v>
      </c>
      <c r="E89" s="2">
        <v>134.07400000000001</v>
      </c>
      <c r="F89" s="1" cm="1">
        <f t="array" ref="F89">SMALL(IF(voie=Tableau_query__4[[#This Row],[VOIE]],pkfin,""),COUNTIF($B$2:B89,B89))</f>
        <v>77.62</v>
      </c>
      <c r="G89" t="str" cm="1">
        <f t="array" ref="G89">INDEX(agent,MATCH(Tableau_query__4[[#This Row],[Colonne1]],pkfin,0))</f>
        <v>Agent 313</v>
      </c>
    </row>
    <row r="90" spans="1:7" x14ac:dyDescent="0.3">
      <c r="A90" s="1" t="s">
        <v>232</v>
      </c>
      <c r="B90" s="1" t="s">
        <v>5</v>
      </c>
      <c r="C90" s="1" t="s">
        <v>27</v>
      </c>
      <c r="D90" s="2">
        <v>132.779</v>
      </c>
      <c r="E90" s="2">
        <v>135.364</v>
      </c>
      <c r="F90" s="1" cm="1">
        <f t="array" ref="F90">SMALL(IF(voie=Tableau_query__4[[#This Row],[VOIE]],pkfin,""),COUNTIF($B$2:B90,B90))</f>
        <v>78.62</v>
      </c>
      <c r="G90" t="str" cm="1">
        <f t="array" ref="G90">INDEX(agent,MATCH(Tableau_query__4[[#This Row],[Colonne1]],pkfin,0))</f>
        <v>Agent 314</v>
      </c>
    </row>
    <row r="91" spans="1:7" x14ac:dyDescent="0.3">
      <c r="A91" s="1" t="s">
        <v>233</v>
      </c>
      <c r="B91" s="1" t="s">
        <v>5</v>
      </c>
      <c r="C91" s="1" t="s">
        <v>27</v>
      </c>
      <c r="D91" s="2">
        <v>132.779</v>
      </c>
      <c r="E91" s="2">
        <v>136.58500000000001</v>
      </c>
      <c r="F91" s="1" cm="1">
        <f t="array" ref="F91">SMALL(IF(voie=Tableau_query__4[[#This Row],[VOIE]],pkfin,""),COUNTIF($B$2:B91,B91))</f>
        <v>79.62</v>
      </c>
      <c r="G91" t="str" cm="1">
        <f t="array" ref="G91">INDEX(agent,MATCH(Tableau_query__4[[#This Row],[Colonne1]],pkfin,0))</f>
        <v>Agent 317</v>
      </c>
    </row>
    <row r="92" spans="1:7" x14ac:dyDescent="0.3">
      <c r="A92" s="1" t="s">
        <v>236</v>
      </c>
      <c r="B92" s="1" t="s">
        <v>5</v>
      </c>
      <c r="C92" s="1" t="s">
        <v>27</v>
      </c>
      <c r="D92" s="2">
        <v>132.779</v>
      </c>
      <c r="E92" s="2">
        <v>137.78</v>
      </c>
      <c r="F92" s="1" cm="1">
        <f t="array" ref="F92">SMALL(IF(voie=Tableau_query__4[[#This Row],[VOIE]],pkfin,""),COUNTIF($B$2:B92,B92))</f>
        <v>80.629000000000005</v>
      </c>
      <c r="G92" t="str" cm="1">
        <f t="array" ref="G92">INDEX(agent,MATCH(Tableau_query__4[[#This Row],[Colonne1]],pkfin,0))</f>
        <v>Agent 318</v>
      </c>
    </row>
    <row r="93" spans="1:7" x14ac:dyDescent="0.3">
      <c r="A93" s="1" t="s">
        <v>239</v>
      </c>
      <c r="B93" s="1" t="s">
        <v>5</v>
      </c>
      <c r="C93" s="1" t="s">
        <v>15</v>
      </c>
      <c r="D93" s="2">
        <v>156.971</v>
      </c>
      <c r="E93" s="2">
        <v>150.12200000000001</v>
      </c>
      <c r="F93" s="1" cm="1">
        <f t="array" ref="F93">SMALL(IF(voie=Tableau_query__4[[#This Row],[VOIE]],pkfin,""),COUNTIF($B$2:B93,B93))</f>
        <v>81.73</v>
      </c>
      <c r="G93" t="str" cm="1">
        <f t="array" ref="G93">INDEX(agent,MATCH(Tableau_query__4[[#This Row],[Colonne1]],pkfin,0))</f>
        <v>Agent 321</v>
      </c>
    </row>
    <row r="94" spans="1:7" x14ac:dyDescent="0.3">
      <c r="A94" s="1" t="s">
        <v>240</v>
      </c>
      <c r="B94" s="1" t="s">
        <v>5</v>
      </c>
      <c r="C94" s="1" t="s">
        <v>15</v>
      </c>
      <c r="D94" s="2">
        <v>156.971</v>
      </c>
      <c r="E94" s="2">
        <v>151.202</v>
      </c>
      <c r="F94" s="1" cm="1">
        <f t="array" ref="F94">SMALL(IF(voie=Tableau_query__4[[#This Row],[VOIE]],pkfin,""),COUNTIF($B$2:B94,B94))</f>
        <v>82.784000000000006</v>
      </c>
      <c r="G94" t="str" cm="1">
        <f t="array" ref="G94">INDEX(agent,MATCH(Tableau_query__4[[#This Row],[Colonne1]],pkfin,0))</f>
        <v>Agent 322</v>
      </c>
    </row>
    <row r="95" spans="1:7" x14ac:dyDescent="0.3">
      <c r="A95" s="1" t="s">
        <v>243</v>
      </c>
      <c r="B95" s="1" t="s">
        <v>5</v>
      </c>
      <c r="C95" s="1" t="s">
        <v>15</v>
      </c>
      <c r="D95" s="2">
        <v>156.971</v>
      </c>
      <c r="E95" s="2">
        <v>152.31</v>
      </c>
      <c r="F95" s="1" cm="1">
        <f t="array" ref="F95">SMALL(IF(voie=Tableau_query__4[[#This Row],[VOIE]],pkfin,""),COUNTIF($B$2:B95,B95))</f>
        <v>83.855000000000004</v>
      </c>
      <c r="G95" t="str" cm="1">
        <f t="array" ref="G95">INDEX(agent,MATCH(Tableau_query__4[[#This Row],[Colonne1]],pkfin,0))</f>
        <v>Agent 325</v>
      </c>
    </row>
    <row r="96" spans="1:7" x14ac:dyDescent="0.3">
      <c r="A96" s="1" t="s">
        <v>244</v>
      </c>
      <c r="B96" s="1" t="s">
        <v>5</v>
      </c>
      <c r="C96" s="1" t="s">
        <v>15</v>
      </c>
      <c r="D96" s="2">
        <v>156.971</v>
      </c>
      <c r="E96" s="2">
        <v>153.292</v>
      </c>
      <c r="F96" s="1" cm="1">
        <f t="array" ref="F96">SMALL(IF(voie=Tableau_query__4[[#This Row],[VOIE]],pkfin,""),COUNTIF($B$2:B96,B96))</f>
        <v>84.87</v>
      </c>
      <c r="G96" t="str" cm="1">
        <f t="array" ref="G96">INDEX(agent,MATCH(Tableau_query__4[[#This Row],[Colonne1]],pkfin,0))</f>
        <v>Agent 326</v>
      </c>
    </row>
    <row r="97" spans="1:7" x14ac:dyDescent="0.3">
      <c r="A97" s="1" t="s">
        <v>247</v>
      </c>
      <c r="B97" s="1" t="s">
        <v>5</v>
      </c>
      <c r="C97" s="1" t="s">
        <v>15</v>
      </c>
      <c r="D97" s="2">
        <v>156.971</v>
      </c>
      <c r="E97" s="2">
        <v>154.47999999999999</v>
      </c>
      <c r="F97" s="1" cm="1">
        <f t="array" ref="F97">SMALL(IF(voie=Tableau_query__4[[#This Row],[VOIE]],pkfin,""),COUNTIF($B$2:B97,B97))</f>
        <v>85.885000000000005</v>
      </c>
      <c r="G97" t="str" cm="1">
        <f t="array" ref="G97">INDEX(agent,MATCH(Tableau_query__4[[#This Row],[Colonne1]],pkfin,0))</f>
        <v>Agent 132</v>
      </c>
    </row>
    <row r="98" spans="1:7" x14ac:dyDescent="0.3">
      <c r="A98" s="1" t="s">
        <v>248</v>
      </c>
      <c r="B98" s="1" t="s">
        <v>5</v>
      </c>
      <c r="C98" s="1" t="s">
        <v>15</v>
      </c>
      <c r="D98" s="2">
        <v>156.971</v>
      </c>
      <c r="E98" s="2">
        <v>155.529</v>
      </c>
      <c r="F98" s="1" cm="1">
        <f t="array" ref="F98">SMALL(IF(voie=Tableau_query__4[[#This Row],[VOIE]],pkfin,""),COUNTIF($B$2:B98,B98))</f>
        <v>86.831999999999994</v>
      </c>
      <c r="G98" t="str" cm="1">
        <f t="array" ref="G98">INDEX(agent,MATCH(Tableau_query__4[[#This Row],[Colonne1]],pkfin,0))</f>
        <v>Agent 133</v>
      </c>
    </row>
    <row r="99" spans="1:7" x14ac:dyDescent="0.3">
      <c r="A99" s="1" t="s">
        <v>251</v>
      </c>
      <c r="B99" s="1" t="s">
        <v>5</v>
      </c>
      <c r="C99" s="1" t="s">
        <v>15</v>
      </c>
      <c r="D99" s="2">
        <v>156.971</v>
      </c>
      <c r="E99" s="2">
        <v>156.69499999999999</v>
      </c>
      <c r="F99" s="1" cm="1">
        <f t="array" ref="F99">SMALL(IF(voie=Tableau_query__4[[#This Row],[VOIE]],pkfin,""),COUNTIF($B$2:B99,B99))</f>
        <v>87.78</v>
      </c>
      <c r="G99" t="str" cm="1">
        <f t="array" ref="G99">INDEX(agent,MATCH(Tableau_query__4[[#This Row],[Colonne1]],pkfin,0))</f>
        <v>Agent 136</v>
      </c>
    </row>
    <row r="100" spans="1:7" x14ac:dyDescent="0.3">
      <c r="A100" s="1" t="s">
        <v>252</v>
      </c>
      <c r="B100" s="1" t="s">
        <v>5</v>
      </c>
      <c r="C100" s="1" t="s">
        <v>15</v>
      </c>
      <c r="D100" s="2">
        <v>156.971</v>
      </c>
      <c r="E100" s="2">
        <v>157.46</v>
      </c>
      <c r="F100" s="1" cm="1">
        <f t="array" ref="F100">SMALL(IF(voie=Tableau_query__4[[#This Row],[VOIE]],pkfin,""),COUNTIF($B$2:B100,B100))</f>
        <v>88.832999999999998</v>
      </c>
      <c r="G100" t="str" cm="1">
        <f t="array" ref="G100">INDEX(agent,MATCH(Tableau_query__4[[#This Row],[Colonne1]],pkfin,0))</f>
        <v>Agent 137</v>
      </c>
    </row>
    <row r="101" spans="1:7" x14ac:dyDescent="0.3">
      <c r="A101" s="1" t="s">
        <v>253</v>
      </c>
      <c r="B101" s="1" t="s">
        <v>5</v>
      </c>
      <c r="C101" s="1" t="s">
        <v>15</v>
      </c>
      <c r="D101" s="2">
        <v>156.971</v>
      </c>
      <c r="E101" s="2">
        <v>157.875</v>
      </c>
      <c r="F101" s="1" cm="1">
        <f t="array" ref="F101">SMALL(IF(voie=Tableau_query__4[[#This Row],[VOIE]],pkfin,""),COUNTIF($B$2:B101,B101))</f>
        <v>89.9</v>
      </c>
      <c r="G101" t="str" cm="1">
        <f t="array" ref="G101">INDEX(agent,MATCH(Tableau_query__4[[#This Row],[Colonne1]],pkfin,0))</f>
        <v>Agent 139</v>
      </c>
    </row>
    <row r="102" spans="1:7" x14ac:dyDescent="0.3">
      <c r="A102" s="1" t="s">
        <v>254</v>
      </c>
      <c r="B102" s="1" t="s">
        <v>5</v>
      </c>
      <c r="C102" s="1" t="s">
        <v>15</v>
      </c>
      <c r="D102" s="2">
        <v>156.971</v>
      </c>
      <c r="E102" s="2">
        <v>158.28899999999999</v>
      </c>
      <c r="F102" s="1" cm="1">
        <f t="array" ref="F102">SMALL(IF(voie=Tableau_query__4[[#This Row],[VOIE]],pkfin,""),COUNTIF($B$2:B102,B102))</f>
        <v>92</v>
      </c>
      <c r="G102" t="str" cm="1">
        <f t="array" ref="G102">INDEX(agent,MATCH(Tableau_query__4[[#This Row],[Colonne1]],pkfin,0))</f>
        <v>Agent 142</v>
      </c>
    </row>
    <row r="103" spans="1:7" x14ac:dyDescent="0.3">
      <c r="A103" s="1" t="s">
        <v>260</v>
      </c>
      <c r="B103" s="1" t="s">
        <v>5</v>
      </c>
      <c r="C103" s="1" t="s">
        <v>15</v>
      </c>
      <c r="D103" s="2">
        <v>156.971</v>
      </c>
      <c r="E103" s="2">
        <v>158.93</v>
      </c>
      <c r="F103" s="1" cm="1">
        <f t="array" ref="F103">SMALL(IF(voie=Tableau_query__4[[#This Row],[VOIE]],pkfin,""),COUNTIF($B$2:B103,B103))</f>
        <v>94.13</v>
      </c>
      <c r="G103" t="str" cm="1">
        <f t="array" ref="G103">INDEX(agent,MATCH(Tableau_query__4[[#This Row],[Colonne1]],pkfin,0))</f>
        <v>Agent 145</v>
      </c>
    </row>
    <row r="104" spans="1:7" x14ac:dyDescent="0.3">
      <c r="A104" s="1" t="s">
        <v>261</v>
      </c>
      <c r="B104" s="1" t="s">
        <v>5</v>
      </c>
      <c r="C104" s="1" t="s">
        <v>15</v>
      </c>
      <c r="D104" s="2">
        <v>156.971</v>
      </c>
      <c r="E104" s="2">
        <v>159.98500000000001</v>
      </c>
      <c r="F104" s="1" cm="1">
        <f t="array" ref="F104">SMALL(IF(voie=Tableau_query__4[[#This Row],[VOIE]],pkfin,""),COUNTIF($B$2:B104,B104))</f>
        <v>96.218999999999994</v>
      </c>
      <c r="G104" t="str" cm="1">
        <f t="array" ref="G104">INDEX(agent,MATCH(Tableau_query__4[[#This Row],[Colonne1]],pkfin,0))</f>
        <v>Agent 148</v>
      </c>
    </row>
    <row r="105" spans="1:7" x14ac:dyDescent="0.3">
      <c r="A105" s="1" t="s">
        <v>264</v>
      </c>
      <c r="B105" s="1" t="s">
        <v>5</v>
      </c>
      <c r="C105" s="1" t="s">
        <v>15</v>
      </c>
      <c r="D105" s="2">
        <v>156.971</v>
      </c>
      <c r="E105" s="2">
        <v>161.018</v>
      </c>
      <c r="F105" s="1" cm="1">
        <f t="array" ref="F105">SMALL(IF(voie=Tableau_query__4[[#This Row],[VOIE]],pkfin,""),COUNTIF($B$2:B105,B105))</f>
        <v>96.891000000000005</v>
      </c>
      <c r="G105" t="str" cm="1">
        <f t="array" ref="G105">INDEX(agent,MATCH(Tableau_query__4[[#This Row],[Colonne1]],pkfin,0))</f>
        <v>Agent 149</v>
      </c>
    </row>
    <row r="106" spans="1:7" x14ac:dyDescent="0.3">
      <c r="A106" s="1" t="s">
        <v>265</v>
      </c>
      <c r="B106" s="1" t="s">
        <v>5</v>
      </c>
      <c r="C106" s="1" t="s">
        <v>15</v>
      </c>
      <c r="D106" s="2">
        <v>156.971</v>
      </c>
      <c r="E106" s="2">
        <v>162.05199999999999</v>
      </c>
      <c r="F106" s="1" cm="1">
        <f t="array" ref="F106">SMALL(IF(voie=Tableau_query__4[[#This Row],[VOIE]],pkfin,""),COUNTIF($B$2:B106,B106))</f>
        <v>97.305999999999997</v>
      </c>
      <c r="G106" t="str" cm="1">
        <f t="array" ref="G106">INDEX(agent,MATCH(Tableau_query__4[[#This Row],[Colonne1]],pkfin,0))</f>
        <v>Agent 150</v>
      </c>
    </row>
    <row r="107" spans="1:7" x14ac:dyDescent="0.3">
      <c r="A107" s="1" t="s">
        <v>267</v>
      </c>
      <c r="B107" s="1" t="s">
        <v>5</v>
      </c>
      <c r="C107" s="1" t="s">
        <v>16</v>
      </c>
      <c r="D107" s="2">
        <v>177.827</v>
      </c>
      <c r="E107" s="2">
        <v>174.024</v>
      </c>
      <c r="F107" s="1" cm="1">
        <f t="array" ref="F107">SMALL(IF(voie=Tableau_query__4[[#This Row],[VOIE]],pkfin,""),COUNTIF($B$2:B107,B107))</f>
        <v>97.721000000000004</v>
      </c>
      <c r="G107" t="str" cm="1">
        <f t="array" ref="G107">INDEX(agent,MATCH(Tableau_query__4[[#This Row],[Colonne1]],pkfin,0))</f>
        <v>Agent 151</v>
      </c>
    </row>
    <row r="108" spans="1:7" x14ac:dyDescent="0.3">
      <c r="A108" s="1" t="s">
        <v>268</v>
      </c>
      <c r="B108" s="1" t="s">
        <v>5</v>
      </c>
      <c r="C108" s="1" t="s">
        <v>16</v>
      </c>
      <c r="D108" s="2">
        <v>177.827</v>
      </c>
      <c r="E108" s="2">
        <v>175.06</v>
      </c>
      <c r="F108" s="1" cm="1">
        <f t="array" ref="F108">SMALL(IF(voie=Tableau_query__4[[#This Row],[VOIE]],pkfin,""),COUNTIF($B$2:B108,B108))</f>
        <v>98.445999999999998</v>
      </c>
      <c r="G108" t="str" cm="1">
        <f t="array" ref="G108">INDEX(agent,MATCH(Tableau_query__4[[#This Row],[Colonne1]],pkfin,0))</f>
        <v>Agent 157</v>
      </c>
    </row>
    <row r="109" spans="1:7" x14ac:dyDescent="0.3">
      <c r="A109" s="1" t="s">
        <v>270</v>
      </c>
      <c r="B109" s="1" t="s">
        <v>5</v>
      </c>
      <c r="C109" s="1" t="s">
        <v>16</v>
      </c>
      <c r="D109" s="2">
        <v>177.827</v>
      </c>
      <c r="E109" s="2">
        <v>176.14</v>
      </c>
      <c r="F109" s="1" cm="1">
        <f t="array" ref="F109">SMALL(IF(voie=Tableau_query__4[[#This Row],[VOIE]],pkfin,""),COUNTIF($B$2:B109,B109))</f>
        <v>99.528999999999996</v>
      </c>
      <c r="G109" t="str" cm="1">
        <f t="array" ref="G109">INDEX(agent,MATCH(Tableau_query__4[[#This Row],[Colonne1]],pkfin,0))</f>
        <v>Agent 158</v>
      </c>
    </row>
    <row r="110" spans="1:7" x14ac:dyDescent="0.3">
      <c r="A110" s="1" t="s">
        <v>271</v>
      </c>
      <c r="B110" s="1" t="s">
        <v>5</v>
      </c>
      <c r="C110" s="1" t="s">
        <v>16</v>
      </c>
      <c r="D110" s="2">
        <v>177.827</v>
      </c>
      <c r="E110" s="2">
        <v>177.584</v>
      </c>
      <c r="F110" s="1" cm="1">
        <f t="array" ref="F110">SMALL(IF(voie=Tableau_query__4[[#This Row],[VOIE]],pkfin,""),COUNTIF($B$2:B110,B110))</f>
        <v>100.56</v>
      </c>
      <c r="G110" t="str" cm="1">
        <f t="array" ref="G110">INDEX(agent,MATCH(Tableau_query__4[[#This Row],[Colonne1]],pkfin,0))</f>
        <v>Agent 161</v>
      </c>
    </row>
    <row r="111" spans="1:7" x14ac:dyDescent="0.3">
      <c r="A111" s="1" t="s">
        <v>272</v>
      </c>
      <c r="B111" s="1" t="s">
        <v>5</v>
      </c>
      <c r="C111" s="1" t="s">
        <v>16</v>
      </c>
      <c r="D111" s="2">
        <v>177.827</v>
      </c>
      <c r="E111" s="2">
        <v>177.92</v>
      </c>
      <c r="F111" s="1" cm="1">
        <f t="array" ref="F111">SMALL(IF(voie=Tableau_query__4[[#This Row],[VOIE]],pkfin,""),COUNTIF($B$2:B111,B111))</f>
        <v>101.581</v>
      </c>
      <c r="G111" t="str" cm="1">
        <f t="array" ref="G111">INDEX(agent,MATCH(Tableau_query__4[[#This Row],[Colonne1]],pkfin,0))</f>
        <v>Agent 162</v>
      </c>
    </row>
    <row r="112" spans="1:7" x14ac:dyDescent="0.3">
      <c r="A112" s="1" t="s">
        <v>273</v>
      </c>
      <c r="B112" s="1" t="s">
        <v>5</v>
      </c>
      <c r="C112" s="1" t="s">
        <v>16</v>
      </c>
      <c r="D112" s="2">
        <v>177.827</v>
      </c>
      <c r="E112" s="2">
        <v>178.31399999999999</v>
      </c>
      <c r="F112" s="1" cm="1">
        <f t="array" ref="F112">SMALL(IF(voie=Tableau_query__4[[#This Row],[VOIE]],pkfin,""),COUNTIF($B$2:B112,B112))</f>
        <v>102.61</v>
      </c>
      <c r="G112" t="str" cm="1">
        <f t="array" ref="G112">INDEX(agent,MATCH(Tableau_query__4[[#This Row],[Colonne1]],pkfin,0))</f>
        <v>Agent 163</v>
      </c>
    </row>
    <row r="113" spans="1:7" x14ac:dyDescent="0.3">
      <c r="A113" s="1" t="s">
        <v>274</v>
      </c>
      <c r="B113" s="1" t="s">
        <v>5</v>
      </c>
      <c r="C113" s="1" t="s">
        <v>16</v>
      </c>
      <c r="D113" s="2">
        <v>177.827</v>
      </c>
      <c r="E113" s="2">
        <v>178.47900000000001</v>
      </c>
      <c r="F113" s="1" cm="1">
        <f t="array" ref="F113">SMALL(IF(voie=Tableau_query__4[[#This Row],[VOIE]],pkfin,""),COUNTIF($B$2:B113,B113))</f>
        <v>103.926</v>
      </c>
      <c r="G113" t="str" cm="1">
        <f t="array" ref="G113">INDEX(agent,MATCH(Tableau_query__4[[#This Row],[Colonne1]],pkfin,0))</f>
        <v>Agent 164</v>
      </c>
    </row>
    <row r="114" spans="1:7" x14ac:dyDescent="0.3">
      <c r="A114" s="1" t="s">
        <v>278</v>
      </c>
      <c r="B114" s="1" t="s">
        <v>5</v>
      </c>
      <c r="C114" s="1" t="s">
        <v>16</v>
      </c>
      <c r="D114" s="2">
        <v>177.827</v>
      </c>
      <c r="E114" s="2">
        <v>178.673</v>
      </c>
      <c r="F114" s="1" cm="1">
        <f t="array" ref="F114">SMALL(IF(voie=Tableau_query__4[[#This Row],[VOIE]],pkfin,""),COUNTIF($B$2:B114,B114))</f>
        <v>104.34699999999999</v>
      </c>
      <c r="G114" t="str" cm="1">
        <f t="array" ref="G114">INDEX(agent,MATCH(Tableau_query__4[[#This Row],[Colonne1]],pkfin,0))</f>
        <v>Agent 165</v>
      </c>
    </row>
    <row r="115" spans="1:7" x14ac:dyDescent="0.3">
      <c r="A115" s="1" t="s">
        <v>279</v>
      </c>
      <c r="B115" s="1" t="s">
        <v>5</v>
      </c>
      <c r="C115" s="1" t="s">
        <v>16</v>
      </c>
      <c r="D115" s="2">
        <v>177.827</v>
      </c>
      <c r="E115" s="2">
        <v>179.88499999999999</v>
      </c>
      <c r="F115" s="1" cm="1">
        <f t="array" ref="F115">SMALL(IF(voie=Tableau_query__4[[#This Row],[VOIE]],pkfin,""),COUNTIF($B$2:B115,B115))</f>
        <v>104.685</v>
      </c>
      <c r="G115" t="str" cm="1">
        <f t="array" ref="G115">INDEX(agent,MATCH(Tableau_query__4[[#This Row],[Colonne1]],pkfin,0))</f>
        <v>Agent 173</v>
      </c>
    </row>
    <row r="116" spans="1:7" x14ac:dyDescent="0.3">
      <c r="A116" s="1" t="s">
        <v>284</v>
      </c>
      <c r="B116" s="1" t="s">
        <v>5</v>
      </c>
      <c r="C116" s="1" t="s">
        <v>3</v>
      </c>
      <c r="D116" s="2">
        <v>5.07</v>
      </c>
      <c r="E116" s="2">
        <v>1.9770000000000001</v>
      </c>
      <c r="F116" s="1" cm="1">
        <f t="array" ref="F116">SMALL(IF(voie=Tableau_query__4[[#This Row],[VOIE]],pkfin,""),COUNTIF($B$2:B116,B116))</f>
        <v>104.886</v>
      </c>
      <c r="G116" t="str" cm="1">
        <f t="array" ref="G116">INDEX(agent,MATCH(Tableau_query__4[[#This Row],[Colonne1]],pkfin,0))</f>
        <v>Agent 166</v>
      </c>
    </row>
    <row r="117" spans="1:7" x14ac:dyDescent="0.3">
      <c r="A117" s="1" t="s">
        <v>285</v>
      </c>
      <c r="B117" s="1" t="s">
        <v>5</v>
      </c>
      <c r="C117" s="1" t="s">
        <v>3</v>
      </c>
      <c r="D117" s="2">
        <v>5.07</v>
      </c>
      <c r="E117" s="2">
        <v>3.2109999999999999</v>
      </c>
      <c r="F117" s="1" cm="1">
        <f t="array" ref="F117">SMALL(IF(voie=Tableau_query__4[[#This Row],[VOIE]],pkfin,""),COUNTIF($B$2:B117,B117))</f>
        <v>105.158</v>
      </c>
      <c r="G117" t="str" cm="1">
        <f t="array" ref="G117">INDEX(agent,MATCH(Tableau_query__4[[#This Row],[Colonne1]],pkfin,0))</f>
        <v>Agent 174</v>
      </c>
    </row>
    <row r="118" spans="1:7" x14ac:dyDescent="0.3">
      <c r="A118" s="1" t="s">
        <v>286</v>
      </c>
      <c r="B118" s="1" t="s">
        <v>5</v>
      </c>
      <c r="C118" s="1" t="s">
        <v>3</v>
      </c>
      <c r="D118" s="2">
        <v>5.07</v>
      </c>
      <c r="E118" s="2">
        <v>3.4620000000000002</v>
      </c>
      <c r="F118" s="1" cm="1">
        <f t="array" ref="F118">SMALL(IF(voie=Tableau_query__4[[#This Row],[VOIE]],pkfin,""),COUNTIF($B$2:B118,B118))</f>
        <v>105.423</v>
      </c>
      <c r="G118" t="str" cm="1">
        <f t="array" ref="G118">INDEX(agent,MATCH(Tableau_query__4[[#This Row],[Colonne1]],pkfin,0))</f>
        <v>Agent 329</v>
      </c>
    </row>
    <row r="119" spans="1:7" x14ac:dyDescent="0.3">
      <c r="A119" s="1" t="s">
        <v>294</v>
      </c>
      <c r="B119" s="1" t="s">
        <v>5</v>
      </c>
      <c r="C119" s="1" t="s">
        <v>3</v>
      </c>
      <c r="D119" s="2">
        <v>5.07</v>
      </c>
      <c r="E119" s="2">
        <v>4.157</v>
      </c>
      <c r="F119" s="1" cm="1">
        <f t="array" ref="F119">SMALL(IF(voie=Tableau_query__4[[#This Row],[VOIE]],pkfin,""),COUNTIF($B$2:B119,B119))</f>
        <v>105.977</v>
      </c>
      <c r="G119" t="str" cm="1">
        <f t="array" ref="G119">INDEX(agent,MATCH(Tableau_query__4[[#This Row],[Colonne1]],pkfin,0))</f>
        <v>Agent 330</v>
      </c>
    </row>
    <row r="120" spans="1:7" x14ac:dyDescent="0.3">
      <c r="A120" s="1" t="s">
        <v>297</v>
      </c>
      <c r="B120" s="1" t="s">
        <v>5</v>
      </c>
      <c r="C120" s="1" t="s">
        <v>3</v>
      </c>
      <c r="D120" s="2">
        <v>5.07</v>
      </c>
      <c r="E120" s="2">
        <v>6.3869999999999996</v>
      </c>
      <c r="F120" s="1" cm="1">
        <f t="array" ref="F120">SMALL(IF(voie=Tableau_query__4[[#This Row],[VOIE]],pkfin,""),COUNTIF($B$2:B120,B120))</f>
        <v>106.10899999999999</v>
      </c>
      <c r="G120" t="str" cm="1">
        <f t="array" ref="G120">INDEX(agent,MATCH(Tableau_query__4[[#This Row],[Colonne1]],pkfin,0))</f>
        <v>Agent 175</v>
      </c>
    </row>
    <row r="121" spans="1:7" x14ac:dyDescent="0.3">
      <c r="A121" s="1" t="s">
        <v>300</v>
      </c>
      <c r="B121" s="1" t="s">
        <v>5</v>
      </c>
      <c r="C121" s="1" t="s">
        <v>3</v>
      </c>
      <c r="D121" s="2">
        <v>5.07</v>
      </c>
      <c r="E121" s="2">
        <v>8.484</v>
      </c>
      <c r="F121" s="1" cm="1">
        <f t="array" ref="F121">SMALL(IF(voie=Tableau_query__4[[#This Row],[VOIE]],pkfin,""),COUNTIF($B$2:B121,B121))</f>
        <v>106.50700000000001</v>
      </c>
      <c r="G121" t="str" cm="1">
        <f t="array" ref="G121">INDEX(agent,MATCH(Tableau_query__4[[#This Row],[Colonne1]],pkfin,0))</f>
        <v>Agent 331</v>
      </c>
    </row>
    <row r="122" spans="1:7" x14ac:dyDescent="0.3">
      <c r="A122" s="1" t="s">
        <v>303</v>
      </c>
      <c r="B122" s="1" t="s">
        <v>5</v>
      </c>
      <c r="C122" s="1" t="s">
        <v>24</v>
      </c>
      <c r="D122" s="2">
        <v>17.407</v>
      </c>
      <c r="E122" s="2">
        <v>10.534000000000001</v>
      </c>
      <c r="F122" s="1" cm="1">
        <f t="array" ref="F122">SMALL(IF(voie=Tableau_query__4[[#This Row],[VOIE]],pkfin,""),COUNTIF($B$2:B122,B122))</f>
        <v>107.613</v>
      </c>
      <c r="G122" t="str" cm="1">
        <f t="array" ref="G122">INDEX(agent,MATCH(Tableau_query__4[[#This Row],[Colonne1]],pkfin,0))</f>
        <v>Agent 334</v>
      </c>
    </row>
    <row r="123" spans="1:7" x14ac:dyDescent="0.3">
      <c r="A123" s="1" t="s">
        <v>306</v>
      </c>
      <c r="B123" s="1" t="s">
        <v>5</v>
      </c>
      <c r="C123" s="1" t="s">
        <v>24</v>
      </c>
      <c r="D123" s="2">
        <v>17.407</v>
      </c>
      <c r="E123" s="2">
        <v>12.593999999999999</v>
      </c>
      <c r="F123" s="1" cm="1">
        <f t="array" ref="F123">SMALL(IF(voie=Tableau_query__4[[#This Row],[VOIE]],pkfin,""),COUNTIF($B$2:B123,B123))</f>
        <v>108.71899999999999</v>
      </c>
      <c r="G123" t="str" cm="1">
        <f t="array" ref="G123">INDEX(agent,MATCH(Tableau_query__4[[#This Row],[Colonne1]],pkfin,0))</f>
        <v>Agent 335</v>
      </c>
    </row>
    <row r="124" spans="1:7" x14ac:dyDescent="0.3">
      <c r="A124" s="1" t="s">
        <v>309</v>
      </c>
      <c r="B124" s="1" t="s">
        <v>5</v>
      </c>
      <c r="C124" s="1" t="s">
        <v>24</v>
      </c>
      <c r="D124" s="2">
        <v>17.407</v>
      </c>
      <c r="E124" s="2">
        <v>14.67</v>
      </c>
      <c r="F124" s="1" cm="1">
        <f t="array" ref="F124">SMALL(IF(voie=Tableau_query__4[[#This Row],[VOIE]],pkfin,""),COUNTIF($B$2:B124,B124))</f>
        <v>110.00700000000001</v>
      </c>
      <c r="G124" t="str" cm="1">
        <f t="array" ref="G124">INDEX(agent,MATCH(Tableau_query__4[[#This Row],[Colonne1]],pkfin,0))</f>
        <v>Agent 338</v>
      </c>
    </row>
    <row r="125" spans="1:7" x14ac:dyDescent="0.3">
      <c r="A125" s="1" t="s">
        <v>312</v>
      </c>
      <c r="B125" s="1" t="s">
        <v>5</v>
      </c>
      <c r="C125" s="1" t="s">
        <v>24</v>
      </c>
      <c r="D125" s="2">
        <v>17.407</v>
      </c>
      <c r="E125" s="2">
        <v>16.8</v>
      </c>
      <c r="F125" s="1" cm="1">
        <f t="array" ref="F125">SMALL(IF(voie=Tableau_query__4[[#This Row],[VOIE]],pkfin,""),COUNTIF($B$2:B125,B125))</f>
        <v>111.136</v>
      </c>
      <c r="G125" t="str" cm="1">
        <f t="array" ref="G125">INDEX(agent,MATCH(Tableau_query__4[[#This Row],[Colonne1]],pkfin,0))</f>
        <v>Agent 339</v>
      </c>
    </row>
    <row r="126" spans="1:7" x14ac:dyDescent="0.3">
      <c r="A126" s="1" t="s">
        <v>313</v>
      </c>
      <c r="B126" s="1" t="s">
        <v>5</v>
      </c>
      <c r="C126" s="1" t="s">
        <v>24</v>
      </c>
      <c r="D126" s="2">
        <v>17.407</v>
      </c>
      <c r="E126" s="2">
        <v>17.831</v>
      </c>
      <c r="F126" s="1" cm="1">
        <f t="array" ref="F126">SMALL(IF(voie=Tableau_query__4[[#This Row],[VOIE]],pkfin,""),COUNTIF($B$2:B126,B126))</f>
        <v>112.113</v>
      </c>
      <c r="G126" t="str" cm="1">
        <f t="array" ref="G126">INDEX(agent,MATCH(Tableau_query__4[[#This Row],[Colonne1]],pkfin,0))</f>
        <v>Agent 343</v>
      </c>
    </row>
    <row r="127" spans="1:7" x14ac:dyDescent="0.3">
      <c r="A127" s="1" t="s">
        <v>316</v>
      </c>
      <c r="B127" s="1" t="s">
        <v>5</v>
      </c>
      <c r="C127" s="1" t="s">
        <v>24</v>
      </c>
      <c r="D127" s="2">
        <v>17.407</v>
      </c>
      <c r="E127" s="2">
        <v>18.940000000000001</v>
      </c>
      <c r="F127" s="1" cm="1">
        <f t="array" ref="F127">SMALL(IF(voie=Tableau_query__4[[#This Row],[VOIE]],pkfin,""),COUNTIF($B$2:B127,B127))</f>
        <v>113.12</v>
      </c>
      <c r="G127" t="str" cm="1">
        <f t="array" ref="G127">INDEX(agent,MATCH(Tableau_query__4[[#This Row],[Colonne1]],pkfin,0))</f>
        <v>Agent 344</v>
      </c>
    </row>
    <row r="128" spans="1:7" x14ac:dyDescent="0.3">
      <c r="A128" s="1" t="s">
        <v>317</v>
      </c>
      <c r="B128" s="1" t="s">
        <v>5</v>
      </c>
      <c r="C128" s="1" t="s">
        <v>24</v>
      </c>
      <c r="D128" s="2">
        <v>17.407</v>
      </c>
      <c r="E128" s="2">
        <v>19.994</v>
      </c>
      <c r="F128" s="1" cm="1">
        <f t="array" ref="F128">SMALL(IF(voie=Tableau_query__4[[#This Row],[VOIE]],pkfin,""),COUNTIF($B$2:B128,B128))</f>
        <v>114.313</v>
      </c>
      <c r="G128" t="str" cm="1">
        <f t="array" ref="G128">INDEX(agent,MATCH(Tableau_query__4[[#This Row],[Colonne1]],pkfin,0))</f>
        <v>Agent 347</v>
      </c>
    </row>
    <row r="129" spans="1:7" x14ac:dyDescent="0.3">
      <c r="A129" s="1" t="s">
        <v>320</v>
      </c>
      <c r="B129" s="1" t="s">
        <v>5</v>
      </c>
      <c r="C129" s="1" t="s">
        <v>24</v>
      </c>
      <c r="D129" s="2">
        <v>17.407</v>
      </c>
      <c r="E129" s="2">
        <v>21.07</v>
      </c>
      <c r="F129" s="1" cm="1">
        <f t="array" ref="F129">SMALL(IF(voie=Tableau_query__4[[#This Row],[VOIE]],pkfin,""),COUNTIF($B$2:B129,B129))</f>
        <v>115.32599999999999</v>
      </c>
      <c r="G129" t="str" cm="1">
        <f t="array" ref="G129">INDEX(agent,MATCH(Tableau_query__4[[#This Row],[Colonne1]],pkfin,0))</f>
        <v>Agent 348</v>
      </c>
    </row>
    <row r="130" spans="1:7" x14ac:dyDescent="0.3">
      <c r="A130" s="1" t="s">
        <v>321</v>
      </c>
      <c r="B130" s="1" t="s">
        <v>5</v>
      </c>
      <c r="C130" s="1" t="s">
        <v>24</v>
      </c>
      <c r="D130" s="2">
        <v>17.407</v>
      </c>
      <c r="E130" s="2">
        <v>22.106999999999999</v>
      </c>
      <c r="F130" s="1" cm="1">
        <f t="array" ref="F130">SMALL(IF(voie=Tableau_query__4[[#This Row],[VOIE]],pkfin,""),COUNTIF($B$2:B130,B130))</f>
        <v>116.51300000000001</v>
      </c>
      <c r="G130" t="str" cm="1">
        <f t="array" ref="G130">INDEX(agent,MATCH(Tableau_query__4[[#This Row],[Colonne1]],pkfin,0))</f>
        <v>Agent 351</v>
      </c>
    </row>
    <row r="131" spans="1:7" x14ac:dyDescent="0.3">
      <c r="A131" s="1" t="s">
        <v>324</v>
      </c>
      <c r="B131" s="1" t="s">
        <v>5</v>
      </c>
      <c r="C131" s="1" t="s">
        <v>26</v>
      </c>
      <c r="D131" s="2">
        <v>69.801000000000002</v>
      </c>
      <c r="E131" s="2">
        <v>66.45</v>
      </c>
      <c r="F131" s="1" cm="1">
        <f t="array" ref="F131">SMALL(IF(voie=Tableau_query__4[[#This Row],[VOIE]],pkfin,""),COUNTIF($B$2:B131,B131))</f>
        <v>117.285</v>
      </c>
      <c r="G131" t="str" cm="1">
        <f t="array" ref="G131">INDEX(agent,MATCH(Tableau_query__4[[#This Row],[Colonne1]],pkfin,0))</f>
        <v>Agent 364</v>
      </c>
    </row>
    <row r="132" spans="1:7" x14ac:dyDescent="0.3">
      <c r="A132" s="1" t="s">
        <v>325</v>
      </c>
      <c r="B132" s="1" t="s">
        <v>5</v>
      </c>
      <c r="C132" s="1" t="s">
        <v>26</v>
      </c>
      <c r="D132" s="2">
        <v>69.801000000000002</v>
      </c>
      <c r="E132" s="2">
        <v>67.626999999999995</v>
      </c>
      <c r="F132" s="1" cm="1">
        <f t="array" ref="F132">SMALL(IF(voie=Tableau_query__4[[#This Row],[VOIE]],pkfin,""),COUNTIF($B$2:B132,B132))</f>
        <v>118</v>
      </c>
      <c r="G132" t="str" cm="1">
        <f t="array" ref="G132">INDEX(agent,MATCH(Tableau_query__4[[#This Row],[Colonne1]],pkfin,0))</f>
        <v>Agent 352</v>
      </c>
    </row>
    <row r="133" spans="1:7" x14ac:dyDescent="0.3">
      <c r="A133" s="1" t="s">
        <v>328</v>
      </c>
      <c r="B133" s="1" t="s">
        <v>5</v>
      </c>
      <c r="C133" s="1" t="s">
        <v>26</v>
      </c>
      <c r="D133" s="2">
        <v>69.801000000000002</v>
      </c>
      <c r="E133" s="2">
        <v>68.804000000000002</v>
      </c>
      <c r="F133" s="1" cm="1">
        <f t="array" ref="F133">SMALL(IF(voie=Tableau_query__4[[#This Row],[VOIE]],pkfin,""),COUNTIF($B$2:B133,B133))</f>
        <v>118.285</v>
      </c>
      <c r="G133" t="str" cm="1">
        <f t="array" ref="G133">INDEX(agent,MATCH(Tableau_query__4[[#This Row],[Colonne1]],pkfin,0))</f>
        <v>Agent 365</v>
      </c>
    </row>
    <row r="134" spans="1:7" x14ac:dyDescent="0.3">
      <c r="A134" s="1" t="s">
        <v>329</v>
      </c>
      <c r="B134" s="1" t="s">
        <v>5</v>
      </c>
      <c r="C134" s="1" t="s">
        <v>26</v>
      </c>
      <c r="D134" s="2">
        <v>69.801000000000002</v>
      </c>
      <c r="E134" s="2">
        <v>69.432000000000002</v>
      </c>
      <c r="F134" s="1" cm="1">
        <f t="array" ref="F134">SMALL(IF(voie=Tableau_query__4[[#This Row],[VOIE]],pkfin,""),COUNTIF($B$2:B134,B134))</f>
        <v>119.01300000000001</v>
      </c>
      <c r="G134" t="str" cm="1">
        <f t="array" ref="G134">INDEX(agent,MATCH(Tableau_query__4[[#This Row],[Colonne1]],pkfin,0))</f>
        <v>Agent 355</v>
      </c>
    </row>
    <row r="135" spans="1:7" x14ac:dyDescent="0.3">
      <c r="A135" s="1" t="s">
        <v>330</v>
      </c>
      <c r="B135" s="1" t="s">
        <v>5</v>
      </c>
      <c r="C135" s="1" t="s">
        <v>26</v>
      </c>
      <c r="D135" s="2">
        <v>69.801000000000002</v>
      </c>
      <c r="E135" s="2">
        <v>70.028999999999996</v>
      </c>
      <c r="F135" s="1" cm="1">
        <f t="array" ref="F135">SMALL(IF(voie=Tableau_query__4[[#This Row],[VOIE]],pkfin,""),COUNTIF($B$2:B135,B135))</f>
        <v>119.325</v>
      </c>
      <c r="G135" t="str" cm="1">
        <f t="array" ref="G135">INDEX(agent,MATCH(Tableau_query__4[[#This Row],[Colonne1]],pkfin,0))</f>
        <v>Agent 366</v>
      </c>
    </row>
    <row r="136" spans="1:7" x14ac:dyDescent="0.3">
      <c r="A136" s="1" t="s">
        <v>331</v>
      </c>
      <c r="B136" s="1" t="s">
        <v>5</v>
      </c>
      <c r="C136" s="1" t="s">
        <v>26</v>
      </c>
      <c r="D136" s="2">
        <v>69.801000000000002</v>
      </c>
      <c r="E136" s="2">
        <v>68.05</v>
      </c>
      <c r="F136" s="1" cm="1">
        <f t="array" ref="F136">SMALL(IF(voie=Tableau_query__4[[#This Row],[VOIE]],pkfin,""),COUNTIF($B$2:B136,B136))</f>
        <v>120.045</v>
      </c>
      <c r="G136" t="str" cm="1">
        <f t="array" ref="G136">INDEX(agent,MATCH(Tableau_query__4[[#This Row],[Colonne1]],pkfin,0))</f>
        <v>Agent 356</v>
      </c>
    </row>
    <row r="137" spans="1:7" x14ac:dyDescent="0.3">
      <c r="A137" s="1" t="s">
        <v>332</v>
      </c>
      <c r="B137" s="1" t="s">
        <v>5</v>
      </c>
      <c r="C137" s="1" t="s">
        <v>26</v>
      </c>
      <c r="D137" s="2">
        <v>69.801000000000002</v>
      </c>
      <c r="E137" s="2">
        <v>69.099999999999994</v>
      </c>
      <c r="F137" s="1" cm="1">
        <f t="array" ref="F137">SMALL(IF(voie=Tableau_query__4[[#This Row],[VOIE]],pkfin,""),COUNTIF($B$2:B137,B137))</f>
        <v>121.221</v>
      </c>
      <c r="G137" t="str" cm="1">
        <f t="array" ref="G137">INDEX(agent,MATCH(Tableau_query__4[[#This Row],[Colonne1]],pkfin,0))</f>
        <v>Agent 361</v>
      </c>
    </row>
    <row r="138" spans="1:7" x14ac:dyDescent="0.3">
      <c r="A138" s="1" t="s">
        <v>336</v>
      </c>
      <c r="B138" s="1" t="s">
        <v>5</v>
      </c>
      <c r="C138" s="1" t="s">
        <v>26</v>
      </c>
      <c r="D138" s="2">
        <v>69.801000000000002</v>
      </c>
      <c r="E138" s="2">
        <v>71.048000000000002</v>
      </c>
      <c r="F138" s="1" cm="1">
        <f t="array" ref="F138">SMALL(IF(voie=Tableau_query__4[[#This Row],[VOIE]],pkfin,""),COUNTIF($B$2:B138,B138))</f>
        <v>121.3</v>
      </c>
      <c r="G138" t="str" cm="1">
        <f t="array" ref="G138">INDEX(agent,MATCH(Tableau_query__4[[#This Row],[Colonne1]],pkfin,0))</f>
        <v>Agent 367</v>
      </c>
    </row>
    <row r="139" spans="1:7" x14ac:dyDescent="0.3">
      <c r="A139" s="1" t="s">
        <v>337</v>
      </c>
      <c r="B139" s="1" t="s">
        <v>5</v>
      </c>
      <c r="C139" s="1" t="s">
        <v>26</v>
      </c>
      <c r="D139" s="2">
        <v>69.801000000000002</v>
      </c>
      <c r="E139" s="2">
        <v>72.289000000000001</v>
      </c>
      <c r="F139" s="1" cm="1">
        <f t="array" ref="F139">SMALL(IF(voie=Tableau_query__4[[#This Row],[VOIE]],pkfin,""),COUNTIF($B$2:B139,B139))</f>
        <v>121.6</v>
      </c>
      <c r="G139" t="str" cm="1">
        <f t="array" ref="G139">INDEX(agent,MATCH(Tableau_query__4[[#This Row],[Colonne1]],pkfin,0))</f>
        <v>Agent 368</v>
      </c>
    </row>
    <row r="140" spans="1:7" x14ac:dyDescent="0.3">
      <c r="A140" s="1" t="s">
        <v>340</v>
      </c>
      <c r="B140" s="1" t="s">
        <v>5</v>
      </c>
      <c r="C140" s="1" t="s">
        <v>26</v>
      </c>
      <c r="D140" s="2">
        <v>69.801000000000002</v>
      </c>
      <c r="E140" s="2">
        <v>73.25</v>
      </c>
      <c r="F140" s="1" cm="1">
        <f t="array" ref="F140">SMALL(IF(voie=Tableau_query__4[[#This Row],[VOIE]],pkfin,""),COUNTIF($B$2:B140,B140))</f>
        <v>122.221</v>
      </c>
      <c r="G140" t="str" cm="1">
        <f t="array" ref="G140">INDEX(agent,MATCH(Tableau_query__4[[#This Row],[Colonne1]],pkfin,0))</f>
        <v>Agent 362</v>
      </c>
    </row>
    <row r="141" spans="1:7" x14ac:dyDescent="0.3">
      <c r="A141" s="1" t="s">
        <v>341</v>
      </c>
      <c r="B141" s="1" t="s">
        <v>5</v>
      </c>
      <c r="C141" s="1" t="s">
        <v>26</v>
      </c>
      <c r="D141" s="2">
        <v>69.801000000000002</v>
      </c>
      <c r="E141" s="2">
        <v>74.256</v>
      </c>
      <c r="F141" s="1" cm="1">
        <f t="array" ref="F141">SMALL(IF(voie=Tableau_query__4[[#This Row],[VOIE]],pkfin,""),COUNTIF($B$2:B141,B141))</f>
        <v>122.64700000000001</v>
      </c>
      <c r="G141" t="str" cm="1">
        <f t="array" ref="G141">INDEX(agent,MATCH(Tableau_query__4[[#This Row],[Colonne1]],pkfin,0))</f>
        <v>Agent 363</v>
      </c>
    </row>
    <row r="142" spans="1:7" x14ac:dyDescent="0.3">
      <c r="A142" s="1" t="s">
        <v>344</v>
      </c>
      <c r="B142" s="1" t="s">
        <v>5</v>
      </c>
      <c r="C142" s="1" t="s">
        <v>19</v>
      </c>
      <c r="D142" s="2">
        <v>80.893000000000001</v>
      </c>
      <c r="E142" s="2">
        <v>75.400000000000006</v>
      </c>
      <c r="F142" s="1" cm="1">
        <f t="array" ref="F142">SMALL(IF(voie=Tableau_query__4[[#This Row],[VOIE]],pkfin,""),COUNTIF($B$2:B142,B142))</f>
        <v>123.5</v>
      </c>
      <c r="G142" t="str" cm="1">
        <f t="array" ref="G142">INDEX(agent,MATCH(Tableau_query__4[[#This Row],[Colonne1]],pkfin,0))</f>
        <v>Agent 377</v>
      </c>
    </row>
    <row r="143" spans="1:7" x14ac:dyDescent="0.3">
      <c r="A143" s="1" t="s">
        <v>345</v>
      </c>
      <c r="B143" s="1" t="s">
        <v>5</v>
      </c>
      <c r="C143" s="1" t="s">
        <v>19</v>
      </c>
      <c r="D143" s="2">
        <v>80.893000000000001</v>
      </c>
      <c r="E143" s="2">
        <v>76.515000000000001</v>
      </c>
      <c r="F143" s="1" cm="1">
        <f t="array" ref="F143">SMALL(IF(voie=Tableau_query__4[[#This Row],[VOIE]],pkfin,""),COUNTIF($B$2:B143,B143))</f>
        <v>124.602</v>
      </c>
      <c r="G143" t="str" cm="1">
        <f t="array" ref="G143">INDEX(agent,MATCH(Tableau_query__4[[#This Row],[Colonne1]],pkfin,0))</f>
        <v>Agent 378</v>
      </c>
    </row>
    <row r="144" spans="1:7" x14ac:dyDescent="0.3">
      <c r="A144" s="1" t="s">
        <v>348</v>
      </c>
      <c r="B144" s="1" t="s">
        <v>5</v>
      </c>
      <c r="C144" s="1" t="s">
        <v>19</v>
      </c>
      <c r="D144" s="2">
        <v>80.893000000000001</v>
      </c>
      <c r="E144" s="2">
        <v>77.62</v>
      </c>
      <c r="F144" s="1" cm="1">
        <f t="array" ref="F144">SMALL(IF(voie=Tableau_query__4[[#This Row],[VOIE]],pkfin,""),COUNTIF($B$2:B144,B144))</f>
        <v>125.762</v>
      </c>
      <c r="G144" t="str" cm="1">
        <f t="array" ref="G144">INDEX(agent,MATCH(Tableau_query__4[[#This Row],[Colonne1]],pkfin,0))</f>
        <v>Agent 379</v>
      </c>
    </row>
    <row r="145" spans="1:7" x14ac:dyDescent="0.3">
      <c r="A145" s="1" t="s">
        <v>349</v>
      </c>
      <c r="B145" s="1" t="s">
        <v>5</v>
      </c>
      <c r="C145" s="1" t="s">
        <v>19</v>
      </c>
      <c r="D145" s="2">
        <v>80.893000000000001</v>
      </c>
      <c r="E145" s="2">
        <v>78.62</v>
      </c>
      <c r="F145" s="1" cm="1">
        <f t="array" ref="F145">SMALL(IF(voie=Tableau_query__4[[#This Row],[VOIE]],pkfin,""),COUNTIF($B$2:B145,B145))</f>
        <v>126.901</v>
      </c>
      <c r="G145" t="str" cm="1">
        <f t="array" ref="G145">INDEX(agent,MATCH(Tableau_query__4[[#This Row],[Colonne1]],pkfin,0))</f>
        <v>Agent 380</v>
      </c>
    </row>
    <row r="146" spans="1:7" x14ac:dyDescent="0.3">
      <c r="A146" s="1" t="s">
        <v>352</v>
      </c>
      <c r="B146" s="1" t="s">
        <v>5</v>
      </c>
      <c r="C146" s="1" t="s">
        <v>19</v>
      </c>
      <c r="D146" s="2">
        <v>80.893000000000001</v>
      </c>
      <c r="E146" s="2">
        <v>79.62</v>
      </c>
      <c r="F146" s="1" cm="1">
        <f t="array" ref="F146">SMALL(IF(voie=Tableau_query__4[[#This Row],[VOIE]],pkfin,""),COUNTIF($B$2:B146,B146))</f>
        <v>128.042</v>
      </c>
      <c r="G146" t="str" cm="1">
        <f t="array" ref="G146">INDEX(agent,MATCH(Tableau_query__4[[#This Row],[Colonne1]],pkfin,0))</f>
        <v>Agent 182</v>
      </c>
    </row>
    <row r="147" spans="1:7" x14ac:dyDescent="0.3">
      <c r="A147" s="1" t="s">
        <v>353</v>
      </c>
      <c r="B147" s="1" t="s">
        <v>5</v>
      </c>
      <c r="C147" s="1" t="s">
        <v>19</v>
      </c>
      <c r="D147" s="2">
        <v>80.893000000000001</v>
      </c>
      <c r="E147" s="2">
        <v>80.629000000000005</v>
      </c>
      <c r="F147" s="1" cm="1">
        <f t="array" ref="F147">SMALL(IF(voie=Tableau_query__4[[#This Row],[VOIE]],pkfin,""),COUNTIF($B$2:B147,B147))</f>
        <v>128.77199999999999</v>
      </c>
      <c r="G147" t="str" cm="1">
        <f t="array" ref="G147">INDEX(agent,MATCH(Tableau_query__4[[#This Row],[Colonne1]],pkfin,0))</f>
        <v>Agent 183</v>
      </c>
    </row>
    <row r="148" spans="1:7" x14ac:dyDescent="0.3">
      <c r="A148" s="1" t="s">
        <v>356</v>
      </c>
      <c r="B148" s="1" t="s">
        <v>5</v>
      </c>
      <c r="C148" s="1" t="s">
        <v>19</v>
      </c>
      <c r="D148" s="2">
        <v>80.893000000000001</v>
      </c>
      <c r="E148" s="2">
        <v>81.73</v>
      </c>
      <c r="F148" s="1" cm="1">
        <f t="array" ref="F148">SMALL(IF(voie=Tableau_query__4[[#This Row],[VOIE]],pkfin,""),COUNTIF($B$2:B148,B148))</f>
        <v>129.38900000000001</v>
      </c>
      <c r="G148" t="str" cm="1">
        <f t="array" ref="G148">INDEX(agent,MATCH(Tableau_query__4[[#This Row],[Colonne1]],pkfin,0))</f>
        <v>Agent 184</v>
      </c>
    </row>
    <row r="149" spans="1:7" x14ac:dyDescent="0.3">
      <c r="A149" s="1" t="s">
        <v>357</v>
      </c>
      <c r="B149" s="1" t="s">
        <v>5</v>
      </c>
      <c r="C149" s="1" t="s">
        <v>19</v>
      </c>
      <c r="D149" s="2">
        <v>80.893000000000001</v>
      </c>
      <c r="E149" s="2">
        <v>82.784000000000006</v>
      </c>
      <c r="F149" s="1" cm="1">
        <f t="array" ref="F149">SMALL(IF(voie=Tableau_query__4[[#This Row],[VOIE]],pkfin,""),COUNTIF($B$2:B149,B149))</f>
        <v>130.52799999999999</v>
      </c>
      <c r="G149" t="str" cm="1">
        <f t="array" ref="G149">INDEX(agent,MATCH(Tableau_query__4[[#This Row],[Colonne1]],pkfin,0))</f>
        <v>Agent 189</v>
      </c>
    </row>
    <row r="150" spans="1:7" x14ac:dyDescent="0.3">
      <c r="A150" s="1" t="s">
        <v>360</v>
      </c>
      <c r="B150" s="1" t="s">
        <v>5</v>
      </c>
      <c r="C150" s="1" t="s">
        <v>19</v>
      </c>
      <c r="D150" s="2">
        <v>80.893000000000001</v>
      </c>
      <c r="E150" s="2">
        <v>83.855000000000004</v>
      </c>
      <c r="F150" s="1" cm="1">
        <f t="array" ref="F150">SMALL(IF(voie=Tableau_query__4[[#This Row],[VOIE]],pkfin,""),COUNTIF($B$2:B150,B150))</f>
        <v>131.792</v>
      </c>
      <c r="G150" t="str" cm="1">
        <f t="array" ref="G150">INDEX(agent,MATCH(Tableau_query__4[[#This Row],[Colonne1]],pkfin,0))</f>
        <v>Agent 190</v>
      </c>
    </row>
    <row r="151" spans="1:7" x14ac:dyDescent="0.3">
      <c r="A151" s="1" t="s">
        <v>361</v>
      </c>
      <c r="B151" s="1" t="s">
        <v>5</v>
      </c>
      <c r="C151" s="1" t="s">
        <v>19</v>
      </c>
      <c r="D151" s="2">
        <v>80.893000000000001</v>
      </c>
      <c r="E151" s="2">
        <v>84.87</v>
      </c>
      <c r="F151" s="1" cm="1">
        <f t="array" ref="F151">SMALL(IF(voie=Tableau_query__4[[#This Row],[VOIE]],pkfin,""),COUNTIF($B$2:B151,B151))</f>
        <v>132.893</v>
      </c>
      <c r="G151" t="str" cm="1">
        <f t="array" ref="G151">INDEX(agent,MATCH(Tableau_query__4[[#This Row],[Colonne1]],pkfin,0))</f>
        <v>Agent 193</v>
      </c>
    </row>
    <row r="152" spans="1:7" x14ac:dyDescent="0.3">
      <c r="A152" s="1" t="s">
        <v>364</v>
      </c>
      <c r="B152" s="1" t="s">
        <v>5</v>
      </c>
      <c r="C152" s="1" t="s">
        <v>21</v>
      </c>
      <c r="D152" s="2">
        <v>112.07</v>
      </c>
      <c r="E152" s="2">
        <v>105.423</v>
      </c>
      <c r="F152" s="1" cm="1">
        <f t="array" ref="F152">SMALL(IF(voie=Tableau_query__4[[#This Row],[VOIE]],pkfin,""),COUNTIF($B$2:B152,B152))</f>
        <v>134.07400000000001</v>
      </c>
      <c r="G152" t="str" cm="1">
        <f t="array" ref="G152">INDEX(agent,MATCH(Tableau_query__4[[#This Row],[Colonne1]],pkfin,0))</f>
        <v>Agent 194</v>
      </c>
    </row>
    <row r="153" spans="1:7" x14ac:dyDescent="0.3">
      <c r="A153" s="1" t="s">
        <v>365</v>
      </c>
      <c r="B153" s="1" t="s">
        <v>5</v>
      </c>
      <c r="C153" s="1" t="s">
        <v>21</v>
      </c>
      <c r="D153" s="2">
        <v>112.07</v>
      </c>
      <c r="E153" s="2">
        <v>105.977</v>
      </c>
      <c r="F153" s="1" cm="1">
        <f t="array" ref="F153">SMALL(IF(voie=Tableau_query__4[[#This Row],[VOIE]],pkfin,""),COUNTIF($B$2:B153,B153))</f>
        <v>135.364</v>
      </c>
      <c r="G153" t="str" cm="1">
        <f t="array" ref="G153">INDEX(agent,MATCH(Tableau_query__4[[#This Row],[Colonne1]],pkfin,0))</f>
        <v>Agent 197</v>
      </c>
    </row>
    <row r="154" spans="1:7" x14ac:dyDescent="0.3">
      <c r="A154" s="1" t="s">
        <v>366</v>
      </c>
      <c r="B154" s="1" t="s">
        <v>5</v>
      </c>
      <c r="C154" s="1" t="s">
        <v>21</v>
      </c>
      <c r="D154" s="2">
        <v>112.07</v>
      </c>
      <c r="E154" s="2">
        <v>106.50700000000001</v>
      </c>
      <c r="F154" s="1" cm="1">
        <f t="array" ref="F154">SMALL(IF(voie=Tableau_query__4[[#This Row],[VOIE]],pkfin,""),COUNTIF($B$2:B154,B154))</f>
        <v>136.58500000000001</v>
      </c>
      <c r="G154" t="str" cm="1">
        <f t="array" ref="G154">INDEX(agent,MATCH(Tableau_query__4[[#This Row],[Colonne1]],pkfin,0))</f>
        <v>Agent 198</v>
      </c>
    </row>
    <row r="155" spans="1:7" x14ac:dyDescent="0.3">
      <c r="A155" s="1" t="s">
        <v>369</v>
      </c>
      <c r="B155" s="1" t="s">
        <v>5</v>
      </c>
      <c r="C155" s="1" t="s">
        <v>21</v>
      </c>
      <c r="D155" s="2">
        <v>112.07</v>
      </c>
      <c r="E155" s="2">
        <v>107.613</v>
      </c>
      <c r="F155" s="1" cm="1">
        <f t="array" ref="F155">SMALL(IF(voie=Tableau_query__4[[#This Row],[VOIE]],pkfin,""),COUNTIF($B$2:B155,B155))</f>
        <v>137.78</v>
      </c>
      <c r="G155" t="str" cm="1">
        <f t="array" ref="G155">INDEX(agent,MATCH(Tableau_query__4[[#This Row],[Colonne1]],pkfin,0))</f>
        <v>Agent 201</v>
      </c>
    </row>
    <row r="156" spans="1:7" x14ac:dyDescent="0.3">
      <c r="A156" s="1" t="s">
        <v>370</v>
      </c>
      <c r="B156" s="1" t="s">
        <v>5</v>
      </c>
      <c r="C156" s="1" t="s">
        <v>21</v>
      </c>
      <c r="D156" s="2">
        <v>112.07</v>
      </c>
      <c r="E156" s="2">
        <v>108.71899999999999</v>
      </c>
      <c r="F156" s="1" cm="1">
        <f t="array" ref="F156">SMALL(IF(voie=Tableau_query__4[[#This Row],[VOIE]],pkfin,""),COUNTIF($B$2:B156,B156))</f>
        <v>139.38</v>
      </c>
      <c r="G156" t="str" cm="1">
        <f t="array" ref="G156">INDEX(agent,MATCH(Tableau_query__4[[#This Row],[Colonne1]],pkfin,0))</f>
        <v>Agent 383</v>
      </c>
    </row>
    <row r="157" spans="1:7" x14ac:dyDescent="0.3">
      <c r="A157" s="1" t="s">
        <v>373</v>
      </c>
      <c r="B157" s="1" t="s">
        <v>5</v>
      </c>
      <c r="C157" s="1" t="s">
        <v>21</v>
      </c>
      <c r="D157" s="2">
        <v>112.07</v>
      </c>
      <c r="E157" s="2">
        <v>110.00700000000001</v>
      </c>
      <c r="F157" s="1" cm="1">
        <f t="array" ref="F157">SMALL(IF(voie=Tableau_query__4[[#This Row],[VOIE]],pkfin,""),COUNTIF($B$2:B157,B157))</f>
        <v>140.05799999999999</v>
      </c>
      <c r="G157" t="str" cm="1">
        <f t="array" ref="G157">INDEX(agent,MATCH(Tableau_query__4[[#This Row],[Colonne1]],pkfin,0))</f>
        <v>Agent 384</v>
      </c>
    </row>
    <row r="158" spans="1:7" x14ac:dyDescent="0.3">
      <c r="A158" s="1" t="s">
        <v>374</v>
      </c>
      <c r="B158" s="1" t="s">
        <v>5</v>
      </c>
      <c r="C158" s="1" t="s">
        <v>21</v>
      </c>
      <c r="D158" s="2">
        <v>112.07</v>
      </c>
      <c r="E158" s="2">
        <v>111.136</v>
      </c>
      <c r="F158" s="1" cm="1">
        <f t="array" ref="F158">SMALL(IF(voie=Tableau_query__4[[#This Row],[VOIE]],pkfin,""),COUNTIF($B$2:B158,B158))</f>
        <v>141.03899999999999</v>
      </c>
      <c r="G158" t="str" cm="1">
        <f t="array" ref="G158">INDEX(agent,MATCH(Tableau_query__4[[#This Row],[Colonne1]],pkfin,0))</f>
        <v>Agent 385</v>
      </c>
    </row>
    <row r="159" spans="1:7" x14ac:dyDescent="0.3">
      <c r="A159" s="1" t="s">
        <v>378</v>
      </c>
      <c r="B159" s="1" t="s">
        <v>5</v>
      </c>
      <c r="C159" s="1" t="s">
        <v>21</v>
      </c>
      <c r="D159" s="2">
        <v>112.07</v>
      </c>
      <c r="E159" s="2">
        <v>112.113</v>
      </c>
      <c r="F159" s="1" cm="1">
        <f t="array" ref="F159">SMALL(IF(voie=Tableau_query__4[[#This Row],[VOIE]],pkfin,""),COUNTIF($B$2:B159,B159))</f>
        <v>142.02000000000001</v>
      </c>
      <c r="G159" t="str" cm="1">
        <f t="array" ref="G159">INDEX(agent,MATCH(Tableau_query__4[[#This Row],[Colonne1]],pkfin,0))</f>
        <v>Agent 388</v>
      </c>
    </row>
    <row r="160" spans="1:7" x14ac:dyDescent="0.3">
      <c r="A160" s="1" t="s">
        <v>379</v>
      </c>
      <c r="B160" s="1" t="s">
        <v>5</v>
      </c>
      <c r="C160" s="1" t="s">
        <v>21</v>
      </c>
      <c r="D160" s="2">
        <v>112.07</v>
      </c>
      <c r="E160" s="2">
        <v>113.12</v>
      </c>
      <c r="F160" s="1" cm="1">
        <f t="array" ref="F160">SMALL(IF(voie=Tableau_query__4[[#This Row],[VOIE]],pkfin,""),COUNTIF($B$2:B160,B160))</f>
        <v>142.994</v>
      </c>
      <c r="G160" t="str" cm="1">
        <f t="array" ref="G160">INDEX(agent,MATCH(Tableau_query__4[[#This Row],[Colonne1]],pkfin,0))</f>
        <v>Agent 389</v>
      </c>
    </row>
    <row r="161" spans="1:7" x14ac:dyDescent="0.3">
      <c r="A161" s="1" t="s">
        <v>382</v>
      </c>
      <c r="B161" s="1" t="s">
        <v>5</v>
      </c>
      <c r="C161" s="1" t="s">
        <v>21</v>
      </c>
      <c r="D161" s="2">
        <v>112.07</v>
      </c>
      <c r="E161" s="2">
        <v>114.313</v>
      </c>
      <c r="F161" s="1" cm="1">
        <f t="array" ref="F161">SMALL(IF(voie=Tableau_query__4[[#This Row],[VOIE]],pkfin,""),COUNTIF($B$2:B161,B161))</f>
        <v>144.143</v>
      </c>
      <c r="G161" t="str" cm="1">
        <f t="array" ref="G161">INDEX(agent,MATCH(Tableau_query__4[[#This Row],[Colonne1]],pkfin,0))</f>
        <v>Agent 392</v>
      </c>
    </row>
    <row r="162" spans="1:7" x14ac:dyDescent="0.3">
      <c r="A162" s="1" t="s">
        <v>383</v>
      </c>
      <c r="B162" s="1" t="s">
        <v>5</v>
      </c>
      <c r="C162" s="1" t="s">
        <v>21</v>
      </c>
      <c r="D162" s="2">
        <v>112.07</v>
      </c>
      <c r="E162" s="2">
        <v>115.32599999999999</v>
      </c>
      <c r="F162" s="1" cm="1">
        <f t="array" ref="F162">SMALL(IF(voie=Tableau_query__4[[#This Row],[VOIE]],pkfin,""),COUNTIF($B$2:B162,B162))</f>
        <v>145.161</v>
      </c>
      <c r="G162" t="str" cm="1">
        <f t="array" ref="G162">INDEX(agent,MATCH(Tableau_query__4[[#This Row],[Colonne1]],pkfin,0))</f>
        <v>Agent 393</v>
      </c>
    </row>
    <row r="163" spans="1:7" x14ac:dyDescent="0.3">
      <c r="A163" s="1" t="s">
        <v>386</v>
      </c>
      <c r="B163" s="1" t="s">
        <v>5</v>
      </c>
      <c r="C163" s="1" t="s">
        <v>21</v>
      </c>
      <c r="D163" s="2">
        <v>112.07</v>
      </c>
      <c r="E163" s="2">
        <v>116.51300000000001</v>
      </c>
      <c r="F163" s="1" cm="1">
        <f t="array" ref="F163">SMALL(IF(voie=Tableau_query__4[[#This Row],[VOIE]],pkfin,""),COUNTIF($B$2:B163,B163))</f>
        <v>146.179</v>
      </c>
      <c r="G163" t="str" cm="1">
        <f t="array" ref="G163">INDEX(agent,MATCH(Tableau_query__4[[#This Row],[Colonne1]],pkfin,0))</f>
        <v>Agent 396</v>
      </c>
    </row>
    <row r="164" spans="1:7" x14ac:dyDescent="0.3">
      <c r="A164" s="1" t="s">
        <v>387</v>
      </c>
      <c r="B164" s="1" t="s">
        <v>5</v>
      </c>
      <c r="C164" s="1" t="s">
        <v>14</v>
      </c>
      <c r="D164" s="2">
        <v>123.925</v>
      </c>
      <c r="E164" s="2">
        <v>118</v>
      </c>
      <c r="F164" s="1" cm="1">
        <f t="array" ref="F164">SMALL(IF(voie=Tableau_query__4[[#This Row],[VOIE]],pkfin,""),COUNTIF($B$2:B164,B164))</f>
        <v>147.16</v>
      </c>
      <c r="G164" t="str" cm="1">
        <f t="array" ref="G164">INDEX(agent,MATCH(Tableau_query__4[[#This Row],[Colonne1]],pkfin,0))</f>
        <v>Agent 397</v>
      </c>
    </row>
    <row r="165" spans="1:7" x14ac:dyDescent="0.3">
      <c r="A165" s="1" t="s">
        <v>390</v>
      </c>
      <c r="B165" s="1" t="s">
        <v>5</v>
      </c>
      <c r="C165" s="1" t="s">
        <v>14</v>
      </c>
      <c r="D165" s="2">
        <v>123.925</v>
      </c>
      <c r="E165" s="2">
        <v>119.01300000000001</v>
      </c>
      <c r="F165" s="1" cm="1">
        <f t="array" ref="F165">SMALL(IF(voie=Tableau_query__4[[#This Row],[VOIE]],pkfin,""),COUNTIF($B$2:B165,B165))</f>
        <v>148.13999999999999</v>
      </c>
      <c r="G165" t="str" cm="1">
        <f t="array" ref="G165">INDEX(agent,MATCH(Tableau_query__4[[#This Row],[Colonne1]],pkfin,0))</f>
        <v>Agent 400</v>
      </c>
    </row>
    <row r="166" spans="1:7" x14ac:dyDescent="0.3">
      <c r="A166" s="1" t="s">
        <v>391</v>
      </c>
      <c r="B166" s="1" t="s">
        <v>5</v>
      </c>
      <c r="C166" s="1" t="s">
        <v>14</v>
      </c>
      <c r="D166" s="2">
        <v>123.925</v>
      </c>
      <c r="E166" s="2">
        <v>120.045</v>
      </c>
      <c r="F166" s="1" cm="1">
        <f t="array" ref="F166">SMALL(IF(voie=Tableau_query__4[[#This Row],[VOIE]],pkfin,""),COUNTIF($B$2:B166,B166))</f>
        <v>149.13</v>
      </c>
      <c r="G166" t="str" cm="1">
        <f t="array" ref="G166">INDEX(agent,MATCH(Tableau_query__4[[#This Row],[Colonne1]],pkfin,0))</f>
        <v>Agent 401</v>
      </c>
    </row>
    <row r="167" spans="1:7" x14ac:dyDescent="0.3">
      <c r="A167" s="1" t="s">
        <v>396</v>
      </c>
      <c r="B167" s="1" t="s">
        <v>5</v>
      </c>
      <c r="C167" s="1" t="s">
        <v>14</v>
      </c>
      <c r="D167" s="2">
        <v>123.925</v>
      </c>
      <c r="E167" s="2">
        <v>121.221</v>
      </c>
      <c r="F167" s="1" cm="1">
        <f t="array" ref="F167">SMALL(IF(voie=Tableau_query__4[[#This Row],[VOIE]],pkfin,""),COUNTIF($B$2:B167,B167))</f>
        <v>150.12200000000001</v>
      </c>
      <c r="G167" t="str" cm="1">
        <f t="array" ref="G167">INDEX(agent,MATCH(Tableau_query__4[[#This Row],[Colonne1]],pkfin,0))</f>
        <v>Agent 204</v>
      </c>
    </row>
    <row r="168" spans="1:7" x14ac:dyDescent="0.3">
      <c r="A168" s="1" t="s">
        <v>397</v>
      </c>
      <c r="B168" s="1" t="s">
        <v>5</v>
      </c>
      <c r="C168" s="1" t="s">
        <v>14</v>
      </c>
      <c r="D168" s="2">
        <v>123.925</v>
      </c>
      <c r="E168" s="2">
        <v>122.221</v>
      </c>
      <c r="F168" s="1" cm="1">
        <f t="array" ref="F168">SMALL(IF(voie=Tableau_query__4[[#This Row],[VOIE]],pkfin,""),COUNTIF($B$2:B168,B168))</f>
        <v>151.202</v>
      </c>
      <c r="G168" t="str" cm="1">
        <f t="array" ref="G168">INDEX(agent,MATCH(Tableau_query__4[[#This Row],[Colonne1]],pkfin,0))</f>
        <v>Agent 205</v>
      </c>
    </row>
    <row r="169" spans="1:7" x14ac:dyDescent="0.3">
      <c r="A169" s="1" t="s">
        <v>398</v>
      </c>
      <c r="B169" s="1" t="s">
        <v>5</v>
      </c>
      <c r="C169" s="1" t="s">
        <v>14</v>
      </c>
      <c r="D169" s="2">
        <v>123.925</v>
      </c>
      <c r="E169" s="2">
        <v>122.64700000000001</v>
      </c>
      <c r="F169" s="1" cm="1">
        <f t="array" ref="F169">SMALL(IF(voie=Tableau_query__4[[#This Row],[VOIE]],pkfin,""),COUNTIF($B$2:B169,B169))</f>
        <v>152.31</v>
      </c>
      <c r="G169" t="str" cm="1">
        <f t="array" ref="G169">INDEX(agent,MATCH(Tableau_query__4[[#This Row],[Colonne1]],pkfin,0))</f>
        <v>Agent 208</v>
      </c>
    </row>
    <row r="170" spans="1:7" x14ac:dyDescent="0.3">
      <c r="A170" s="1" t="s">
        <v>399</v>
      </c>
      <c r="B170" s="1" t="s">
        <v>5</v>
      </c>
      <c r="C170" s="1" t="s">
        <v>14</v>
      </c>
      <c r="D170" s="2">
        <v>123.925</v>
      </c>
      <c r="E170" s="2">
        <v>117.285</v>
      </c>
      <c r="F170" s="1" cm="1">
        <f t="array" ref="F170">SMALL(IF(voie=Tableau_query__4[[#This Row],[VOIE]],pkfin,""),COUNTIF($B$2:B170,B170))</f>
        <v>153.292</v>
      </c>
      <c r="G170" t="str" cm="1">
        <f t="array" ref="G170">INDEX(agent,MATCH(Tableau_query__4[[#This Row],[Colonne1]],pkfin,0))</f>
        <v>Agent 209</v>
      </c>
    </row>
    <row r="171" spans="1:7" x14ac:dyDescent="0.3">
      <c r="A171" s="1" t="s">
        <v>400</v>
      </c>
      <c r="B171" s="1" t="s">
        <v>5</v>
      </c>
      <c r="C171" s="1" t="s">
        <v>14</v>
      </c>
      <c r="D171" s="2">
        <v>123.925</v>
      </c>
      <c r="E171" s="2">
        <v>118.285</v>
      </c>
      <c r="F171" s="1" cm="1">
        <f t="array" ref="F171">SMALL(IF(voie=Tableau_query__4[[#This Row],[VOIE]],pkfin,""),COUNTIF($B$2:B171,B171))</f>
        <v>154.47999999999999</v>
      </c>
      <c r="G171" t="str" cm="1">
        <f t="array" ref="G171">INDEX(agent,MATCH(Tableau_query__4[[#This Row],[Colonne1]],pkfin,0))</f>
        <v>Agent 212</v>
      </c>
    </row>
    <row r="172" spans="1:7" x14ac:dyDescent="0.3">
      <c r="A172" s="1" t="s">
        <v>401</v>
      </c>
      <c r="B172" s="1" t="s">
        <v>5</v>
      </c>
      <c r="C172" s="1" t="s">
        <v>14</v>
      </c>
      <c r="D172" s="2">
        <v>123.925</v>
      </c>
      <c r="E172" s="2">
        <v>119.325</v>
      </c>
      <c r="F172" s="1" cm="1">
        <f t="array" ref="F172">SMALL(IF(voie=Tableau_query__4[[#This Row],[VOIE]],pkfin,""),COUNTIF($B$2:B172,B172))</f>
        <v>155.529</v>
      </c>
      <c r="G172" t="str" cm="1">
        <f t="array" ref="G172">INDEX(agent,MATCH(Tableau_query__4[[#This Row],[Colonne1]],pkfin,0))</f>
        <v>Agent 213</v>
      </c>
    </row>
    <row r="173" spans="1:7" x14ac:dyDescent="0.3">
      <c r="A173" s="1" t="s">
        <v>402</v>
      </c>
      <c r="B173" s="1" t="s">
        <v>5</v>
      </c>
      <c r="C173" s="1" t="s">
        <v>14</v>
      </c>
      <c r="D173" s="2">
        <v>123.925</v>
      </c>
      <c r="E173" s="2">
        <v>121.3</v>
      </c>
      <c r="F173" s="1" cm="1">
        <f t="array" ref="F173">SMALL(IF(voie=Tableau_query__4[[#This Row],[VOIE]],pkfin,""),COUNTIF($B$2:B173,B173))</f>
        <v>156.69499999999999</v>
      </c>
      <c r="G173" t="str" cm="1">
        <f t="array" ref="G173">INDEX(agent,MATCH(Tableau_query__4[[#This Row],[Colonne1]],pkfin,0))</f>
        <v>Agent 216</v>
      </c>
    </row>
    <row r="174" spans="1:7" x14ac:dyDescent="0.3">
      <c r="A174" s="1" t="s">
        <v>403</v>
      </c>
      <c r="B174" s="1" t="s">
        <v>5</v>
      </c>
      <c r="C174" s="1" t="s">
        <v>14</v>
      </c>
      <c r="D174" s="2">
        <v>123.925</v>
      </c>
      <c r="E174" s="2">
        <v>121.6</v>
      </c>
      <c r="F174" s="1" cm="1">
        <f t="array" ref="F174">SMALL(IF(voie=Tableau_query__4[[#This Row],[VOIE]],pkfin,""),COUNTIF($B$2:B174,B174))</f>
        <v>157.46</v>
      </c>
      <c r="G174" t="str" cm="1">
        <f t="array" ref="G174">INDEX(agent,MATCH(Tableau_query__4[[#This Row],[Colonne1]],pkfin,0))</f>
        <v>Agent 217</v>
      </c>
    </row>
    <row r="175" spans="1:7" x14ac:dyDescent="0.3">
      <c r="A175" s="1" t="s">
        <v>412</v>
      </c>
      <c r="B175" s="1" t="s">
        <v>5</v>
      </c>
      <c r="C175" s="1" t="s">
        <v>14</v>
      </c>
      <c r="D175" s="2">
        <v>123.925</v>
      </c>
      <c r="E175" s="2">
        <v>123.5</v>
      </c>
      <c r="F175" s="1" cm="1">
        <f t="array" ref="F175">SMALL(IF(voie=Tableau_query__4[[#This Row],[VOIE]],pkfin,""),COUNTIF($B$2:B175,B175))</f>
        <v>157.875</v>
      </c>
      <c r="G175" t="str" cm="1">
        <f t="array" ref="G175">INDEX(agent,MATCH(Tableau_query__4[[#This Row],[Colonne1]],pkfin,0))</f>
        <v>Agent 218</v>
      </c>
    </row>
    <row r="176" spans="1:7" x14ac:dyDescent="0.3">
      <c r="A176" s="1" t="s">
        <v>413</v>
      </c>
      <c r="B176" s="1" t="s">
        <v>5</v>
      </c>
      <c r="C176" s="1" t="s">
        <v>14</v>
      </c>
      <c r="D176" s="2">
        <v>123.925</v>
      </c>
      <c r="E176" s="2">
        <v>124.602</v>
      </c>
      <c r="F176" s="1" cm="1">
        <f t="array" ref="F176">SMALL(IF(voie=Tableau_query__4[[#This Row],[VOIE]],pkfin,""),COUNTIF($B$2:B176,B176))</f>
        <v>158.28899999999999</v>
      </c>
      <c r="G176" t="str" cm="1">
        <f t="array" ref="G176">INDEX(agent,MATCH(Tableau_query__4[[#This Row],[Colonne1]],pkfin,0))</f>
        <v>Agent 219</v>
      </c>
    </row>
    <row r="177" spans="1:7" x14ac:dyDescent="0.3">
      <c r="A177" s="1" t="s">
        <v>414</v>
      </c>
      <c r="B177" s="1" t="s">
        <v>5</v>
      </c>
      <c r="C177" s="1" t="s">
        <v>14</v>
      </c>
      <c r="D177" s="2">
        <v>123.925</v>
      </c>
      <c r="E177" s="2">
        <v>125.762</v>
      </c>
      <c r="F177" s="1" cm="1">
        <f t="array" ref="F177">SMALL(IF(voie=Tableau_query__4[[#This Row],[VOIE]],pkfin,""),COUNTIF($B$2:B177,B177))</f>
        <v>158.93</v>
      </c>
      <c r="G177" t="str" cm="1">
        <f t="array" ref="G177">INDEX(agent,MATCH(Tableau_query__4[[#This Row],[Colonne1]],pkfin,0))</f>
        <v>Agent 225</v>
      </c>
    </row>
    <row r="178" spans="1:7" x14ac:dyDescent="0.3">
      <c r="A178" s="1" t="s">
        <v>415</v>
      </c>
      <c r="B178" s="1" t="s">
        <v>5</v>
      </c>
      <c r="C178" s="1" t="s">
        <v>14</v>
      </c>
      <c r="D178" s="2">
        <v>123.925</v>
      </c>
      <c r="E178" s="2">
        <v>126.901</v>
      </c>
      <c r="F178" s="1" cm="1">
        <f t="array" ref="F178">SMALL(IF(voie=Tableau_query__4[[#This Row],[VOIE]],pkfin,""),COUNTIF($B$2:B178,B178))</f>
        <v>159.98500000000001</v>
      </c>
      <c r="G178" t="str" cm="1">
        <f t="array" ref="G178">INDEX(agent,MATCH(Tableau_query__4[[#This Row],[Colonne1]],pkfin,0))</f>
        <v>Agent 226</v>
      </c>
    </row>
    <row r="179" spans="1:7" x14ac:dyDescent="0.3">
      <c r="A179" s="1" t="s">
        <v>418</v>
      </c>
      <c r="B179" s="1" t="s">
        <v>5</v>
      </c>
      <c r="C179" s="1" t="s">
        <v>22</v>
      </c>
      <c r="D179" s="2">
        <v>145.25</v>
      </c>
      <c r="E179" s="2">
        <v>139.38</v>
      </c>
      <c r="F179" s="1" cm="1">
        <f t="array" ref="F179">SMALL(IF(voie=Tableau_query__4[[#This Row],[VOIE]],pkfin,""),COUNTIF($B$2:B179,B179))</f>
        <v>161.018</v>
      </c>
      <c r="G179" t="str" cm="1">
        <f t="array" ref="G179">INDEX(agent,MATCH(Tableau_query__4[[#This Row],[Colonne1]],pkfin,0))</f>
        <v>Agent 229</v>
      </c>
    </row>
    <row r="180" spans="1:7" x14ac:dyDescent="0.3">
      <c r="A180" s="1" t="s">
        <v>419</v>
      </c>
      <c r="B180" s="1" t="s">
        <v>5</v>
      </c>
      <c r="C180" s="1" t="s">
        <v>22</v>
      </c>
      <c r="D180" s="2">
        <v>145.25</v>
      </c>
      <c r="E180" s="2">
        <v>140.05799999999999</v>
      </c>
      <c r="F180" s="1" cm="1">
        <f t="array" ref="F180">SMALL(IF(voie=Tableau_query__4[[#This Row],[VOIE]],pkfin,""),COUNTIF($B$2:B180,B180))</f>
        <v>162.05199999999999</v>
      </c>
      <c r="G180" t="str" cm="1">
        <f t="array" ref="G180">INDEX(agent,MATCH(Tableau_query__4[[#This Row],[Colonne1]],pkfin,0))</f>
        <v>Agent 230</v>
      </c>
    </row>
    <row r="181" spans="1:7" x14ac:dyDescent="0.3">
      <c r="A181" s="1" t="s">
        <v>420</v>
      </c>
      <c r="B181" s="1" t="s">
        <v>5</v>
      </c>
      <c r="C181" s="1" t="s">
        <v>22</v>
      </c>
      <c r="D181" s="2">
        <v>145.25</v>
      </c>
      <c r="E181" s="2">
        <v>141.03899999999999</v>
      </c>
      <c r="F181" s="1" cm="1">
        <f t="array" ref="F181">SMALL(IF(voie=Tableau_query__4[[#This Row],[VOIE]],pkfin,""),COUNTIF($B$2:B181,B181))</f>
        <v>163.148</v>
      </c>
      <c r="G181" t="str" cm="1">
        <f t="array" ref="G181">INDEX(agent,MATCH(Tableau_query__4[[#This Row],[Colonne1]],pkfin,0))</f>
        <v>Agent 404</v>
      </c>
    </row>
    <row r="182" spans="1:7" x14ac:dyDescent="0.3">
      <c r="A182" s="1" t="s">
        <v>423</v>
      </c>
      <c r="B182" s="1" t="s">
        <v>5</v>
      </c>
      <c r="C182" s="1" t="s">
        <v>22</v>
      </c>
      <c r="D182" s="2">
        <v>145.25</v>
      </c>
      <c r="E182" s="2">
        <v>142.02000000000001</v>
      </c>
      <c r="F182" s="1" cm="1">
        <f t="array" ref="F182">SMALL(IF(voie=Tableau_query__4[[#This Row],[VOIE]],pkfin,""),COUNTIF($B$2:B182,B182))</f>
        <v>164.066</v>
      </c>
      <c r="G182" t="str" cm="1">
        <f t="array" ref="G182">INDEX(agent,MATCH(Tableau_query__4[[#This Row],[Colonne1]],pkfin,0))</f>
        <v>Agent 405</v>
      </c>
    </row>
    <row r="183" spans="1:7" x14ac:dyDescent="0.3">
      <c r="A183" s="1" t="s">
        <v>424</v>
      </c>
      <c r="B183" s="1" t="s">
        <v>5</v>
      </c>
      <c r="C183" s="1" t="s">
        <v>22</v>
      </c>
      <c r="D183" s="2">
        <v>145.25</v>
      </c>
      <c r="E183" s="2">
        <v>142.994</v>
      </c>
      <c r="F183" s="1" cm="1">
        <f t="array" ref="F183">SMALL(IF(voie=Tableau_query__4[[#This Row],[VOIE]],pkfin,""),COUNTIF($B$2:B183,B183))</f>
        <v>165.45</v>
      </c>
      <c r="G183" t="str" cm="1">
        <f t="array" ref="G183">INDEX(agent,MATCH(Tableau_query__4[[#This Row],[Colonne1]],pkfin,0))</f>
        <v>Agent 407</v>
      </c>
    </row>
    <row r="184" spans="1:7" x14ac:dyDescent="0.3">
      <c r="A184" s="1" t="s">
        <v>427</v>
      </c>
      <c r="B184" s="1" t="s">
        <v>5</v>
      </c>
      <c r="C184" s="1" t="s">
        <v>22</v>
      </c>
      <c r="D184" s="2">
        <v>145.25</v>
      </c>
      <c r="E184" s="2">
        <v>144.143</v>
      </c>
      <c r="F184" s="1" cm="1">
        <f t="array" ref="F184">SMALL(IF(voie=Tableau_query__4[[#This Row],[VOIE]],pkfin,""),COUNTIF($B$2:B184,B184))</f>
        <v>166.29400000000001</v>
      </c>
      <c r="G184" t="str" cm="1">
        <f t="array" ref="G184">INDEX(agent,MATCH(Tableau_query__4[[#This Row],[Colonne1]],pkfin,0))</f>
        <v>Agent 408</v>
      </c>
    </row>
    <row r="185" spans="1:7" x14ac:dyDescent="0.3">
      <c r="A185" s="1" t="s">
        <v>428</v>
      </c>
      <c r="B185" s="1" t="s">
        <v>5</v>
      </c>
      <c r="C185" s="1" t="s">
        <v>22</v>
      </c>
      <c r="D185" s="2">
        <v>145.25</v>
      </c>
      <c r="E185" s="2">
        <v>145.161</v>
      </c>
      <c r="F185" s="1" cm="1">
        <f t="array" ref="F185">SMALL(IF(voie=Tableau_query__4[[#This Row],[VOIE]],pkfin,""),COUNTIF($B$2:B185,B185))</f>
        <v>167.678</v>
      </c>
      <c r="G185" t="str" cm="1">
        <f t="array" ref="G185">INDEX(agent,MATCH(Tableau_query__4[[#This Row],[Colonne1]],pkfin,0))</f>
        <v>Agent 410</v>
      </c>
    </row>
    <row r="186" spans="1:7" x14ac:dyDescent="0.3">
      <c r="A186" s="1" t="s">
        <v>431</v>
      </c>
      <c r="B186" s="1" t="s">
        <v>5</v>
      </c>
      <c r="C186" s="1" t="s">
        <v>22</v>
      </c>
      <c r="D186" s="2">
        <v>145.25</v>
      </c>
      <c r="E186" s="2">
        <v>146.179</v>
      </c>
      <c r="F186" s="1" cm="1">
        <f t="array" ref="F186">SMALL(IF(voie=Tableau_query__4[[#This Row],[VOIE]],pkfin,""),COUNTIF($B$2:B186,B186))</f>
        <v>168.721</v>
      </c>
      <c r="G186" t="str" cm="1">
        <f t="array" ref="G186">INDEX(agent,MATCH(Tableau_query__4[[#This Row],[Colonne1]],pkfin,0))</f>
        <v>Agent 411</v>
      </c>
    </row>
    <row r="187" spans="1:7" x14ac:dyDescent="0.3">
      <c r="A187" s="1" t="s">
        <v>432</v>
      </c>
      <c r="B187" s="1" t="s">
        <v>5</v>
      </c>
      <c r="C187" s="1" t="s">
        <v>22</v>
      </c>
      <c r="D187" s="2">
        <v>145.25</v>
      </c>
      <c r="E187" s="2">
        <v>147.16</v>
      </c>
      <c r="F187" s="1" cm="1">
        <f t="array" ref="F187">SMALL(IF(voie=Tableau_query__4[[#This Row],[VOIE]],pkfin,""),COUNTIF($B$2:B187,B187))</f>
        <v>169.75399999999999</v>
      </c>
      <c r="G187" t="str" cm="1">
        <f t="array" ref="G187">INDEX(agent,MATCH(Tableau_query__4[[#This Row],[Colonne1]],pkfin,0))</f>
        <v>Agent 413</v>
      </c>
    </row>
    <row r="188" spans="1:7" x14ac:dyDescent="0.3">
      <c r="A188" s="1" t="s">
        <v>435</v>
      </c>
      <c r="B188" s="1" t="s">
        <v>5</v>
      </c>
      <c r="C188" s="1" t="s">
        <v>22</v>
      </c>
      <c r="D188" s="2">
        <v>145.25</v>
      </c>
      <c r="E188" s="2">
        <v>148.13999999999999</v>
      </c>
      <c r="F188" s="1" cm="1">
        <f t="array" ref="F188">SMALL(IF(voie=Tableau_query__4[[#This Row],[VOIE]],pkfin,""),COUNTIF($B$2:B188,B188))</f>
        <v>170.83099999999999</v>
      </c>
      <c r="G188" t="str" cm="1">
        <f t="array" ref="G188">INDEX(agent,MATCH(Tableau_query__4[[#This Row],[Colonne1]],pkfin,0))</f>
        <v>Agent 414</v>
      </c>
    </row>
    <row r="189" spans="1:7" x14ac:dyDescent="0.3">
      <c r="A189" s="1" t="s">
        <v>436</v>
      </c>
      <c r="B189" s="1" t="s">
        <v>5</v>
      </c>
      <c r="C189" s="1" t="s">
        <v>22</v>
      </c>
      <c r="D189" s="2">
        <v>145.25</v>
      </c>
      <c r="E189" s="2">
        <v>149.13</v>
      </c>
      <c r="F189" s="1" cm="1">
        <f t="array" ref="F189">SMALL(IF(voie=Tableau_query__4[[#This Row],[VOIE]],pkfin,""),COUNTIF($B$2:B189,B189))</f>
        <v>171.904</v>
      </c>
      <c r="G189" t="str" cm="1">
        <f t="array" ref="G189">INDEX(agent,MATCH(Tableau_query__4[[#This Row],[Colonne1]],pkfin,0))</f>
        <v>Agent 416</v>
      </c>
    </row>
    <row r="190" spans="1:7" x14ac:dyDescent="0.3">
      <c r="A190" s="1" t="s">
        <v>439</v>
      </c>
      <c r="B190" s="1" t="s">
        <v>5</v>
      </c>
      <c r="C190" s="1" t="s">
        <v>23</v>
      </c>
      <c r="D190" s="2">
        <v>168.2</v>
      </c>
      <c r="E190" s="2">
        <v>163.148</v>
      </c>
      <c r="F190" s="1" cm="1">
        <f t="array" ref="F190">SMALL(IF(voie=Tableau_query__4[[#This Row],[VOIE]],pkfin,""),COUNTIF($B$2:B190,B190))</f>
        <v>172.863</v>
      </c>
      <c r="G190" t="str" cm="1">
        <f t="array" ref="G190">INDEX(agent,MATCH(Tableau_query__4[[#This Row],[Colonne1]],pkfin,0))</f>
        <v>Agent 417</v>
      </c>
    </row>
    <row r="191" spans="1:7" x14ac:dyDescent="0.3">
      <c r="A191" s="1" t="s">
        <v>440</v>
      </c>
      <c r="B191" s="1" t="s">
        <v>5</v>
      </c>
      <c r="C191" s="1" t="s">
        <v>23</v>
      </c>
      <c r="D191" s="2">
        <v>168.2</v>
      </c>
      <c r="E191" s="2">
        <v>164.066</v>
      </c>
      <c r="F191" s="1" cm="1">
        <f t="array" ref="F191">SMALL(IF(voie=Tableau_query__4[[#This Row],[VOIE]],pkfin,""),COUNTIF($B$2:B191,B191))</f>
        <v>174.024</v>
      </c>
      <c r="G191" t="str" cm="1">
        <f t="array" ref="G191">INDEX(agent,MATCH(Tableau_query__4[[#This Row],[Colonne1]],pkfin,0))</f>
        <v>Agent 232</v>
      </c>
    </row>
    <row r="192" spans="1:7" x14ac:dyDescent="0.3">
      <c r="A192" s="1" t="s">
        <v>442</v>
      </c>
      <c r="B192" s="1" t="s">
        <v>5</v>
      </c>
      <c r="C192" s="1" t="s">
        <v>23</v>
      </c>
      <c r="D192" s="2">
        <v>168.2</v>
      </c>
      <c r="E192" s="2">
        <v>165.45</v>
      </c>
      <c r="F192" s="1" cm="1">
        <f t="array" ref="F192">SMALL(IF(voie=Tableau_query__4[[#This Row],[VOIE]],pkfin,""),COUNTIF($B$2:B192,B192))</f>
        <v>175.06</v>
      </c>
      <c r="G192" t="str" cm="1">
        <f t="array" ref="G192">INDEX(agent,MATCH(Tableau_query__4[[#This Row],[Colonne1]],pkfin,0))</f>
        <v>Agent 233</v>
      </c>
    </row>
    <row r="193" spans="1:7" x14ac:dyDescent="0.3">
      <c r="A193" s="1" t="s">
        <v>443</v>
      </c>
      <c r="B193" s="1" t="s">
        <v>5</v>
      </c>
      <c r="C193" s="1" t="s">
        <v>23</v>
      </c>
      <c r="D193" s="2">
        <v>168.2</v>
      </c>
      <c r="E193" s="2">
        <v>166.29400000000001</v>
      </c>
      <c r="F193" s="1" cm="1">
        <f t="array" ref="F193">SMALL(IF(voie=Tableau_query__4[[#This Row],[VOIE]],pkfin,""),COUNTIF($B$2:B193,B193))</f>
        <v>176.14</v>
      </c>
      <c r="G193" t="str" cm="1">
        <f t="array" ref="G193">INDEX(agent,MATCH(Tableau_query__4[[#This Row],[Colonne1]],pkfin,0))</f>
        <v>Agent 235</v>
      </c>
    </row>
    <row r="194" spans="1:7" x14ac:dyDescent="0.3">
      <c r="A194" s="1" t="s">
        <v>445</v>
      </c>
      <c r="B194" s="1" t="s">
        <v>5</v>
      </c>
      <c r="C194" s="1" t="s">
        <v>23</v>
      </c>
      <c r="D194" s="2">
        <v>168.2</v>
      </c>
      <c r="E194" s="2">
        <v>167.678</v>
      </c>
      <c r="F194" s="1" cm="1">
        <f t="array" ref="F194">SMALL(IF(voie=Tableau_query__4[[#This Row],[VOIE]],pkfin,""),COUNTIF($B$2:B194,B194))</f>
        <v>177.584</v>
      </c>
      <c r="G194" t="str" cm="1">
        <f t="array" ref="G194">INDEX(agent,MATCH(Tableau_query__4[[#This Row],[Colonne1]],pkfin,0))</f>
        <v>Agent 236</v>
      </c>
    </row>
    <row r="195" spans="1:7" x14ac:dyDescent="0.3">
      <c r="A195" s="1" t="s">
        <v>446</v>
      </c>
      <c r="B195" s="1" t="s">
        <v>5</v>
      </c>
      <c r="C195" s="1" t="s">
        <v>23</v>
      </c>
      <c r="D195" s="2">
        <v>168.2</v>
      </c>
      <c r="E195" s="2">
        <v>168.721</v>
      </c>
      <c r="F195" s="1" cm="1">
        <f t="array" ref="F195">SMALL(IF(voie=Tableau_query__4[[#This Row],[VOIE]],pkfin,""),COUNTIF($B$2:B195,B195))</f>
        <v>177.92</v>
      </c>
      <c r="G195" t="str" cm="1">
        <f t="array" ref="G195">INDEX(agent,MATCH(Tableau_query__4[[#This Row],[Colonne1]],pkfin,0))</f>
        <v>Agent 237</v>
      </c>
    </row>
    <row r="196" spans="1:7" x14ac:dyDescent="0.3">
      <c r="A196" s="1" t="s">
        <v>448</v>
      </c>
      <c r="B196" s="1" t="s">
        <v>5</v>
      </c>
      <c r="C196" s="1" t="s">
        <v>23</v>
      </c>
      <c r="D196" s="2">
        <v>168.2</v>
      </c>
      <c r="E196" s="2">
        <v>169.75399999999999</v>
      </c>
      <c r="F196" s="1" cm="1">
        <f t="array" ref="F196">SMALL(IF(voie=Tableau_query__4[[#This Row],[VOIE]],pkfin,""),COUNTIF($B$2:B196,B196))</f>
        <v>178.31399999999999</v>
      </c>
      <c r="G196" t="str" cm="1">
        <f t="array" ref="G196">INDEX(agent,MATCH(Tableau_query__4[[#This Row],[Colonne1]],pkfin,0))</f>
        <v>Agent 238</v>
      </c>
    </row>
    <row r="197" spans="1:7" x14ac:dyDescent="0.3">
      <c r="A197" s="1" t="s">
        <v>449</v>
      </c>
      <c r="B197" s="1" t="s">
        <v>5</v>
      </c>
      <c r="C197" s="1" t="s">
        <v>23</v>
      </c>
      <c r="D197" s="2">
        <v>168.2</v>
      </c>
      <c r="E197" s="2">
        <v>170.83099999999999</v>
      </c>
      <c r="F197" s="1" cm="1">
        <f t="array" ref="F197">SMALL(IF(voie=Tableau_query__4[[#This Row],[VOIE]],pkfin,""),COUNTIF($B$2:B197,B197))</f>
        <v>178.47900000000001</v>
      </c>
      <c r="G197" t="str" cm="1">
        <f t="array" ref="G197">INDEX(agent,MATCH(Tableau_query__4[[#This Row],[Colonne1]],pkfin,0))</f>
        <v>Agent 239</v>
      </c>
    </row>
    <row r="198" spans="1:7" x14ac:dyDescent="0.3">
      <c r="A198" s="1" t="s">
        <v>451</v>
      </c>
      <c r="B198" s="1" t="s">
        <v>5</v>
      </c>
      <c r="C198" s="1" t="s">
        <v>23</v>
      </c>
      <c r="D198" s="2">
        <v>168.2</v>
      </c>
      <c r="E198" s="2">
        <v>171.904</v>
      </c>
      <c r="F198" s="1" cm="1">
        <f t="array" ref="F198">SMALL(IF(voie=Tableau_query__4[[#This Row],[VOIE]],pkfin,""),COUNTIF($B$2:B198,B198))</f>
        <v>178.673</v>
      </c>
      <c r="G198" t="str" cm="1">
        <f t="array" ref="G198">INDEX(agent,MATCH(Tableau_query__4[[#This Row],[Colonne1]],pkfin,0))</f>
        <v>Agent 243</v>
      </c>
    </row>
    <row r="199" spans="1:7" x14ac:dyDescent="0.3">
      <c r="A199" s="1" t="s">
        <v>452</v>
      </c>
      <c r="B199" s="1" t="s">
        <v>5</v>
      </c>
      <c r="C199" s="1" t="s">
        <v>23</v>
      </c>
      <c r="D199" s="2">
        <v>168.2</v>
      </c>
      <c r="E199" s="2">
        <v>172.863</v>
      </c>
      <c r="F199" s="1" cm="1">
        <f t="array" ref="F199">SMALL(IF(voie=Tableau_query__4[[#This Row],[VOIE]],pkfin,""),COUNTIF($B$2:B199,B199))</f>
        <v>179.88499999999999</v>
      </c>
      <c r="G199" t="str" cm="1">
        <f t="array" ref="G199">INDEX(agent,MATCH(Tableau_query__4[[#This Row],[Colonne1]],pkfin,0))</f>
        <v>Agent 244</v>
      </c>
    </row>
    <row r="200" spans="1:7" x14ac:dyDescent="0.3">
      <c r="A200" s="1" t="s">
        <v>37</v>
      </c>
      <c r="B200" s="1" t="s">
        <v>2</v>
      </c>
      <c r="C200" s="1" t="s">
        <v>6</v>
      </c>
      <c r="D200" s="2">
        <v>28.86</v>
      </c>
      <c r="E200" s="2">
        <v>24.050999999999998</v>
      </c>
      <c r="F200" s="1" cm="1">
        <f t="array" ref="F200">SMALL(IF(voie=Tableau_query__4[[#This Row],[VOIE]],pkfin,""),COUNTIF($B$2:B200,B200))</f>
        <v>1.732</v>
      </c>
      <c r="G200" t="str" cm="1">
        <f t="array" ref="G200">INDEX(agent,MATCH(Tableau_query__4[[#This Row],[Colonne1]],pkfin,0))</f>
        <v>Agent 255</v>
      </c>
    </row>
    <row r="201" spans="1:7" x14ac:dyDescent="0.3">
      <c r="A201" s="1" t="s">
        <v>38</v>
      </c>
      <c r="B201" s="1" t="s">
        <v>2</v>
      </c>
      <c r="C201" s="1" t="s">
        <v>6</v>
      </c>
      <c r="D201" s="2">
        <v>28.86</v>
      </c>
      <c r="E201" s="2">
        <v>22.8</v>
      </c>
      <c r="F201" s="1" cm="1">
        <f t="array" ref="F201">SMALL(IF(voie=Tableau_query__4[[#This Row],[VOIE]],pkfin,""),COUNTIF($B$2:B201,B201))</f>
        <v>1.9770000000000001</v>
      </c>
      <c r="G201" t="str" cm="1">
        <f t="array" ref="G201">INDEX(agent,MATCH(Tableau_query__4[[#This Row],[Colonne1]],pkfin,0))</f>
        <v>Agent 249</v>
      </c>
    </row>
    <row r="202" spans="1:7" x14ac:dyDescent="0.3">
      <c r="A202" s="1" t="s">
        <v>45</v>
      </c>
      <c r="B202" s="1" t="s">
        <v>2</v>
      </c>
      <c r="C202" s="1" t="s">
        <v>6</v>
      </c>
      <c r="D202" s="2">
        <v>28.86</v>
      </c>
      <c r="E202" s="2">
        <v>26.638000000000002</v>
      </c>
      <c r="F202" s="1" cm="1">
        <f t="array" ref="F202">SMALL(IF(voie=Tableau_query__4[[#This Row],[VOIE]],pkfin,""),COUNTIF($B$2:B202,B202))</f>
        <v>2.7930000000000001</v>
      </c>
      <c r="G202" t="str" cm="1">
        <f t="array" ref="G202">INDEX(agent,MATCH(Tableau_query__4[[#This Row],[Colonne1]],pkfin,0))</f>
        <v>Agent 256</v>
      </c>
    </row>
    <row r="203" spans="1:7" x14ac:dyDescent="0.3">
      <c r="A203" s="1" t="s">
        <v>46</v>
      </c>
      <c r="B203" s="1" t="s">
        <v>2</v>
      </c>
      <c r="C203" s="1" t="s">
        <v>6</v>
      </c>
      <c r="D203" s="2">
        <v>28.86</v>
      </c>
      <c r="E203" s="2">
        <v>26.117999999999999</v>
      </c>
      <c r="F203" s="1" cm="1">
        <f t="array" ref="F203">SMALL(IF(voie=Tableau_query__4[[#This Row],[VOIE]],pkfin,""),COUNTIF($B$2:B203,B203))</f>
        <v>3.0089999999999999</v>
      </c>
      <c r="G203" t="str" cm="1">
        <f t="array" ref="G203">INDEX(agent,MATCH(Tableau_query__4[[#This Row],[Colonne1]],pkfin,0))</f>
        <v>Agent 253</v>
      </c>
    </row>
    <row r="204" spans="1:7" x14ac:dyDescent="0.3">
      <c r="A204" s="1" t="s">
        <v>47</v>
      </c>
      <c r="B204" s="1" t="s">
        <v>2</v>
      </c>
      <c r="C204" s="1" t="s">
        <v>6</v>
      </c>
      <c r="D204" s="2">
        <v>28.86</v>
      </c>
      <c r="E204" s="2">
        <v>25.026</v>
      </c>
      <c r="F204" s="1" cm="1">
        <f t="array" ref="F204">SMALL(IF(voie=Tableau_query__4[[#This Row],[VOIE]],pkfin,""),COUNTIF($B$2:B204,B204))</f>
        <v>3.3639999999999999</v>
      </c>
      <c r="G204" t="str" cm="1">
        <f t="array" ref="G204">INDEX(agent,MATCH(Tableau_query__4[[#This Row],[Colonne1]],pkfin,0))</f>
        <v>Agent 252</v>
      </c>
    </row>
    <row r="205" spans="1:7" x14ac:dyDescent="0.3">
      <c r="A205" s="1" t="s">
        <v>56</v>
      </c>
      <c r="B205" s="1" t="s">
        <v>2</v>
      </c>
      <c r="C205" s="1" t="s">
        <v>6</v>
      </c>
      <c r="D205" s="2">
        <v>28.86</v>
      </c>
      <c r="E205" s="2">
        <v>28.102</v>
      </c>
      <c r="F205" s="1" cm="1">
        <f t="array" ref="F205">SMALL(IF(voie=Tableau_query__4[[#This Row],[VOIE]],pkfin,""),COUNTIF($B$2:B205,B205))</f>
        <v>4.157</v>
      </c>
      <c r="G205" t="str" cm="1">
        <f t="array" ref="G205">INDEX(agent,MATCH(Tableau_query__4[[#This Row],[Colonne1]],pkfin,0))</f>
        <v>Agent 259</v>
      </c>
    </row>
    <row r="206" spans="1:7" x14ac:dyDescent="0.3">
      <c r="A206" s="1" t="s">
        <v>57</v>
      </c>
      <c r="B206" s="1" t="s">
        <v>2</v>
      </c>
      <c r="C206" s="1" t="s">
        <v>6</v>
      </c>
      <c r="D206" s="2">
        <v>28.86</v>
      </c>
      <c r="E206" s="2">
        <v>27.62</v>
      </c>
      <c r="F206" s="1" cm="1">
        <f t="array" ref="F206">SMALL(IF(voie=Tableau_query__4[[#This Row],[VOIE]],pkfin,""),COUNTIF($B$2:B206,B206))</f>
        <v>5.1749999999999998</v>
      </c>
      <c r="G206" t="str" cm="1">
        <f t="array" ref="G206">INDEX(agent,MATCH(Tableau_query__4[[#This Row],[Colonne1]],pkfin,0))</f>
        <v>Agent 260</v>
      </c>
    </row>
    <row r="207" spans="1:7" x14ac:dyDescent="0.3">
      <c r="A207" s="1" t="s">
        <v>58</v>
      </c>
      <c r="B207" s="1" t="s">
        <v>2</v>
      </c>
      <c r="C207" s="1" t="s">
        <v>6</v>
      </c>
      <c r="D207" s="2">
        <v>28.86</v>
      </c>
      <c r="E207" s="2">
        <v>26.983000000000001</v>
      </c>
      <c r="F207" s="1" cm="1">
        <f t="array" ref="F207">SMALL(IF(voie=Tableau_query__4[[#This Row],[VOIE]],pkfin,""),COUNTIF($B$2:B207,B207))</f>
        <v>6.2</v>
      </c>
      <c r="G207" t="str" cm="1">
        <f t="array" ref="G207">INDEX(agent,MATCH(Tableau_query__4[[#This Row],[Colonne1]],pkfin,0))</f>
        <v>Agent 264</v>
      </c>
    </row>
    <row r="208" spans="1:7" x14ac:dyDescent="0.3">
      <c r="A208" s="1" t="s">
        <v>59</v>
      </c>
      <c r="B208" s="1" t="s">
        <v>2</v>
      </c>
      <c r="C208" s="1" t="s">
        <v>6</v>
      </c>
      <c r="D208" s="2">
        <v>28.86</v>
      </c>
      <c r="E208" s="2">
        <v>25.983000000000001</v>
      </c>
      <c r="F208" s="1" cm="1">
        <f t="array" ref="F208">SMALL(IF(voie=Tableau_query__4[[#This Row],[VOIE]],pkfin,""),COUNTIF($B$2:B208,B208))</f>
        <v>7.2850000000000001</v>
      </c>
      <c r="G208" t="str" cm="1">
        <f t="array" ref="G208">INDEX(agent,MATCH(Tableau_query__4[[#This Row],[Colonne1]],pkfin,0))</f>
        <v>Agent 263</v>
      </c>
    </row>
    <row r="209" spans="1:7" x14ac:dyDescent="0.3">
      <c r="A209" s="1" t="s">
        <v>60</v>
      </c>
      <c r="B209" s="1" t="s">
        <v>2</v>
      </c>
      <c r="C209" s="1" t="s">
        <v>6</v>
      </c>
      <c r="D209" s="2">
        <v>28.86</v>
      </c>
      <c r="E209" s="2">
        <v>29.68</v>
      </c>
      <c r="F209" s="1" cm="1">
        <f t="array" ref="F209">SMALL(IF(voie=Tableau_query__4[[#This Row],[VOIE]],pkfin,""),COUNTIF($B$2:B209,B209))</f>
        <v>8.3350000000000009</v>
      </c>
      <c r="G209" t="str" cm="1">
        <f t="array" ref="G209">INDEX(agent,MATCH(Tableau_query__4[[#This Row],[Colonne1]],pkfin,0))</f>
        <v>Agent 267</v>
      </c>
    </row>
    <row r="210" spans="1:7" x14ac:dyDescent="0.3">
      <c r="A210" s="1" t="s">
        <v>61</v>
      </c>
      <c r="B210" s="1" t="s">
        <v>2</v>
      </c>
      <c r="C210" s="1" t="s">
        <v>6</v>
      </c>
      <c r="D210" s="2">
        <v>28.86</v>
      </c>
      <c r="E210" s="2">
        <v>29.34</v>
      </c>
      <c r="F210" s="1" cm="1">
        <f t="array" ref="F210">SMALL(IF(voie=Tableau_query__4[[#This Row],[VOIE]],pkfin,""),COUNTIF($B$2:B210,B210))</f>
        <v>9.3550000000000004</v>
      </c>
      <c r="G210" t="str" cm="1">
        <f t="array" ref="G210">INDEX(agent,MATCH(Tableau_query__4[[#This Row],[Colonne1]],pkfin,0))</f>
        <v>Agent 266</v>
      </c>
    </row>
    <row r="211" spans="1:7" x14ac:dyDescent="0.3">
      <c r="A211" s="1" t="s">
        <v>62</v>
      </c>
      <c r="B211" s="1" t="s">
        <v>2</v>
      </c>
      <c r="C211" s="1" t="s">
        <v>6</v>
      </c>
      <c r="D211" s="2">
        <v>28.86</v>
      </c>
      <c r="E211" s="2">
        <v>28.754000000000001</v>
      </c>
      <c r="F211" s="1" cm="1">
        <f t="array" ref="F211">SMALL(IF(voie=Tableau_query__4[[#This Row],[VOIE]],pkfin,""),COUNTIF($B$2:B211,B211))</f>
        <v>10.374000000000001</v>
      </c>
      <c r="G211" t="str" cm="1">
        <f t="array" ref="G211">INDEX(agent,MATCH(Tableau_query__4[[#This Row],[Colonne1]],pkfin,0))</f>
        <v>Agent 270</v>
      </c>
    </row>
    <row r="212" spans="1:7" x14ac:dyDescent="0.3">
      <c r="A212" s="1" t="s">
        <v>63</v>
      </c>
      <c r="B212" s="1" t="s">
        <v>2</v>
      </c>
      <c r="C212" s="1" t="s">
        <v>6</v>
      </c>
      <c r="D212" s="2">
        <v>28.86</v>
      </c>
      <c r="E212" s="2">
        <v>28.332999999999998</v>
      </c>
      <c r="F212" s="1" cm="1">
        <f t="array" ref="F212">SMALL(IF(voie=Tableau_query__4[[#This Row],[VOIE]],pkfin,""),COUNTIF($B$2:B212,B212))</f>
        <v>10.8</v>
      </c>
      <c r="G212" t="str" cm="1">
        <f t="array" ref="G212">INDEX(agent,MATCH(Tableau_query__4[[#This Row],[Colonne1]],pkfin,0))</f>
        <v>Agent 269</v>
      </c>
    </row>
    <row r="213" spans="1:7" x14ac:dyDescent="0.3">
      <c r="A213" s="1" t="s">
        <v>64</v>
      </c>
      <c r="B213" s="1" t="s">
        <v>2</v>
      </c>
      <c r="C213" s="1" t="s">
        <v>6</v>
      </c>
      <c r="D213" s="2">
        <v>28.86</v>
      </c>
      <c r="E213" s="2">
        <v>27.745999999999999</v>
      </c>
      <c r="F213" s="1" cm="1">
        <f t="array" ref="F213">SMALL(IF(voie=Tableau_query__4[[#This Row],[VOIE]],pkfin,""),COUNTIF($B$2:B213,B213))</f>
        <v>12.446999999999999</v>
      </c>
      <c r="G213" t="str" cm="1">
        <f t="array" ref="G213">INDEX(agent,MATCH(Tableau_query__4[[#This Row],[Colonne1]],pkfin,0))</f>
        <v>Agent 273</v>
      </c>
    </row>
    <row r="214" spans="1:7" x14ac:dyDescent="0.3">
      <c r="A214" s="1" t="s">
        <v>65</v>
      </c>
      <c r="B214" s="1" t="s">
        <v>2</v>
      </c>
      <c r="C214" s="1" t="s">
        <v>6</v>
      </c>
      <c r="D214" s="2">
        <v>28.86</v>
      </c>
      <c r="E214" s="2">
        <v>27.189</v>
      </c>
      <c r="F214" s="1" cm="1">
        <f t="array" ref="F214">SMALL(IF(voie=Tableau_query__4[[#This Row],[VOIE]],pkfin,""),COUNTIF($B$2:B214,B214))</f>
        <v>13.491</v>
      </c>
      <c r="G214" t="str" cm="1">
        <f t="array" ref="G214">INDEX(agent,MATCH(Tableau_query__4[[#This Row],[Colonne1]],pkfin,0))</f>
        <v>Agent 272</v>
      </c>
    </row>
    <row r="215" spans="1:7" x14ac:dyDescent="0.3">
      <c r="A215" s="1" t="s">
        <v>69</v>
      </c>
      <c r="B215" s="1" t="s">
        <v>2</v>
      </c>
      <c r="C215" s="1" t="s">
        <v>6</v>
      </c>
      <c r="D215" s="2">
        <v>28.86</v>
      </c>
      <c r="E215" s="2">
        <v>31.721</v>
      </c>
      <c r="F215" s="1" cm="1">
        <f t="array" ref="F215">SMALL(IF(voie=Tableau_query__4[[#This Row],[VOIE]],pkfin,""),COUNTIF($B$2:B215,B215))</f>
        <v>14.547000000000001</v>
      </c>
      <c r="G215" t="str" cm="1">
        <f t="array" ref="G215">INDEX(agent,MATCH(Tableau_query__4[[#This Row],[Colonne1]],pkfin,0))</f>
        <v>Agent 276</v>
      </c>
    </row>
    <row r="216" spans="1:7" x14ac:dyDescent="0.3">
      <c r="A216" s="1" t="s">
        <v>70</v>
      </c>
      <c r="B216" s="1" t="s">
        <v>2</v>
      </c>
      <c r="C216" s="1" t="s">
        <v>6</v>
      </c>
      <c r="D216" s="2">
        <v>28.86</v>
      </c>
      <c r="E216" s="2">
        <v>30.335000000000001</v>
      </c>
      <c r="F216" s="1" cm="1">
        <f t="array" ref="F216">SMALL(IF(voie=Tableau_query__4[[#This Row],[VOIE]],pkfin,""),COUNTIF($B$2:B216,B216))</f>
        <v>15.545</v>
      </c>
      <c r="G216" t="str" cm="1">
        <f t="array" ref="G216">INDEX(agent,MATCH(Tableau_query__4[[#This Row],[Colonne1]],pkfin,0))</f>
        <v>Agent 275</v>
      </c>
    </row>
    <row r="217" spans="1:7" x14ac:dyDescent="0.3">
      <c r="A217" s="1" t="s">
        <v>73</v>
      </c>
      <c r="B217" s="1" t="s">
        <v>2</v>
      </c>
      <c r="C217" s="1" t="s">
        <v>6</v>
      </c>
      <c r="D217" s="2">
        <v>28.86</v>
      </c>
      <c r="E217" s="2">
        <v>34.033999999999999</v>
      </c>
      <c r="F217" s="1" cm="1">
        <f t="array" ref="F217">SMALL(IF(voie=Tableau_query__4[[#This Row],[VOIE]],pkfin,""),COUNTIF($B$2:B217,B217))</f>
        <v>16.661999999999999</v>
      </c>
      <c r="G217" t="str" cm="1">
        <f t="array" ref="G217">INDEX(agent,MATCH(Tableau_query__4[[#This Row],[Colonne1]],pkfin,0))</f>
        <v>Agent 280</v>
      </c>
    </row>
    <row r="218" spans="1:7" x14ac:dyDescent="0.3">
      <c r="A218" s="1" t="s">
        <v>74</v>
      </c>
      <c r="B218" s="1" t="s">
        <v>2</v>
      </c>
      <c r="C218" s="1" t="s">
        <v>6</v>
      </c>
      <c r="D218" s="2">
        <v>28.86</v>
      </c>
      <c r="E218" s="2">
        <v>32.734000000000002</v>
      </c>
      <c r="F218" s="1" cm="1">
        <f t="array" ref="F218">SMALL(IF(voie=Tableau_query__4[[#This Row],[VOIE]],pkfin,""),COUNTIF($B$2:B218,B218))</f>
        <v>17.689</v>
      </c>
      <c r="G218" t="str" cm="1">
        <f t="array" ref="G218">INDEX(agent,MATCH(Tableau_query__4[[#This Row],[Colonne1]],pkfin,0))</f>
        <v>Agent 279</v>
      </c>
    </row>
    <row r="219" spans="1:7" x14ac:dyDescent="0.3">
      <c r="A219" s="1" t="s">
        <v>76</v>
      </c>
      <c r="B219" s="1" t="s">
        <v>2</v>
      </c>
      <c r="C219" s="1" t="s">
        <v>17</v>
      </c>
      <c r="D219" s="2">
        <v>39.94</v>
      </c>
      <c r="E219" s="2">
        <v>35.271999999999998</v>
      </c>
      <c r="F219" s="1" cm="1">
        <f t="array" ref="F219">SMALL(IF(voie=Tableau_query__4[[#This Row],[VOIE]],pkfin,""),COUNTIF($B$2:B219,B219))</f>
        <v>18.716000000000001</v>
      </c>
      <c r="G219" t="str" cm="1">
        <f t="array" ref="G219">INDEX(agent,MATCH(Tableau_query__4[[#This Row],[Colonne1]],pkfin,0))</f>
        <v>Agent 284</v>
      </c>
    </row>
    <row r="220" spans="1:7" x14ac:dyDescent="0.3">
      <c r="A220" s="1" t="s">
        <v>79</v>
      </c>
      <c r="B220" s="1" t="s">
        <v>2</v>
      </c>
      <c r="C220" s="1" t="s">
        <v>17</v>
      </c>
      <c r="D220" s="2">
        <v>39.94</v>
      </c>
      <c r="E220" s="2">
        <v>38.377000000000002</v>
      </c>
      <c r="F220" s="1" cm="1">
        <f t="array" ref="F220">SMALL(IF(voie=Tableau_query__4[[#This Row],[VOIE]],pkfin,""),COUNTIF($B$2:B220,B220))</f>
        <v>19.742999999999999</v>
      </c>
      <c r="G220" t="str" cm="1">
        <f t="array" ref="G220">INDEX(agent,MATCH(Tableau_query__4[[#This Row],[Colonne1]],pkfin,0))</f>
        <v>Agent 283</v>
      </c>
    </row>
    <row r="221" spans="1:7" x14ac:dyDescent="0.3">
      <c r="A221" s="1" t="s">
        <v>80</v>
      </c>
      <c r="B221" s="1" t="s">
        <v>2</v>
      </c>
      <c r="C221" s="1" t="s">
        <v>17</v>
      </c>
      <c r="D221" s="2">
        <v>39.94</v>
      </c>
      <c r="E221" s="2">
        <v>37.279000000000003</v>
      </c>
      <c r="F221" s="1" cm="1">
        <f t="array" ref="F221">SMALL(IF(voie=Tableau_query__4[[#This Row],[VOIE]],pkfin,""),COUNTIF($B$2:B221,B221))</f>
        <v>20.77</v>
      </c>
      <c r="G221" t="str" cm="1">
        <f t="array" ref="G221">INDEX(agent,MATCH(Tableau_query__4[[#This Row],[Colonne1]],pkfin,0))</f>
        <v>Agent 288</v>
      </c>
    </row>
    <row r="222" spans="1:7" x14ac:dyDescent="0.3">
      <c r="A222" s="1" t="s">
        <v>83</v>
      </c>
      <c r="B222" s="1" t="s">
        <v>2</v>
      </c>
      <c r="C222" s="1" t="s">
        <v>17</v>
      </c>
      <c r="D222" s="2">
        <v>39.94</v>
      </c>
      <c r="E222" s="2">
        <v>40.466000000000001</v>
      </c>
      <c r="F222" s="1" cm="1">
        <f t="array" ref="F222">SMALL(IF(voie=Tableau_query__4[[#This Row],[VOIE]],pkfin,""),COUNTIF($B$2:B222,B222))</f>
        <v>21.798999999999999</v>
      </c>
      <c r="G222" t="str" cm="1">
        <f t="array" ref="G222">INDEX(agent,MATCH(Tableau_query__4[[#This Row],[Colonne1]],pkfin,0))</f>
        <v>Agent 287</v>
      </c>
    </row>
    <row r="223" spans="1:7" x14ac:dyDescent="0.3">
      <c r="A223" s="1" t="s">
        <v>84</v>
      </c>
      <c r="B223" s="1" t="s">
        <v>2</v>
      </c>
      <c r="C223" s="1" t="s">
        <v>17</v>
      </c>
      <c r="D223" s="2">
        <v>39.94</v>
      </c>
      <c r="E223" s="2">
        <v>39.475000000000001</v>
      </c>
      <c r="F223" s="1" cm="1">
        <f t="array" ref="F223">SMALL(IF(voie=Tableau_query__4[[#This Row],[VOIE]],pkfin,""),COUNTIF($B$2:B223,B223))</f>
        <v>22.8</v>
      </c>
      <c r="G223" t="str" cm="1">
        <f t="array" ref="G223">INDEX(agent,MATCH(Tableau_query__4[[#This Row],[Colonne1]],pkfin,0))</f>
        <v>Agent 3</v>
      </c>
    </row>
    <row r="224" spans="1:7" x14ac:dyDescent="0.3">
      <c r="A224" s="1" t="s">
        <v>87</v>
      </c>
      <c r="B224" s="1" t="s">
        <v>2</v>
      </c>
      <c r="C224" s="1" t="s">
        <v>17</v>
      </c>
      <c r="D224" s="2">
        <v>39.94</v>
      </c>
      <c r="E224" s="2">
        <v>42.363</v>
      </c>
      <c r="F224" s="1" cm="1">
        <f t="array" ref="F224">SMALL(IF(voie=Tableau_query__4[[#This Row],[VOIE]],pkfin,""),COUNTIF($B$2:B224,B224))</f>
        <v>24.050999999999998</v>
      </c>
      <c r="G224" t="str" cm="1">
        <f t="array" ref="G224">INDEX(agent,MATCH(Tableau_query__4[[#This Row],[Colonne1]],pkfin,0))</f>
        <v>Agent 2</v>
      </c>
    </row>
    <row r="225" spans="1:7" x14ac:dyDescent="0.3">
      <c r="A225" s="1" t="s">
        <v>88</v>
      </c>
      <c r="B225" s="1" t="s">
        <v>2</v>
      </c>
      <c r="C225" s="1" t="s">
        <v>17</v>
      </c>
      <c r="D225" s="2">
        <v>39.94</v>
      </c>
      <c r="E225" s="2">
        <v>41.451000000000001</v>
      </c>
      <c r="F225" s="1" cm="1">
        <f t="array" ref="F225">SMALL(IF(voie=Tableau_query__4[[#This Row],[VOIE]],pkfin,""),COUNTIF($B$2:B225,B225))</f>
        <v>25.026</v>
      </c>
      <c r="G225" t="str" cm="1">
        <f t="array" ref="G225">INDEX(agent,MATCH(Tableau_query__4[[#This Row],[Colonne1]],pkfin,0))</f>
        <v>Agent 12</v>
      </c>
    </row>
    <row r="226" spans="1:7" x14ac:dyDescent="0.3">
      <c r="A226" s="1" t="s">
        <v>91</v>
      </c>
      <c r="B226" s="1" t="s">
        <v>2</v>
      </c>
      <c r="C226" s="1" t="s">
        <v>17</v>
      </c>
      <c r="D226" s="2">
        <v>39.94</v>
      </c>
      <c r="E226" s="2">
        <v>44.261000000000003</v>
      </c>
      <c r="F226" s="1" cm="1">
        <f t="array" ref="F226">SMALL(IF(voie=Tableau_query__4[[#This Row],[VOIE]],pkfin,""),COUNTIF($B$2:B226,B226))</f>
        <v>25.983000000000001</v>
      </c>
      <c r="G226" t="str" cm="1">
        <f t="array" ref="G226">INDEX(agent,MATCH(Tableau_query__4[[#This Row],[Colonne1]],pkfin,0))</f>
        <v>Agent 24</v>
      </c>
    </row>
    <row r="227" spans="1:7" x14ac:dyDescent="0.3">
      <c r="A227" s="1" t="s">
        <v>92</v>
      </c>
      <c r="B227" s="1" t="s">
        <v>2</v>
      </c>
      <c r="C227" s="1" t="s">
        <v>17</v>
      </c>
      <c r="D227" s="2">
        <v>39.94</v>
      </c>
      <c r="E227" s="2">
        <v>43.27</v>
      </c>
      <c r="F227" s="1" cm="1">
        <f t="array" ref="F227">SMALL(IF(voie=Tableau_query__4[[#This Row],[VOIE]],pkfin,""),COUNTIF($B$2:B227,B227))</f>
        <v>26.117999999999999</v>
      </c>
      <c r="G227" t="str" cm="1">
        <f t="array" ref="G227">INDEX(agent,MATCH(Tableau_query__4[[#This Row],[Colonne1]],pkfin,0))</f>
        <v>Agent 11</v>
      </c>
    </row>
    <row r="228" spans="1:7" x14ac:dyDescent="0.3">
      <c r="A228" s="1" t="s">
        <v>95</v>
      </c>
      <c r="B228" s="1" t="s">
        <v>2</v>
      </c>
      <c r="C228" s="1" t="s">
        <v>18</v>
      </c>
      <c r="D228" s="2">
        <v>52.783999999999999</v>
      </c>
      <c r="E228" s="2">
        <v>46.3</v>
      </c>
      <c r="F228" s="1" cm="1">
        <f t="array" ref="F228">SMALL(IF(voie=Tableau_query__4[[#This Row],[VOIE]],pkfin,""),COUNTIF($B$2:B228,B228))</f>
        <v>26.638000000000002</v>
      </c>
      <c r="G228" t="str" cm="1">
        <f t="array" ref="G228">INDEX(agent,MATCH(Tableau_query__4[[#This Row],[Colonne1]],pkfin,0))</f>
        <v>Agent 10</v>
      </c>
    </row>
    <row r="229" spans="1:7" x14ac:dyDescent="0.3">
      <c r="A229" s="1" t="s">
        <v>96</v>
      </c>
      <c r="B229" s="1" t="s">
        <v>2</v>
      </c>
      <c r="C229" s="1" t="s">
        <v>17</v>
      </c>
      <c r="D229" s="2">
        <v>39.94</v>
      </c>
      <c r="E229" s="2">
        <v>45.28</v>
      </c>
      <c r="F229" s="1" cm="1">
        <f t="array" ref="F229">SMALL(IF(voie=Tableau_query__4[[#This Row],[VOIE]],pkfin,""),COUNTIF($B$2:B229,B229))</f>
        <v>26.983000000000001</v>
      </c>
      <c r="G229" t="str" cm="1">
        <f t="array" ref="G229">INDEX(agent,MATCH(Tableau_query__4[[#This Row],[Colonne1]],pkfin,0))</f>
        <v>Agent 23</v>
      </c>
    </row>
    <row r="230" spans="1:7" x14ac:dyDescent="0.3">
      <c r="A230" s="1" t="s">
        <v>99</v>
      </c>
      <c r="B230" s="1" t="s">
        <v>2</v>
      </c>
      <c r="C230" s="1" t="s">
        <v>18</v>
      </c>
      <c r="D230" s="2">
        <v>52.783999999999999</v>
      </c>
      <c r="E230" s="2">
        <v>48.71</v>
      </c>
      <c r="F230" s="1" cm="1">
        <f t="array" ref="F230">SMALL(IF(voie=Tableau_query__4[[#This Row],[VOIE]],pkfin,""),COUNTIF($B$2:B230,B230))</f>
        <v>27.189</v>
      </c>
      <c r="G230" t="str" cm="1">
        <f t="array" ref="G230">INDEX(agent,MATCH(Tableau_query__4[[#This Row],[Colonne1]],pkfin,0))</f>
        <v>Agent 13</v>
      </c>
    </row>
    <row r="231" spans="1:7" x14ac:dyDescent="0.3">
      <c r="A231" s="1" t="s">
        <v>100</v>
      </c>
      <c r="B231" s="1" t="s">
        <v>2</v>
      </c>
      <c r="C231" s="1" t="s">
        <v>18</v>
      </c>
      <c r="D231" s="2">
        <v>52.783999999999999</v>
      </c>
      <c r="E231" s="2">
        <v>47.26</v>
      </c>
      <c r="F231" s="1" cm="1">
        <f t="array" ref="F231">SMALL(IF(voie=Tableau_query__4[[#This Row],[VOIE]],pkfin,""),COUNTIF($B$2:B231,B231))</f>
        <v>27.62</v>
      </c>
      <c r="G231" t="str" cm="1">
        <f t="array" ref="G231">INDEX(agent,MATCH(Tableau_query__4[[#This Row],[Colonne1]],pkfin,0))</f>
        <v>Agent 22</v>
      </c>
    </row>
    <row r="232" spans="1:7" x14ac:dyDescent="0.3">
      <c r="A232" s="1" t="s">
        <v>103</v>
      </c>
      <c r="B232" s="1" t="s">
        <v>2</v>
      </c>
      <c r="C232" s="1" t="s">
        <v>18</v>
      </c>
      <c r="D232" s="2">
        <v>52.783999999999999</v>
      </c>
      <c r="E232" s="2">
        <v>51.055</v>
      </c>
      <c r="F232" s="1" cm="1">
        <f t="array" ref="F232">SMALL(IF(voie=Tableau_query__4[[#This Row],[VOIE]],pkfin,""),COUNTIF($B$2:B232,B232))</f>
        <v>27.745999999999999</v>
      </c>
      <c r="G232" t="str" cm="1">
        <f t="array" ref="G232">INDEX(agent,MATCH(Tableau_query__4[[#This Row],[Colonne1]],pkfin,0))</f>
        <v>Agent 29</v>
      </c>
    </row>
    <row r="233" spans="1:7" x14ac:dyDescent="0.3">
      <c r="A233" s="1" t="s">
        <v>104</v>
      </c>
      <c r="B233" s="1" t="s">
        <v>2</v>
      </c>
      <c r="C233" s="1" t="s">
        <v>18</v>
      </c>
      <c r="D233" s="2">
        <v>52.783999999999999</v>
      </c>
      <c r="E233" s="2">
        <v>50.06</v>
      </c>
      <c r="F233" s="1" cm="1">
        <f t="array" ref="F233">SMALL(IF(voie=Tableau_query__4[[#This Row],[VOIE]],pkfin,""),COUNTIF($B$2:B233,B233))</f>
        <v>28.102</v>
      </c>
      <c r="G233" t="str" cm="1">
        <f t="array" ref="G233">INDEX(agent,MATCH(Tableau_query__4[[#This Row],[Colonne1]],pkfin,0))</f>
        <v>Agent 21</v>
      </c>
    </row>
    <row r="234" spans="1:7" x14ac:dyDescent="0.3">
      <c r="A234" s="1" t="s">
        <v>107</v>
      </c>
      <c r="B234" s="1" t="s">
        <v>2</v>
      </c>
      <c r="C234" s="1" t="s">
        <v>18</v>
      </c>
      <c r="D234" s="2">
        <v>52.783999999999999</v>
      </c>
      <c r="E234" s="2">
        <v>53.220999999999997</v>
      </c>
      <c r="F234" s="1" cm="1">
        <f t="array" ref="F234">SMALL(IF(voie=Tableau_query__4[[#This Row],[VOIE]],pkfin,""),COUNTIF($B$2:B234,B234))</f>
        <v>28.332999999999998</v>
      </c>
      <c r="G234" t="str" cm="1">
        <f t="array" ref="G234">INDEX(agent,MATCH(Tableau_query__4[[#This Row],[Colonne1]],pkfin,0))</f>
        <v>Agent 28</v>
      </c>
    </row>
    <row r="235" spans="1:7" x14ac:dyDescent="0.3">
      <c r="A235" s="1" t="s">
        <v>108</v>
      </c>
      <c r="B235" s="1" t="s">
        <v>2</v>
      </c>
      <c r="C235" s="1" t="s">
        <v>18</v>
      </c>
      <c r="D235" s="2">
        <v>52.783999999999999</v>
      </c>
      <c r="E235" s="2">
        <v>52.05</v>
      </c>
      <c r="F235" s="1" cm="1">
        <f t="array" ref="F235">SMALL(IF(voie=Tableau_query__4[[#This Row],[VOIE]],pkfin,""),COUNTIF($B$2:B235,B235))</f>
        <v>28.754000000000001</v>
      </c>
      <c r="G235" t="str" cm="1">
        <f t="array" ref="G235">INDEX(agent,MATCH(Tableau_query__4[[#This Row],[Colonne1]],pkfin,0))</f>
        <v>Agent 27</v>
      </c>
    </row>
    <row r="236" spans="1:7" x14ac:dyDescent="0.3">
      <c r="A236" s="1" t="s">
        <v>111</v>
      </c>
      <c r="B236" s="1" t="s">
        <v>2</v>
      </c>
      <c r="C236" s="1" t="s">
        <v>18</v>
      </c>
      <c r="D236" s="2">
        <v>52.783999999999999</v>
      </c>
      <c r="E236" s="2">
        <v>55.26</v>
      </c>
      <c r="F236" s="1" cm="1">
        <f t="array" ref="F236">SMALL(IF(voie=Tableau_query__4[[#This Row],[VOIE]],pkfin,""),COUNTIF($B$2:B236,B236))</f>
        <v>29.34</v>
      </c>
      <c r="G236" t="str" cm="1">
        <f t="array" ref="G236">INDEX(agent,MATCH(Tableau_query__4[[#This Row],[Colonne1]],pkfin,0))</f>
        <v>Agent 26</v>
      </c>
    </row>
    <row r="237" spans="1:7" x14ac:dyDescent="0.3">
      <c r="A237" s="1" t="s">
        <v>112</v>
      </c>
      <c r="B237" s="1" t="s">
        <v>2</v>
      </c>
      <c r="C237" s="1" t="s">
        <v>18</v>
      </c>
      <c r="D237" s="2">
        <v>52.783999999999999</v>
      </c>
      <c r="E237" s="2">
        <v>54.25</v>
      </c>
      <c r="F237" s="1" cm="1">
        <f t="array" ref="F237">SMALL(IF(voie=Tableau_query__4[[#This Row],[VOIE]],pkfin,""),COUNTIF($B$2:B237,B237))</f>
        <v>29.68</v>
      </c>
      <c r="G237" t="str" cm="1">
        <f t="array" ref="G237">INDEX(agent,MATCH(Tableau_query__4[[#This Row],[Colonne1]],pkfin,0))</f>
        <v>Agent 25</v>
      </c>
    </row>
    <row r="238" spans="1:7" x14ac:dyDescent="0.3">
      <c r="A238" s="1" t="s">
        <v>115</v>
      </c>
      <c r="B238" s="1" t="s">
        <v>2</v>
      </c>
      <c r="C238" s="1" t="s">
        <v>18</v>
      </c>
      <c r="D238" s="2">
        <v>52.783999999999999</v>
      </c>
      <c r="E238" s="2">
        <v>57.295000000000002</v>
      </c>
      <c r="F238" s="1" cm="1">
        <f t="array" ref="F238">SMALL(IF(voie=Tableau_query__4[[#This Row],[VOIE]],pkfin,""),COUNTIF($B$2:B238,B238))</f>
        <v>30.335000000000001</v>
      </c>
      <c r="G238" t="str" cm="1">
        <f t="array" ref="G238">INDEX(agent,MATCH(Tableau_query__4[[#This Row],[Colonne1]],pkfin,0))</f>
        <v>Agent 35</v>
      </c>
    </row>
    <row r="239" spans="1:7" x14ac:dyDescent="0.3">
      <c r="A239" s="1" t="s">
        <v>116</v>
      </c>
      <c r="B239" s="1" t="s">
        <v>2</v>
      </c>
      <c r="C239" s="1" t="s">
        <v>18</v>
      </c>
      <c r="D239" s="2">
        <v>52.783999999999999</v>
      </c>
      <c r="E239" s="2">
        <v>56.27</v>
      </c>
      <c r="F239" s="1" cm="1">
        <f t="array" ref="F239">SMALL(IF(voie=Tableau_query__4[[#This Row],[VOIE]],pkfin,""),COUNTIF($B$2:B239,B239))</f>
        <v>31.721</v>
      </c>
      <c r="G239" t="str" cm="1">
        <f t="array" ref="G239">INDEX(agent,MATCH(Tableau_query__4[[#This Row],[Colonne1]],pkfin,0))</f>
        <v>Agent 34</v>
      </c>
    </row>
    <row r="240" spans="1:7" x14ac:dyDescent="0.3">
      <c r="A240" s="1" t="s">
        <v>119</v>
      </c>
      <c r="B240" s="1" t="s">
        <v>2</v>
      </c>
      <c r="C240" s="1" t="s">
        <v>10</v>
      </c>
      <c r="D240" s="2">
        <v>63.655000000000001</v>
      </c>
      <c r="E240" s="2">
        <v>59.444000000000003</v>
      </c>
      <c r="F240" s="1" cm="1">
        <f t="array" ref="F240">SMALL(IF(voie=Tableau_query__4[[#This Row],[VOIE]],pkfin,""),COUNTIF($B$2:B240,B240))</f>
        <v>32.734000000000002</v>
      </c>
      <c r="G240" t="str" cm="1">
        <f t="array" ref="G240">INDEX(agent,MATCH(Tableau_query__4[[#This Row],[Colonne1]],pkfin,0))</f>
        <v>Agent 39</v>
      </c>
    </row>
    <row r="241" spans="1:7" x14ac:dyDescent="0.3">
      <c r="A241" s="1" t="s">
        <v>120</v>
      </c>
      <c r="B241" s="1" t="s">
        <v>2</v>
      </c>
      <c r="C241" s="1" t="s">
        <v>10</v>
      </c>
      <c r="D241" s="2">
        <v>63.655000000000001</v>
      </c>
      <c r="E241" s="2">
        <v>58.32</v>
      </c>
      <c r="F241" s="1" cm="1">
        <f t="array" ref="F241">SMALL(IF(voie=Tableau_query__4[[#This Row],[VOIE]],pkfin,""),COUNTIF($B$2:B241,B241))</f>
        <v>34.033999999999999</v>
      </c>
      <c r="G241" t="str" cm="1">
        <f t="array" ref="G241">INDEX(agent,MATCH(Tableau_query__4[[#This Row],[Colonne1]],pkfin,0))</f>
        <v>Agent 38</v>
      </c>
    </row>
    <row r="242" spans="1:7" x14ac:dyDescent="0.3">
      <c r="A242" s="1" t="s">
        <v>123</v>
      </c>
      <c r="B242" s="1" t="s">
        <v>2</v>
      </c>
      <c r="C242" s="1" t="s">
        <v>10</v>
      </c>
      <c r="D242" s="2">
        <v>63.655000000000001</v>
      </c>
      <c r="E242" s="2">
        <v>61.454999999999998</v>
      </c>
      <c r="F242" s="1" cm="1">
        <f t="array" ref="F242">SMALL(IF(voie=Tableau_query__4[[#This Row],[VOIE]],pkfin,""),COUNTIF($B$2:B242,B242))</f>
        <v>35.271999999999998</v>
      </c>
      <c r="G242" t="str" cm="1">
        <f t="array" ref="G242">INDEX(agent,MATCH(Tableau_query__4[[#This Row],[Colonne1]],pkfin,0))</f>
        <v>Agent 41</v>
      </c>
    </row>
    <row r="243" spans="1:7" x14ac:dyDescent="0.3">
      <c r="A243" s="1" t="s">
        <v>124</v>
      </c>
      <c r="B243" s="1" t="s">
        <v>2</v>
      </c>
      <c r="C243" s="1" t="s">
        <v>10</v>
      </c>
      <c r="D243" s="2">
        <v>63.655000000000001</v>
      </c>
      <c r="E243" s="2">
        <v>60.51</v>
      </c>
      <c r="F243" s="1" cm="1">
        <f t="array" ref="F243">SMALL(IF(voie=Tableau_query__4[[#This Row],[VOIE]],pkfin,""),COUNTIF($B$2:B243,B243))</f>
        <v>37.279000000000003</v>
      </c>
      <c r="G243" t="str" cm="1">
        <f t="array" ref="G243">INDEX(agent,MATCH(Tableau_query__4[[#This Row],[Colonne1]],pkfin,0))</f>
        <v>Agent 45</v>
      </c>
    </row>
    <row r="244" spans="1:7" x14ac:dyDescent="0.3">
      <c r="A244" s="1" t="s">
        <v>135</v>
      </c>
      <c r="B244" s="1" t="s">
        <v>2</v>
      </c>
      <c r="C244" s="1" t="s">
        <v>10</v>
      </c>
      <c r="D244" s="2">
        <v>63.655000000000001</v>
      </c>
      <c r="E244" s="2">
        <v>64.465999999999994</v>
      </c>
      <c r="F244" s="1" cm="1">
        <f t="array" ref="F244">SMALL(IF(voie=Tableau_query__4[[#This Row],[VOIE]],pkfin,""),COUNTIF($B$2:B244,B244))</f>
        <v>38.377000000000002</v>
      </c>
      <c r="G244" t="str" cm="1">
        <f t="array" ref="G244">INDEX(agent,MATCH(Tableau_query__4[[#This Row],[Colonne1]],pkfin,0))</f>
        <v>Agent 44</v>
      </c>
    </row>
    <row r="245" spans="1:7" x14ac:dyDescent="0.3">
      <c r="A245" s="1" t="s">
        <v>136</v>
      </c>
      <c r="B245" s="1" t="s">
        <v>2</v>
      </c>
      <c r="C245" s="1" t="s">
        <v>10</v>
      </c>
      <c r="D245" s="2">
        <v>63.655000000000001</v>
      </c>
      <c r="E245" s="2">
        <v>63.957999999999998</v>
      </c>
      <c r="F245" s="1" cm="1">
        <f t="array" ref="F245">SMALL(IF(voie=Tableau_query__4[[#This Row],[VOIE]],pkfin,""),COUNTIF($B$2:B245,B245))</f>
        <v>39.475000000000001</v>
      </c>
      <c r="G245" t="str" cm="1">
        <f t="array" ref="G245">INDEX(agent,MATCH(Tableau_query__4[[#This Row],[Colonne1]],pkfin,0))</f>
        <v>Agent 49</v>
      </c>
    </row>
    <row r="246" spans="1:7" x14ac:dyDescent="0.3">
      <c r="A246" s="1" t="s">
        <v>137</v>
      </c>
      <c r="B246" s="1" t="s">
        <v>2</v>
      </c>
      <c r="C246" s="1" t="s">
        <v>10</v>
      </c>
      <c r="D246" s="2">
        <v>63.655000000000001</v>
      </c>
      <c r="E246" s="2">
        <v>63.34</v>
      </c>
      <c r="F246" s="1" cm="1">
        <f t="array" ref="F246">SMALL(IF(voie=Tableau_query__4[[#This Row],[VOIE]],pkfin,""),COUNTIF($B$2:B246,B246))</f>
        <v>40.466000000000001</v>
      </c>
      <c r="G246" t="str" cm="1">
        <f t="array" ref="G246">INDEX(agent,MATCH(Tableau_query__4[[#This Row],[Colonne1]],pkfin,0))</f>
        <v>Agent 48</v>
      </c>
    </row>
    <row r="247" spans="1:7" x14ac:dyDescent="0.3">
      <c r="A247" s="1" t="s">
        <v>138</v>
      </c>
      <c r="B247" s="1" t="s">
        <v>2</v>
      </c>
      <c r="C247" s="1" t="s">
        <v>10</v>
      </c>
      <c r="D247" s="2">
        <v>63.655000000000001</v>
      </c>
      <c r="E247" s="2">
        <v>63.113999999999997</v>
      </c>
      <c r="F247" s="1" cm="1">
        <f t="array" ref="F247">SMALL(IF(voie=Tableau_query__4[[#This Row],[VOIE]],pkfin,""),COUNTIF($B$2:B247,B247))</f>
        <v>41.451000000000001</v>
      </c>
      <c r="G247" t="str" cm="1">
        <f t="array" ref="G247">INDEX(agent,MATCH(Tableau_query__4[[#This Row],[Colonne1]],pkfin,0))</f>
        <v>Agent 53</v>
      </c>
    </row>
    <row r="248" spans="1:7" x14ac:dyDescent="0.3">
      <c r="A248" s="1" t="s">
        <v>139</v>
      </c>
      <c r="B248" s="1" t="s">
        <v>2</v>
      </c>
      <c r="C248" s="1" t="s">
        <v>10</v>
      </c>
      <c r="D248" s="2">
        <v>63.655000000000001</v>
      </c>
      <c r="E248" s="2">
        <v>62.4</v>
      </c>
      <c r="F248" s="1" cm="1">
        <f t="array" ref="F248">SMALL(IF(voie=Tableau_query__4[[#This Row],[VOIE]],pkfin,""),COUNTIF($B$2:B248,B248))</f>
        <v>42.363</v>
      </c>
      <c r="G248" t="str" cm="1">
        <f t="array" ref="G248">INDEX(agent,MATCH(Tableau_query__4[[#This Row],[Colonne1]],pkfin,0))</f>
        <v>Agent 52</v>
      </c>
    </row>
    <row r="249" spans="1:7" x14ac:dyDescent="0.3">
      <c r="A249" s="1" t="s">
        <v>140</v>
      </c>
      <c r="B249" s="1" t="s">
        <v>2</v>
      </c>
      <c r="C249" s="1" t="s">
        <v>10</v>
      </c>
      <c r="D249" s="2">
        <v>63.655000000000001</v>
      </c>
      <c r="E249" s="2">
        <v>64.685000000000002</v>
      </c>
      <c r="F249" s="1" cm="1">
        <f t="array" ref="F249">SMALL(IF(voie=Tableau_query__4[[#This Row],[VOIE]],pkfin,""),COUNTIF($B$2:B249,B249))</f>
        <v>43.27</v>
      </c>
      <c r="G249" t="str" cm="1">
        <f t="array" ref="G249">INDEX(agent,MATCH(Tableau_query__4[[#This Row],[Colonne1]],pkfin,0))</f>
        <v>Agent 57</v>
      </c>
    </row>
    <row r="250" spans="1:7" x14ac:dyDescent="0.3">
      <c r="A250" s="1" t="s">
        <v>142</v>
      </c>
      <c r="B250" s="1" t="s">
        <v>2</v>
      </c>
      <c r="C250" s="1" t="s">
        <v>10</v>
      </c>
      <c r="D250" s="2">
        <v>63.655000000000001</v>
      </c>
      <c r="E250" s="2">
        <v>66.221000000000004</v>
      </c>
      <c r="F250" s="1" cm="1">
        <f t="array" ref="F250">SMALL(IF(voie=Tableau_query__4[[#This Row],[VOIE]],pkfin,""),COUNTIF($B$2:B250,B250))</f>
        <v>44.261000000000003</v>
      </c>
      <c r="G250" t="str" cm="1">
        <f t="array" ref="G250">INDEX(agent,MATCH(Tableau_query__4[[#This Row],[Colonne1]],pkfin,0))</f>
        <v>Agent 56</v>
      </c>
    </row>
    <row r="251" spans="1:7" x14ac:dyDescent="0.3">
      <c r="A251" s="1" t="s">
        <v>143</v>
      </c>
      <c r="B251" s="1" t="s">
        <v>2</v>
      </c>
      <c r="C251" s="1" t="s">
        <v>10</v>
      </c>
      <c r="D251" s="2">
        <v>63.655000000000001</v>
      </c>
      <c r="E251" s="2">
        <v>65.67</v>
      </c>
      <c r="F251" s="1" cm="1">
        <f t="array" ref="F251">SMALL(IF(voie=Tableau_query__4[[#This Row],[VOIE]],pkfin,""),COUNTIF($B$2:B251,B251))</f>
        <v>45.28</v>
      </c>
      <c r="G251" t="str" cm="1">
        <f t="array" ref="G251">INDEX(agent,MATCH(Tableau_query__4[[#This Row],[Colonne1]],pkfin,0))</f>
        <v>Agent 61</v>
      </c>
    </row>
    <row r="252" spans="1:7" x14ac:dyDescent="0.3">
      <c r="A252" s="1" t="s">
        <v>144</v>
      </c>
      <c r="B252" s="1" t="s">
        <v>2</v>
      </c>
      <c r="C252" s="1" t="s">
        <v>10</v>
      </c>
      <c r="D252" s="2">
        <v>63.655000000000001</v>
      </c>
      <c r="E252" s="2">
        <v>64.983000000000004</v>
      </c>
      <c r="F252" s="1" cm="1">
        <f t="array" ref="F252">SMALL(IF(voie=Tableau_query__4[[#This Row],[VOIE]],pkfin,""),COUNTIF($B$2:B252,B252))</f>
        <v>46.3</v>
      </c>
      <c r="G252" t="str" cm="1">
        <f t="array" ref="G252">INDEX(agent,MATCH(Tableau_query__4[[#This Row],[Colonne1]],pkfin,0))</f>
        <v>Agent 59</v>
      </c>
    </row>
    <row r="253" spans="1:7" x14ac:dyDescent="0.3">
      <c r="A253" s="1" t="s">
        <v>146</v>
      </c>
      <c r="B253" s="1" t="s">
        <v>2</v>
      </c>
      <c r="C253" s="1" t="s">
        <v>10</v>
      </c>
      <c r="D253" s="2">
        <v>63.655000000000001</v>
      </c>
      <c r="E253" s="2">
        <v>65.2</v>
      </c>
      <c r="F253" s="1" cm="1">
        <f t="array" ref="F253">SMALL(IF(voie=Tableau_query__4[[#This Row],[VOIE]],pkfin,""),COUNTIF($B$2:B253,B253))</f>
        <v>47.26</v>
      </c>
      <c r="G253" t="str" cm="1">
        <f t="array" ref="G253">INDEX(agent,MATCH(Tableau_query__4[[#This Row],[Colonne1]],pkfin,0))</f>
        <v>Agent 65</v>
      </c>
    </row>
    <row r="254" spans="1:7" x14ac:dyDescent="0.3">
      <c r="A254" s="1" t="s">
        <v>169</v>
      </c>
      <c r="B254" s="1" t="s">
        <v>2</v>
      </c>
      <c r="C254" s="1" t="s">
        <v>20</v>
      </c>
      <c r="D254" s="2">
        <v>91.412000000000006</v>
      </c>
      <c r="E254" s="2">
        <v>86.948999999999998</v>
      </c>
      <c r="F254" s="1" cm="1">
        <f t="array" ref="F254">SMALL(IF(voie=Tableau_query__4[[#This Row],[VOIE]],pkfin,""),COUNTIF($B$2:B254,B254))</f>
        <v>48.71</v>
      </c>
      <c r="G254" t="str" cm="1">
        <f t="array" ref="G254">INDEX(agent,MATCH(Tableau_query__4[[#This Row],[Colonne1]],pkfin,0))</f>
        <v>Agent 64</v>
      </c>
    </row>
    <row r="255" spans="1:7" x14ac:dyDescent="0.3">
      <c r="A255" s="1" t="s">
        <v>170</v>
      </c>
      <c r="B255" s="1" t="s">
        <v>2</v>
      </c>
      <c r="C255" s="1" t="s">
        <v>20</v>
      </c>
      <c r="D255" s="2">
        <v>91.412000000000006</v>
      </c>
      <c r="E255" s="2">
        <v>85.823999999999998</v>
      </c>
      <c r="F255" s="1" cm="1">
        <f t="array" ref="F255">SMALL(IF(voie=Tableau_query__4[[#This Row],[VOIE]],pkfin,""),COUNTIF($B$2:B255,B255))</f>
        <v>50.06</v>
      </c>
      <c r="G255" t="str" cm="1">
        <f t="array" ref="G255">INDEX(agent,MATCH(Tableau_query__4[[#This Row],[Colonne1]],pkfin,0))</f>
        <v>Agent 69</v>
      </c>
    </row>
    <row r="256" spans="1:7" x14ac:dyDescent="0.3">
      <c r="A256" s="1" t="s">
        <v>173</v>
      </c>
      <c r="B256" s="1" t="s">
        <v>2</v>
      </c>
      <c r="C256" s="1" t="s">
        <v>20</v>
      </c>
      <c r="D256" s="2">
        <v>91.412000000000006</v>
      </c>
      <c r="E256" s="2">
        <v>88.058000000000007</v>
      </c>
      <c r="F256" s="1" cm="1">
        <f t="array" ref="F256">SMALL(IF(voie=Tableau_query__4[[#This Row],[VOIE]],pkfin,""),COUNTIF($B$2:B256,B256))</f>
        <v>51.055</v>
      </c>
      <c r="G256" t="str" cm="1">
        <f t="array" ref="G256">INDEX(agent,MATCH(Tableau_query__4[[#This Row],[Colonne1]],pkfin,0))</f>
        <v>Agent 68</v>
      </c>
    </row>
    <row r="257" spans="1:7" x14ac:dyDescent="0.3">
      <c r="A257" s="1" t="s">
        <v>175</v>
      </c>
      <c r="B257" s="1" t="s">
        <v>2</v>
      </c>
      <c r="C257" s="1" t="s">
        <v>20</v>
      </c>
      <c r="D257" s="2">
        <v>91.412000000000006</v>
      </c>
      <c r="E257" s="2">
        <v>91.144999999999996</v>
      </c>
      <c r="F257" s="1" cm="1">
        <f t="array" ref="F257">SMALL(IF(voie=Tableau_query__4[[#This Row],[VOIE]],pkfin,""),COUNTIF($B$2:B257,B257))</f>
        <v>52.05</v>
      </c>
      <c r="G257" t="str" cm="1">
        <f t="array" ref="G257">INDEX(agent,MATCH(Tableau_query__4[[#This Row],[Colonne1]],pkfin,0))</f>
        <v>Agent 73</v>
      </c>
    </row>
    <row r="258" spans="1:7" x14ac:dyDescent="0.3">
      <c r="A258" s="1" t="s">
        <v>176</v>
      </c>
      <c r="B258" s="1" t="s">
        <v>2</v>
      </c>
      <c r="C258" s="1" t="s">
        <v>20</v>
      </c>
      <c r="D258" s="2">
        <v>91.412000000000006</v>
      </c>
      <c r="E258" s="2">
        <v>90.161000000000001</v>
      </c>
      <c r="F258" s="1" cm="1">
        <f t="array" ref="F258">SMALL(IF(voie=Tableau_query__4[[#This Row],[VOIE]],pkfin,""),COUNTIF($B$2:B258,B258))</f>
        <v>53.220999999999997</v>
      </c>
      <c r="G258" t="str" cm="1">
        <f t="array" ref="G258">INDEX(agent,MATCH(Tableau_query__4[[#This Row],[Colonne1]],pkfin,0))</f>
        <v>Agent 72</v>
      </c>
    </row>
    <row r="259" spans="1:7" x14ac:dyDescent="0.3">
      <c r="A259" s="1" t="s">
        <v>178</v>
      </c>
      <c r="B259" s="1" t="s">
        <v>2</v>
      </c>
      <c r="C259" s="1" t="s">
        <v>20</v>
      </c>
      <c r="D259" s="2">
        <v>91.412000000000006</v>
      </c>
      <c r="E259" s="2">
        <v>93.144999999999996</v>
      </c>
      <c r="F259" s="1" cm="1">
        <f t="array" ref="F259">SMALL(IF(voie=Tableau_query__4[[#This Row],[VOIE]],pkfin,""),COUNTIF($B$2:B259,B259))</f>
        <v>54.25</v>
      </c>
      <c r="G259" t="str" cm="1">
        <f t="array" ref="G259">INDEX(agent,MATCH(Tableau_query__4[[#This Row],[Colonne1]],pkfin,0))</f>
        <v>Agent 77</v>
      </c>
    </row>
    <row r="260" spans="1:7" x14ac:dyDescent="0.3">
      <c r="A260" s="1" t="s">
        <v>179</v>
      </c>
      <c r="B260" s="1" t="s">
        <v>2</v>
      </c>
      <c r="C260" s="1" t="s">
        <v>20</v>
      </c>
      <c r="D260" s="2">
        <v>91.412000000000006</v>
      </c>
      <c r="E260" s="2">
        <v>92.180999999999997</v>
      </c>
      <c r="F260" s="1" cm="1">
        <f t="array" ref="F260">SMALL(IF(voie=Tableau_query__4[[#This Row],[VOIE]],pkfin,""),COUNTIF($B$2:B260,B260))</f>
        <v>55.26</v>
      </c>
      <c r="G260" t="str" cm="1">
        <f t="array" ref="G260">INDEX(agent,MATCH(Tableau_query__4[[#This Row],[Colonne1]],pkfin,0))</f>
        <v>Agent 76</v>
      </c>
    </row>
    <row r="261" spans="1:7" x14ac:dyDescent="0.3">
      <c r="A261" s="1" t="s">
        <v>181</v>
      </c>
      <c r="B261" s="1" t="s">
        <v>2</v>
      </c>
      <c r="C261" s="1" t="s">
        <v>20</v>
      </c>
      <c r="D261" s="2">
        <v>91.412000000000006</v>
      </c>
      <c r="E261" s="2">
        <v>95.174000000000007</v>
      </c>
      <c r="F261" s="1" cm="1">
        <f t="array" ref="F261">SMALL(IF(voie=Tableau_query__4[[#This Row],[VOIE]],pkfin,""),COUNTIF($B$2:B261,B261))</f>
        <v>56.27</v>
      </c>
      <c r="G261" t="str" cm="1">
        <f t="array" ref="G261">INDEX(agent,MATCH(Tableau_query__4[[#This Row],[Colonne1]],pkfin,0))</f>
        <v>Agent 81</v>
      </c>
    </row>
    <row r="262" spans="1:7" x14ac:dyDescent="0.3">
      <c r="A262" s="1" t="s">
        <v>182</v>
      </c>
      <c r="B262" s="1" t="s">
        <v>2</v>
      </c>
      <c r="C262" s="1" t="s">
        <v>20</v>
      </c>
      <c r="D262" s="2">
        <v>91.412000000000006</v>
      </c>
      <c r="E262" s="2">
        <v>94.147999999999996</v>
      </c>
      <c r="F262" s="1" cm="1">
        <f t="array" ref="F262">SMALL(IF(voie=Tableau_query__4[[#This Row],[VOIE]],pkfin,""),COUNTIF($B$2:B262,B262))</f>
        <v>57.295000000000002</v>
      </c>
      <c r="G262" t="str" cm="1">
        <f t="array" ref="G262">INDEX(agent,MATCH(Tableau_query__4[[#This Row],[Colonne1]],pkfin,0))</f>
        <v>Agent 80</v>
      </c>
    </row>
    <row r="263" spans="1:7" x14ac:dyDescent="0.3">
      <c r="A263" s="1" t="s">
        <v>187</v>
      </c>
      <c r="B263" s="1" t="s">
        <v>2</v>
      </c>
      <c r="C263" s="1" t="s">
        <v>13</v>
      </c>
      <c r="D263" s="2">
        <v>100.571</v>
      </c>
      <c r="E263" s="2">
        <v>97.84</v>
      </c>
      <c r="F263" s="1" cm="1">
        <f t="array" ref="F263">SMALL(IF(voie=Tableau_query__4[[#This Row],[VOIE]],pkfin,""),COUNTIF($B$2:B263,B263))</f>
        <v>58.32</v>
      </c>
      <c r="G263" t="str" cm="1">
        <f t="array" ref="G263">INDEX(agent,MATCH(Tableau_query__4[[#This Row],[Colonne1]],pkfin,0))</f>
        <v>Agent 85</v>
      </c>
    </row>
    <row r="264" spans="1:7" x14ac:dyDescent="0.3">
      <c r="A264" s="1" t="s">
        <v>188</v>
      </c>
      <c r="B264" s="1" t="s">
        <v>2</v>
      </c>
      <c r="C264" s="1" t="s">
        <v>13</v>
      </c>
      <c r="D264" s="2">
        <v>100.571</v>
      </c>
      <c r="E264" s="2">
        <v>97.614000000000004</v>
      </c>
      <c r="F264" s="1" cm="1">
        <f t="array" ref="F264">SMALL(IF(voie=Tableau_query__4[[#This Row],[VOIE]],pkfin,""),COUNTIF($B$2:B264,B264))</f>
        <v>59.444000000000003</v>
      </c>
      <c r="G264" t="str" cm="1">
        <f t="array" ref="G264">INDEX(agent,MATCH(Tableau_query__4[[#This Row],[Colonne1]],pkfin,0))</f>
        <v>Agent 84</v>
      </c>
    </row>
    <row r="265" spans="1:7" x14ac:dyDescent="0.3">
      <c r="A265" s="1" t="s">
        <v>189</v>
      </c>
      <c r="B265" s="1" t="s">
        <v>2</v>
      </c>
      <c r="C265" s="1" t="s">
        <v>13</v>
      </c>
      <c r="D265" s="2">
        <v>100.571</v>
      </c>
      <c r="E265" s="2">
        <v>96.956000000000003</v>
      </c>
      <c r="F265" s="1" cm="1">
        <f t="array" ref="F265">SMALL(IF(voie=Tableau_query__4[[#This Row],[VOIE]],pkfin,""),COUNTIF($B$2:B265,B265))</f>
        <v>60.51</v>
      </c>
      <c r="G265" t="str" cm="1">
        <f t="array" ref="G265">INDEX(agent,MATCH(Tableau_query__4[[#This Row],[Colonne1]],pkfin,0))</f>
        <v>Agent 89</v>
      </c>
    </row>
    <row r="266" spans="1:7" x14ac:dyDescent="0.3">
      <c r="A266" s="1" t="s">
        <v>190</v>
      </c>
      <c r="B266" s="1" t="s">
        <v>2</v>
      </c>
      <c r="C266" s="1" t="s">
        <v>13</v>
      </c>
      <c r="D266" s="2">
        <v>100.571</v>
      </c>
      <c r="E266" s="2">
        <v>96.218999999999994</v>
      </c>
      <c r="F266" s="1" cm="1">
        <f t="array" ref="F266">SMALL(IF(voie=Tableau_query__4[[#This Row],[VOIE]],pkfin,""),COUNTIF($B$2:B266,B266))</f>
        <v>61.454999999999998</v>
      </c>
      <c r="G266" t="str" cm="1">
        <f t="array" ref="G266">INDEX(agent,MATCH(Tableau_query__4[[#This Row],[Colonne1]],pkfin,0))</f>
        <v>Agent 88</v>
      </c>
    </row>
    <row r="267" spans="1:7" x14ac:dyDescent="0.3">
      <c r="A267" s="1" t="s">
        <v>191</v>
      </c>
      <c r="B267" s="1" t="s">
        <v>2</v>
      </c>
      <c r="C267" s="1" t="s">
        <v>13</v>
      </c>
      <c r="D267" s="2">
        <v>100.571</v>
      </c>
      <c r="E267" s="2">
        <v>96.76</v>
      </c>
      <c r="F267" s="1" cm="1">
        <f t="array" ref="F267">SMALL(IF(voie=Tableau_query__4[[#This Row],[VOIE]],pkfin,""),COUNTIF($B$2:B267,B267))</f>
        <v>62.4</v>
      </c>
      <c r="G267" t="str" cm="1">
        <f t="array" ref="G267">INDEX(agent,MATCH(Tableau_query__4[[#This Row],[Colonne1]],pkfin,0))</f>
        <v>Agent 90</v>
      </c>
    </row>
    <row r="268" spans="1:7" x14ac:dyDescent="0.3">
      <c r="A268" s="1" t="s">
        <v>194</v>
      </c>
      <c r="B268" s="1" t="s">
        <v>2</v>
      </c>
      <c r="C268" s="1" t="s">
        <v>13</v>
      </c>
      <c r="D268" s="2">
        <v>100.571</v>
      </c>
      <c r="E268" s="2">
        <v>99.710999999999999</v>
      </c>
      <c r="F268" s="1" cm="1">
        <f t="array" ref="F268">SMALL(IF(voie=Tableau_query__4[[#This Row],[VOIE]],pkfin,""),COUNTIF($B$2:B268,B268))</f>
        <v>63.113999999999997</v>
      </c>
      <c r="G268" t="str" cm="1">
        <f t="array" ref="G268">INDEX(agent,MATCH(Tableau_query__4[[#This Row],[Colonne1]],pkfin,0))</f>
        <v>Agent 103</v>
      </c>
    </row>
    <row r="269" spans="1:7" x14ac:dyDescent="0.3">
      <c r="A269" s="1" t="s">
        <v>195</v>
      </c>
      <c r="B269" s="1" t="s">
        <v>2</v>
      </c>
      <c r="C269" s="1" t="s">
        <v>13</v>
      </c>
      <c r="D269" s="2">
        <v>100.571</v>
      </c>
      <c r="E269" s="2">
        <v>98.445999999999998</v>
      </c>
      <c r="F269" s="1" cm="1">
        <f t="array" ref="F269">SMALL(IF(voie=Tableau_query__4[[#This Row],[VOIE]],pkfin,""),COUNTIF($B$2:B269,B269))</f>
        <v>63.34</v>
      </c>
      <c r="G269" t="str" cm="1">
        <f t="array" ref="G269">INDEX(agent,MATCH(Tableau_query__4[[#This Row],[Colonne1]],pkfin,0))</f>
        <v>Agent 102</v>
      </c>
    </row>
    <row r="270" spans="1:7" x14ac:dyDescent="0.3">
      <c r="A270" s="1" t="s">
        <v>203</v>
      </c>
      <c r="B270" s="1" t="s">
        <v>2</v>
      </c>
      <c r="C270" s="1" t="s">
        <v>13</v>
      </c>
      <c r="D270" s="2">
        <v>100.571</v>
      </c>
      <c r="E270" s="2">
        <v>102.911</v>
      </c>
      <c r="F270" s="1" cm="1">
        <f t="array" ref="F270">SMALL(IF(voie=Tableau_query__4[[#This Row],[VOIE]],pkfin,""),COUNTIF($B$2:B270,B270))</f>
        <v>63.957999999999998</v>
      </c>
      <c r="G270" t="str" cm="1">
        <f t="array" ref="G270">INDEX(agent,MATCH(Tableau_query__4[[#This Row],[Colonne1]],pkfin,0))</f>
        <v>Agent 101</v>
      </c>
    </row>
    <row r="271" spans="1:7" x14ac:dyDescent="0.3">
      <c r="A271" s="1" t="s">
        <v>204</v>
      </c>
      <c r="B271" s="1" t="s">
        <v>2</v>
      </c>
      <c r="C271" s="1" t="s">
        <v>13</v>
      </c>
      <c r="D271" s="2">
        <v>100.571</v>
      </c>
      <c r="E271" s="2">
        <v>102.36</v>
      </c>
      <c r="F271" s="1" cm="1">
        <f t="array" ref="F271">SMALL(IF(voie=Tableau_query__4[[#This Row],[VOIE]],pkfin,""),COUNTIF($B$2:B271,B271))</f>
        <v>64.465999999999994</v>
      </c>
      <c r="G271" t="str" cm="1">
        <f t="array" ref="G271">INDEX(agent,MATCH(Tableau_query__4[[#This Row],[Colonne1]],pkfin,0))</f>
        <v>Agent 100</v>
      </c>
    </row>
    <row r="272" spans="1:7" x14ac:dyDescent="0.3">
      <c r="A272" s="1" t="s">
        <v>205</v>
      </c>
      <c r="B272" s="1" t="s">
        <v>2</v>
      </c>
      <c r="C272" s="1" t="s">
        <v>13</v>
      </c>
      <c r="D272" s="2">
        <v>100.571</v>
      </c>
      <c r="E272" s="2">
        <v>101.1</v>
      </c>
      <c r="F272" s="1" cm="1">
        <f t="array" ref="F272">SMALL(IF(voie=Tableau_query__4[[#This Row],[VOIE]],pkfin,""),COUNTIF($B$2:B272,B272))</f>
        <v>64.685000000000002</v>
      </c>
      <c r="G272" t="str" cm="1">
        <f t="array" ref="G272">INDEX(agent,MATCH(Tableau_query__4[[#This Row],[Colonne1]],pkfin,0))</f>
        <v>Agent 105</v>
      </c>
    </row>
    <row r="273" spans="1:7" x14ac:dyDescent="0.3">
      <c r="A273" s="1" t="s">
        <v>206</v>
      </c>
      <c r="B273" s="1" t="s">
        <v>2</v>
      </c>
      <c r="C273" s="1" t="s">
        <v>13</v>
      </c>
      <c r="D273" s="2">
        <v>100.571</v>
      </c>
      <c r="E273" s="2">
        <v>103.381</v>
      </c>
      <c r="F273" s="1" cm="1">
        <f t="array" ref="F273">SMALL(IF(voie=Tableau_query__4[[#This Row],[VOIE]],pkfin,""),COUNTIF($B$2:B273,B273))</f>
        <v>64.983000000000004</v>
      </c>
      <c r="G273" t="str" cm="1">
        <f t="array" ref="G273">INDEX(agent,MATCH(Tableau_query__4[[#This Row],[Colonne1]],pkfin,0))</f>
        <v>Agent 109</v>
      </c>
    </row>
    <row r="274" spans="1:7" x14ac:dyDescent="0.3">
      <c r="A274" s="1" t="s">
        <v>207</v>
      </c>
      <c r="B274" s="1" t="s">
        <v>2</v>
      </c>
      <c r="C274" s="1" t="s">
        <v>13</v>
      </c>
      <c r="D274" s="2">
        <v>100.571</v>
      </c>
      <c r="E274" s="2">
        <v>102.89400000000001</v>
      </c>
      <c r="F274" s="1" cm="1">
        <f t="array" ref="F274">SMALL(IF(voie=Tableau_query__4[[#This Row],[VOIE]],pkfin,""),COUNTIF($B$2:B274,B274))</f>
        <v>65.2</v>
      </c>
      <c r="G274" t="str" cm="1">
        <f t="array" ref="G274">INDEX(agent,MATCH(Tableau_query__4[[#This Row],[Colonne1]],pkfin,0))</f>
        <v>Agent 111</v>
      </c>
    </row>
    <row r="275" spans="1:7" x14ac:dyDescent="0.3">
      <c r="A275" s="1" t="s">
        <v>211</v>
      </c>
      <c r="B275" s="1" t="s">
        <v>2</v>
      </c>
      <c r="C275" s="1" t="s">
        <v>13</v>
      </c>
      <c r="D275" s="2">
        <v>100.571</v>
      </c>
      <c r="E275" s="2">
        <v>105</v>
      </c>
      <c r="F275" s="1" cm="1">
        <f t="array" ref="F275">SMALL(IF(voie=Tableau_query__4[[#This Row],[VOIE]],pkfin,""),COUNTIF($B$2:B275,B275))</f>
        <v>65.67</v>
      </c>
      <c r="G275" t="str" cm="1">
        <f t="array" ref="G275">INDEX(agent,MATCH(Tableau_query__4[[#This Row],[Colonne1]],pkfin,0))</f>
        <v>Agent 108</v>
      </c>
    </row>
    <row r="276" spans="1:7" x14ac:dyDescent="0.3">
      <c r="A276" s="1" t="s">
        <v>212</v>
      </c>
      <c r="B276" s="1" t="s">
        <v>2</v>
      </c>
      <c r="C276" s="1" t="s">
        <v>13</v>
      </c>
      <c r="D276" s="2">
        <v>100.571</v>
      </c>
      <c r="E276" s="2">
        <v>103.997</v>
      </c>
      <c r="F276" s="1" cm="1">
        <f t="array" ref="F276">SMALL(IF(voie=Tableau_query__4[[#This Row],[VOIE]],pkfin,""),COUNTIF($B$2:B276,B276))</f>
        <v>66.221000000000004</v>
      </c>
      <c r="G276" t="str" cm="1">
        <f t="array" ref="G276">INDEX(agent,MATCH(Tableau_query__4[[#This Row],[Colonne1]],pkfin,0))</f>
        <v>Agent 107</v>
      </c>
    </row>
    <row r="277" spans="1:7" x14ac:dyDescent="0.3">
      <c r="A277" s="1" t="s">
        <v>213</v>
      </c>
      <c r="B277" s="1" t="s">
        <v>2</v>
      </c>
      <c r="C277" s="1" t="s">
        <v>13</v>
      </c>
      <c r="D277" s="2">
        <v>100.571</v>
      </c>
      <c r="E277" s="2">
        <v>103.613</v>
      </c>
      <c r="F277" s="1" cm="1">
        <f t="array" ref="F277">SMALL(IF(voie=Tableau_query__4[[#This Row],[VOIE]],pkfin,""),COUNTIF($B$2:B277,B277))</f>
        <v>67.221999999999994</v>
      </c>
      <c r="G277" t="str" cm="1">
        <f t="array" ref="G277">INDEX(agent,MATCH(Tableau_query__4[[#This Row],[Colonne1]],pkfin,0))</f>
        <v>Agent 292</v>
      </c>
    </row>
    <row r="278" spans="1:7" x14ac:dyDescent="0.3">
      <c r="A278" s="1" t="s">
        <v>214</v>
      </c>
      <c r="B278" s="1" t="s">
        <v>2</v>
      </c>
      <c r="C278" s="1" t="s">
        <v>13</v>
      </c>
      <c r="D278" s="2">
        <v>100.571</v>
      </c>
      <c r="E278" s="2">
        <v>105.628</v>
      </c>
      <c r="F278" s="1" cm="1">
        <f t="array" ref="F278">SMALL(IF(voie=Tableau_query__4[[#This Row],[VOIE]],pkfin,""),COUNTIF($B$2:B278,B278))</f>
        <v>68.710999999999999</v>
      </c>
      <c r="G278" t="str" cm="1">
        <f t="array" ref="G278">INDEX(agent,MATCH(Tableau_query__4[[#This Row],[Colonne1]],pkfin,0))</f>
        <v>Agent 291</v>
      </c>
    </row>
    <row r="279" spans="1:7" x14ac:dyDescent="0.3">
      <c r="A279" s="1" t="s">
        <v>215</v>
      </c>
      <c r="B279" s="1" t="s">
        <v>2</v>
      </c>
      <c r="C279" s="1" t="s">
        <v>13</v>
      </c>
      <c r="D279" s="2">
        <v>100.571</v>
      </c>
      <c r="E279" s="2">
        <v>104.6</v>
      </c>
      <c r="F279" s="1" cm="1">
        <f t="array" ref="F279">SMALL(IF(voie=Tableau_query__4[[#This Row],[VOIE]],pkfin,""),COUNTIF($B$2:B279,B279))</f>
        <v>69.135999999999996</v>
      </c>
      <c r="G279" t="str" cm="1">
        <f t="array" ref="G279">INDEX(agent,MATCH(Tableau_query__4[[#This Row],[Colonne1]],pkfin,0))</f>
        <v>Agent 300</v>
      </c>
    </row>
    <row r="280" spans="1:7" x14ac:dyDescent="0.3">
      <c r="A280" s="1" t="s">
        <v>216</v>
      </c>
      <c r="B280" s="1" t="s">
        <v>2</v>
      </c>
      <c r="C280" s="1" t="s">
        <v>13</v>
      </c>
      <c r="D280" s="2">
        <v>100.571</v>
      </c>
      <c r="E280" s="2">
        <v>103.86799999999999</v>
      </c>
      <c r="F280" s="1" cm="1">
        <f t="array" ref="F280">SMALL(IF(voie=Tableau_query__4[[#This Row],[VOIE]],pkfin,""),COUNTIF($B$2:B280,B280))</f>
        <v>69.799000000000007</v>
      </c>
      <c r="G280" t="str" cm="1">
        <f t="array" ref="G280">INDEX(agent,MATCH(Tableau_query__4[[#This Row],[Colonne1]],pkfin,0))</f>
        <v>Agent 299</v>
      </c>
    </row>
    <row r="281" spans="1:7" x14ac:dyDescent="0.3">
      <c r="A281" s="1" t="s">
        <v>220</v>
      </c>
      <c r="B281" s="1" t="s">
        <v>2</v>
      </c>
      <c r="C281" s="1" t="s">
        <v>27</v>
      </c>
      <c r="D281" s="2">
        <v>132.779</v>
      </c>
      <c r="E281" s="2">
        <v>129.495</v>
      </c>
      <c r="F281" s="1" cm="1">
        <f t="array" ref="F281">SMALL(IF(voie=Tableau_query__4[[#This Row],[VOIE]],pkfin,""),COUNTIF($B$2:B281,B281))</f>
        <v>70.135000000000005</v>
      </c>
      <c r="G281" t="str" cm="1">
        <f t="array" ref="G281">INDEX(agent,MATCH(Tableau_query__4[[#This Row],[Colonne1]],pkfin,0))</f>
        <v>Agent 298</v>
      </c>
    </row>
    <row r="282" spans="1:7" x14ac:dyDescent="0.3">
      <c r="A282" s="1" t="s">
        <v>221</v>
      </c>
      <c r="B282" s="1" t="s">
        <v>2</v>
      </c>
      <c r="C282" s="1" t="s">
        <v>27</v>
      </c>
      <c r="D282" s="2">
        <v>132.779</v>
      </c>
      <c r="E282" s="2">
        <v>129.08099999999999</v>
      </c>
      <c r="F282" s="1" cm="1">
        <f t="array" ref="F282">SMALL(IF(voie=Tableau_query__4[[#This Row],[VOIE]],pkfin,""),COUNTIF($B$2:B282,B282))</f>
        <v>71.048000000000002</v>
      </c>
      <c r="G282" t="str" cm="1">
        <f t="array" ref="G282">INDEX(agent,MATCH(Tableau_query__4[[#This Row],[Colonne1]],pkfin,0))</f>
        <v>Agent 301</v>
      </c>
    </row>
    <row r="283" spans="1:7" x14ac:dyDescent="0.3">
      <c r="A283" s="1" t="s">
        <v>222</v>
      </c>
      <c r="B283" s="1" t="s">
        <v>2</v>
      </c>
      <c r="C283" s="1" t="s">
        <v>27</v>
      </c>
      <c r="D283" s="2">
        <v>132.779</v>
      </c>
      <c r="E283" s="2">
        <v>128.666</v>
      </c>
      <c r="F283" s="1" cm="1">
        <f t="array" ref="F283">SMALL(IF(voie=Tableau_query__4[[#This Row],[VOIE]],pkfin,""),COUNTIF($B$2:B283,B283))</f>
        <v>72.08</v>
      </c>
      <c r="G283" t="str" cm="1">
        <f t="array" ref="G283">INDEX(agent,MATCH(Tableau_query__4[[#This Row],[Colonne1]],pkfin,0))</f>
        <v>Agent 303</v>
      </c>
    </row>
    <row r="284" spans="1:7" x14ac:dyDescent="0.3">
      <c r="A284" s="1" t="s">
        <v>223</v>
      </c>
      <c r="B284" s="1" t="s">
        <v>2</v>
      </c>
      <c r="C284" s="1" t="s">
        <v>27</v>
      </c>
      <c r="D284" s="2">
        <v>132.779</v>
      </c>
      <c r="E284" s="2">
        <v>128.042</v>
      </c>
      <c r="F284" s="1" cm="1">
        <f t="array" ref="F284">SMALL(IF(voie=Tableau_query__4[[#This Row],[VOIE]],pkfin,""),COUNTIF($B$2:B284,B284))</f>
        <v>73.275000000000006</v>
      </c>
      <c r="G284" t="str" cm="1">
        <f t="array" ref="G284">INDEX(agent,MATCH(Tableau_query__4[[#This Row],[Colonne1]],pkfin,0))</f>
        <v>Agent 308</v>
      </c>
    </row>
    <row r="285" spans="1:7" x14ac:dyDescent="0.3">
      <c r="A285" s="1" t="s">
        <v>226</v>
      </c>
      <c r="B285" s="1" t="s">
        <v>2</v>
      </c>
      <c r="C285" s="1" t="s">
        <v>27</v>
      </c>
      <c r="D285" s="2">
        <v>132.779</v>
      </c>
      <c r="E285" s="2">
        <v>131.648</v>
      </c>
      <c r="F285" s="1" cm="1">
        <f t="array" ref="F285">SMALL(IF(voie=Tableau_query__4[[#This Row],[VOIE]],pkfin,""),COUNTIF($B$2:B285,B285))</f>
        <v>74.424999999999997</v>
      </c>
      <c r="G285" t="str" cm="1">
        <f t="array" ref="G285">INDEX(agent,MATCH(Tableau_query__4[[#This Row],[Colonne1]],pkfin,0))</f>
        <v>Agent 307</v>
      </c>
    </row>
    <row r="286" spans="1:7" x14ac:dyDescent="0.3">
      <c r="A286" s="1" t="s">
        <v>227</v>
      </c>
      <c r="B286" s="1" t="s">
        <v>2</v>
      </c>
      <c r="C286" s="1" t="s">
        <v>27</v>
      </c>
      <c r="D286" s="2">
        <v>132.779</v>
      </c>
      <c r="E286" s="2">
        <v>130.52799999999999</v>
      </c>
      <c r="F286" s="1" cm="1">
        <f t="array" ref="F286">SMALL(IF(voie=Tableau_query__4[[#This Row],[VOIE]],pkfin,""),COUNTIF($B$2:B286,B286))</f>
        <v>75.424000000000007</v>
      </c>
      <c r="G286" t="str" cm="1">
        <f t="array" ref="G286">INDEX(agent,MATCH(Tableau_query__4[[#This Row],[Colonne1]],pkfin,0))</f>
        <v>Agent 312</v>
      </c>
    </row>
    <row r="287" spans="1:7" x14ac:dyDescent="0.3">
      <c r="A287" s="1" t="s">
        <v>230</v>
      </c>
      <c r="B287" s="1" t="s">
        <v>2</v>
      </c>
      <c r="C287" s="1" t="s">
        <v>27</v>
      </c>
      <c r="D287" s="2">
        <v>132.779</v>
      </c>
      <c r="E287" s="2">
        <v>133.958</v>
      </c>
      <c r="F287" s="1" cm="1">
        <f t="array" ref="F287">SMALL(IF(voie=Tableau_query__4[[#This Row],[VOIE]],pkfin,""),COUNTIF($B$2:B287,B287))</f>
        <v>76.424000000000007</v>
      </c>
      <c r="G287" t="str" cm="1">
        <f t="array" ref="G287">INDEX(agent,MATCH(Tableau_query__4[[#This Row],[Colonne1]],pkfin,0))</f>
        <v>Agent 311</v>
      </c>
    </row>
    <row r="288" spans="1:7" x14ac:dyDescent="0.3">
      <c r="A288" s="1" t="s">
        <v>231</v>
      </c>
      <c r="B288" s="1" t="s">
        <v>2</v>
      </c>
      <c r="C288" s="1" t="s">
        <v>27</v>
      </c>
      <c r="D288" s="2">
        <v>132.779</v>
      </c>
      <c r="E288" s="2">
        <v>132.893</v>
      </c>
      <c r="F288" s="1" cm="1">
        <f t="array" ref="F288">SMALL(IF(voie=Tableau_query__4[[#This Row],[VOIE]],pkfin,""),COUNTIF($B$2:B288,B288))</f>
        <v>77.424000000000007</v>
      </c>
      <c r="G288" t="str" cm="1">
        <f t="array" ref="G288">INDEX(agent,MATCH(Tableau_query__4[[#This Row],[Colonne1]],pkfin,0))</f>
        <v>Agent 316</v>
      </c>
    </row>
    <row r="289" spans="1:7" x14ac:dyDescent="0.3">
      <c r="A289" s="1" t="s">
        <v>234</v>
      </c>
      <c r="B289" s="1" t="s">
        <v>2</v>
      </c>
      <c r="C289" s="1" t="s">
        <v>27</v>
      </c>
      <c r="D289" s="2">
        <v>132.779</v>
      </c>
      <c r="E289" s="2">
        <v>136.47300000000001</v>
      </c>
      <c r="F289" s="1" cm="1">
        <f t="array" ref="F289">SMALL(IF(voie=Tableau_query__4[[#This Row],[VOIE]],pkfin,""),COUNTIF($B$2:B289,B289))</f>
        <v>78.61</v>
      </c>
      <c r="G289" t="str" cm="1">
        <f t="array" ref="G289">INDEX(agent,MATCH(Tableau_query__4[[#This Row],[Colonne1]],pkfin,0))</f>
        <v>Agent 315</v>
      </c>
    </row>
    <row r="290" spans="1:7" x14ac:dyDescent="0.3">
      <c r="A290" s="1" t="s">
        <v>235</v>
      </c>
      <c r="B290" s="1" t="s">
        <v>2</v>
      </c>
      <c r="C290" s="1" t="s">
        <v>27</v>
      </c>
      <c r="D290" s="2">
        <v>132.779</v>
      </c>
      <c r="E290" s="2">
        <v>135.364</v>
      </c>
      <c r="F290" s="1" cm="1">
        <f t="array" ref="F290">SMALL(IF(voie=Tableau_query__4[[#This Row],[VOIE]],pkfin,""),COUNTIF($B$2:B290,B290))</f>
        <v>79.628</v>
      </c>
      <c r="G290" t="str" cm="1">
        <f t="array" ref="G290">INDEX(agent,MATCH(Tableau_query__4[[#This Row],[Colonne1]],pkfin,0))</f>
        <v>Agent 320</v>
      </c>
    </row>
    <row r="291" spans="1:7" x14ac:dyDescent="0.3">
      <c r="A291" s="1" t="s">
        <v>237</v>
      </c>
      <c r="B291" s="1" t="s">
        <v>2</v>
      </c>
      <c r="C291" s="1" t="s">
        <v>27</v>
      </c>
      <c r="D291" s="2">
        <v>132.779</v>
      </c>
      <c r="E291" s="2">
        <v>138.53399999999999</v>
      </c>
      <c r="F291" s="1" cm="1">
        <f t="array" ref="F291">SMALL(IF(voie=Tableau_query__4[[#This Row],[VOIE]],pkfin,""),COUNTIF($B$2:B291,B291))</f>
        <v>80.63</v>
      </c>
      <c r="G291" t="str" cm="1">
        <f t="array" ref="G291">INDEX(agent,MATCH(Tableau_query__4[[#This Row],[Colonne1]],pkfin,0))</f>
        <v>Agent 319</v>
      </c>
    </row>
    <row r="292" spans="1:7" x14ac:dyDescent="0.3">
      <c r="A292" s="1" t="s">
        <v>238</v>
      </c>
      <c r="B292" s="1" t="s">
        <v>2</v>
      </c>
      <c r="C292" s="1" t="s">
        <v>27</v>
      </c>
      <c r="D292" s="2">
        <v>132.779</v>
      </c>
      <c r="E292" s="2">
        <v>137.547</v>
      </c>
      <c r="F292" s="1" cm="1">
        <f t="array" ref="F292">SMALL(IF(voie=Tableau_query__4[[#This Row],[VOIE]],pkfin,""),COUNTIF($B$2:B292,B292))</f>
        <v>81.718000000000004</v>
      </c>
      <c r="G292" t="str" cm="1">
        <f t="array" ref="G292">INDEX(agent,MATCH(Tableau_query__4[[#This Row],[Colonne1]],pkfin,0))</f>
        <v>Agent 324</v>
      </c>
    </row>
    <row r="293" spans="1:7" x14ac:dyDescent="0.3">
      <c r="A293" s="1" t="s">
        <v>241</v>
      </c>
      <c r="B293" s="1" t="s">
        <v>2</v>
      </c>
      <c r="C293" s="1" t="s">
        <v>15</v>
      </c>
      <c r="D293" s="2">
        <v>156.971</v>
      </c>
      <c r="E293" s="2">
        <v>151.23500000000001</v>
      </c>
      <c r="F293" s="1" cm="1">
        <f t="array" ref="F293">SMALL(IF(voie=Tableau_query__4[[#This Row],[VOIE]],pkfin,""),COUNTIF($B$2:B293,B293))</f>
        <v>82.707999999999998</v>
      </c>
      <c r="G293" t="str" cm="1">
        <f t="array" ref="G293">INDEX(agent,MATCH(Tableau_query__4[[#This Row],[Colonne1]],pkfin,0))</f>
        <v>Agent 323</v>
      </c>
    </row>
    <row r="294" spans="1:7" x14ac:dyDescent="0.3">
      <c r="A294" s="1" t="s">
        <v>242</v>
      </c>
      <c r="B294" s="1" t="s">
        <v>2</v>
      </c>
      <c r="C294" s="1" t="s">
        <v>15</v>
      </c>
      <c r="D294" s="2">
        <v>156.971</v>
      </c>
      <c r="E294" s="2">
        <v>150.12200000000001</v>
      </c>
      <c r="F294" s="1" cm="1">
        <f t="array" ref="F294">SMALL(IF(voie=Tableau_query__4[[#This Row],[VOIE]],pkfin,""),COUNTIF($B$2:B294,B294))</f>
        <v>83.697999999999993</v>
      </c>
      <c r="G294" t="str" cm="1">
        <f t="array" ref="G294">INDEX(agent,MATCH(Tableau_query__4[[#This Row],[Colonne1]],pkfin,0))</f>
        <v>Agent 328</v>
      </c>
    </row>
    <row r="295" spans="1:7" x14ac:dyDescent="0.3">
      <c r="A295" s="1" t="s">
        <v>245</v>
      </c>
      <c r="B295" s="1" t="s">
        <v>2</v>
      </c>
      <c r="C295" s="1" t="s">
        <v>15</v>
      </c>
      <c r="D295" s="2">
        <v>156.971</v>
      </c>
      <c r="E295" s="2">
        <v>153.47300000000001</v>
      </c>
      <c r="F295" s="1" cm="1">
        <f t="array" ref="F295">SMALL(IF(voie=Tableau_query__4[[#This Row],[VOIE]],pkfin,""),COUNTIF($B$2:B295,B295))</f>
        <v>84.766999999999996</v>
      </c>
      <c r="G295" t="str" cm="1">
        <f t="array" ref="G295">INDEX(agent,MATCH(Tableau_query__4[[#This Row],[Colonne1]],pkfin,0))</f>
        <v>Agent 327</v>
      </c>
    </row>
    <row r="296" spans="1:7" x14ac:dyDescent="0.3">
      <c r="A296" s="1" t="s">
        <v>246</v>
      </c>
      <c r="B296" s="1" t="s">
        <v>2</v>
      </c>
      <c r="C296" s="1" t="s">
        <v>15</v>
      </c>
      <c r="D296" s="2">
        <v>156.971</v>
      </c>
      <c r="E296" s="2">
        <v>152.31</v>
      </c>
      <c r="F296" s="1" cm="1">
        <f t="array" ref="F296">SMALL(IF(voie=Tableau_query__4[[#This Row],[VOIE]],pkfin,""),COUNTIF($B$2:B296,B296))</f>
        <v>85.823999999999998</v>
      </c>
      <c r="G296" t="str" cm="1">
        <f t="array" ref="G296">INDEX(agent,MATCH(Tableau_query__4[[#This Row],[Colonne1]],pkfin,0))</f>
        <v>Agent 135</v>
      </c>
    </row>
    <row r="297" spans="1:7" x14ac:dyDescent="0.3">
      <c r="A297" s="1" t="s">
        <v>249</v>
      </c>
      <c r="B297" s="1" t="s">
        <v>2</v>
      </c>
      <c r="C297" s="1" t="s">
        <v>15</v>
      </c>
      <c r="D297" s="2">
        <v>156.971</v>
      </c>
      <c r="E297" s="2">
        <v>155.708</v>
      </c>
      <c r="F297" s="1" cm="1">
        <f t="array" ref="F297">SMALL(IF(voie=Tableau_query__4[[#This Row],[VOIE]],pkfin,""),COUNTIF($B$2:B297,B297))</f>
        <v>86.948999999999998</v>
      </c>
      <c r="G297" t="str" cm="1">
        <f t="array" ref="G297">INDEX(agent,MATCH(Tableau_query__4[[#This Row],[Colonne1]],pkfin,0))</f>
        <v>Agent 134</v>
      </c>
    </row>
    <row r="298" spans="1:7" x14ac:dyDescent="0.3">
      <c r="A298" s="1" t="s">
        <v>250</v>
      </c>
      <c r="B298" s="1" t="s">
        <v>2</v>
      </c>
      <c r="C298" s="1" t="s">
        <v>15</v>
      </c>
      <c r="D298" s="2">
        <v>156.971</v>
      </c>
      <c r="E298" s="2">
        <v>154.47999999999999</v>
      </c>
      <c r="F298" s="1" cm="1">
        <f t="array" ref="F298">SMALL(IF(voie=Tableau_query__4[[#This Row],[VOIE]],pkfin,""),COUNTIF($B$2:B298,B298))</f>
        <v>88.058000000000007</v>
      </c>
      <c r="G298" t="str" cm="1">
        <f t="array" ref="G298">INDEX(agent,MATCH(Tableau_query__4[[#This Row],[Colonne1]],pkfin,0))</f>
        <v>Agent 138</v>
      </c>
    </row>
    <row r="299" spans="1:7" x14ac:dyDescent="0.3">
      <c r="A299" s="1" t="s">
        <v>255</v>
      </c>
      <c r="B299" s="1" t="s">
        <v>2</v>
      </c>
      <c r="C299" s="1" t="s">
        <v>15</v>
      </c>
      <c r="D299" s="2">
        <v>156.971</v>
      </c>
      <c r="E299" s="2">
        <v>158.40299999999999</v>
      </c>
      <c r="F299" s="1" cm="1">
        <f t="array" ref="F299">SMALL(IF(voie=Tableau_query__4[[#This Row],[VOIE]],pkfin,""),COUNTIF($B$2:B299,B299))</f>
        <v>90.161000000000001</v>
      </c>
      <c r="G299" t="str" cm="1">
        <f t="array" ref="G299">INDEX(agent,MATCH(Tableau_query__4[[#This Row],[Colonne1]],pkfin,0))</f>
        <v>Agent 141</v>
      </c>
    </row>
    <row r="300" spans="1:7" x14ac:dyDescent="0.3">
      <c r="A300" s="1" t="s">
        <v>256</v>
      </c>
      <c r="B300" s="1" t="s">
        <v>2</v>
      </c>
      <c r="C300" s="1" t="s">
        <v>15</v>
      </c>
      <c r="D300" s="2">
        <v>156.971</v>
      </c>
      <c r="E300" s="2">
        <v>158.18299999999999</v>
      </c>
      <c r="F300" s="1" cm="1">
        <f t="array" ref="F300">SMALL(IF(voie=Tableau_query__4[[#This Row],[VOIE]],pkfin,""),COUNTIF($B$2:B300,B300))</f>
        <v>91.144999999999996</v>
      </c>
      <c r="G300" t="str" cm="1">
        <f t="array" ref="G300">INDEX(agent,MATCH(Tableau_query__4[[#This Row],[Colonne1]],pkfin,0))</f>
        <v>Agent 140</v>
      </c>
    </row>
    <row r="301" spans="1:7" x14ac:dyDescent="0.3">
      <c r="A301" s="1" t="s">
        <v>257</v>
      </c>
      <c r="B301" s="1" t="s">
        <v>2</v>
      </c>
      <c r="C301" s="1" t="s">
        <v>15</v>
      </c>
      <c r="D301" s="2">
        <v>156.971</v>
      </c>
      <c r="E301" s="2">
        <v>157.524</v>
      </c>
      <c r="F301" s="1" cm="1">
        <f t="array" ref="F301">SMALL(IF(voie=Tableau_query__4[[#This Row],[VOIE]],pkfin,""),COUNTIF($B$2:B301,B301))</f>
        <v>92.180999999999997</v>
      </c>
      <c r="G301" t="str" cm="1">
        <f t="array" ref="G301">INDEX(agent,MATCH(Tableau_query__4[[#This Row],[Colonne1]],pkfin,0))</f>
        <v>Agent 144</v>
      </c>
    </row>
    <row r="302" spans="1:7" x14ac:dyDescent="0.3">
      <c r="A302" s="1" t="s">
        <v>258</v>
      </c>
      <c r="B302" s="1" t="s">
        <v>2</v>
      </c>
      <c r="C302" s="1" t="s">
        <v>15</v>
      </c>
      <c r="D302" s="2">
        <v>156.971</v>
      </c>
      <c r="E302" s="2">
        <v>156.69499999999999</v>
      </c>
      <c r="F302" s="1" cm="1">
        <f t="array" ref="F302">SMALL(IF(voie=Tableau_query__4[[#This Row],[VOIE]],pkfin,""),COUNTIF($B$2:B302,B302))</f>
        <v>93.144999999999996</v>
      </c>
      <c r="G302" t="str" cm="1">
        <f t="array" ref="G302">INDEX(agent,MATCH(Tableau_query__4[[#This Row],[Colonne1]],pkfin,0))</f>
        <v>Agent 143</v>
      </c>
    </row>
    <row r="303" spans="1:7" x14ac:dyDescent="0.3">
      <c r="A303" s="1" t="s">
        <v>259</v>
      </c>
      <c r="B303" s="1" t="s">
        <v>2</v>
      </c>
      <c r="C303" s="1" t="s">
        <v>15</v>
      </c>
      <c r="D303" s="2">
        <v>156.971</v>
      </c>
      <c r="E303" s="2">
        <v>157.43</v>
      </c>
      <c r="F303" s="1" cm="1">
        <f t="array" ref="F303">SMALL(IF(voie=Tableau_query__4[[#This Row],[VOIE]],pkfin,""),COUNTIF($B$2:B303,B303))</f>
        <v>94.147999999999996</v>
      </c>
      <c r="G303" t="str" cm="1">
        <f t="array" ref="G303">INDEX(agent,MATCH(Tableau_query__4[[#This Row],[Colonne1]],pkfin,0))</f>
        <v>Agent 147</v>
      </c>
    </row>
    <row r="304" spans="1:7" x14ac:dyDescent="0.3">
      <c r="A304" s="1" t="s">
        <v>262</v>
      </c>
      <c r="B304" s="1" t="s">
        <v>2</v>
      </c>
      <c r="C304" s="1" t="s">
        <v>15</v>
      </c>
      <c r="D304" s="2">
        <v>156.971</v>
      </c>
      <c r="E304" s="2">
        <v>159.97399999999999</v>
      </c>
      <c r="F304" s="1" cm="1">
        <f t="array" ref="F304">SMALL(IF(voie=Tableau_query__4[[#This Row],[VOIE]],pkfin,""),COUNTIF($B$2:B304,B304))</f>
        <v>95.174000000000007</v>
      </c>
      <c r="G304" t="str" cm="1">
        <f t="array" ref="G304">INDEX(agent,MATCH(Tableau_query__4[[#This Row],[Colonne1]],pkfin,0))</f>
        <v>Agent 146</v>
      </c>
    </row>
    <row r="305" spans="1:7" x14ac:dyDescent="0.3">
      <c r="A305" s="1" t="s">
        <v>263</v>
      </c>
      <c r="B305" s="1" t="s">
        <v>2</v>
      </c>
      <c r="C305" s="1" t="s">
        <v>15</v>
      </c>
      <c r="D305" s="2">
        <v>156.971</v>
      </c>
      <c r="E305" s="2">
        <v>158.93799999999999</v>
      </c>
      <c r="F305" s="1" cm="1">
        <f t="array" ref="F305">SMALL(IF(voie=Tableau_query__4[[#This Row],[VOIE]],pkfin,""),COUNTIF($B$2:B305,B305))</f>
        <v>96.218999999999994</v>
      </c>
      <c r="G305" t="str" cm="1">
        <f t="array" ref="G305">INDEX(agent,MATCH(Tableau_query__4[[#This Row],[Colonne1]],pkfin,0))</f>
        <v>Agent 148</v>
      </c>
    </row>
    <row r="306" spans="1:7" x14ac:dyDescent="0.3">
      <c r="A306" s="1" t="s">
        <v>266</v>
      </c>
      <c r="B306" s="1" t="s">
        <v>2</v>
      </c>
      <c r="C306" s="1" t="s">
        <v>15</v>
      </c>
      <c r="D306" s="2">
        <v>156.971</v>
      </c>
      <c r="E306" s="2">
        <v>161.02799999999999</v>
      </c>
      <c r="F306" s="1" cm="1">
        <f t="array" ref="F306">SMALL(IF(voie=Tableau_query__4[[#This Row],[VOIE]],pkfin,""),COUNTIF($B$2:B306,B306))</f>
        <v>96.76</v>
      </c>
      <c r="G306" t="str" cm="1">
        <f t="array" ref="G306">INDEX(agent,MATCH(Tableau_query__4[[#This Row],[Colonne1]],pkfin,0))</f>
        <v>Agent 156</v>
      </c>
    </row>
    <row r="307" spans="1:7" x14ac:dyDescent="0.3">
      <c r="A307" s="1" t="s">
        <v>269</v>
      </c>
      <c r="B307" s="1" t="s">
        <v>2</v>
      </c>
      <c r="C307" s="1" t="s">
        <v>16</v>
      </c>
      <c r="D307" s="2">
        <v>177.827</v>
      </c>
      <c r="E307" s="2">
        <v>174.024</v>
      </c>
      <c r="F307" s="1" cm="1">
        <f t="array" ref="F307">SMALL(IF(voie=Tableau_query__4[[#This Row],[VOIE]],pkfin,""),COUNTIF($B$2:B307,B307))</f>
        <v>96.956000000000003</v>
      </c>
      <c r="G307" t="str" cm="1">
        <f t="array" ref="G307">INDEX(agent,MATCH(Tableau_query__4[[#This Row],[Colonne1]],pkfin,0))</f>
        <v>Agent 154</v>
      </c>
    </row>
    <row r="308" spans="1:7" x14ac:dyDescent="0.3">
      <c r="A308" s="1" t="s">
        <v>275</v>
      </c>
      <c r="B308" s="1" t="s">
        <v>2</v>
      </c>
      <c r="C308" s="1" t="s">
        <v>16</v>
      </c>
      <c r="D308" s="2">
        <v>177.827</v>
      </c>
      <c r="E308" s="2">
        <v>178.14699999999999</v>
      </c>
      <c r="F308" s="1" cm="1">
        <f t="array" ref="F308">SMALL(IF(voie=Tableau_query__4[[#This Row],[VOIE]],pkfin,""),COUNTIF($B$2:B308,B308))</f>
        <v>97.614000000000004</v>
      </c>
      <c r="G308" t="str" cm="1">
        <f t="array" ref="G308">INDEX(agent,MATCH(Tableau_query__4[[#This Row],[Colonne1]],pkfin,0))</f>
        <v>Agent 153</v>
      </c>
    </row>
    <row r="309" spans="1:7" x14ac:dyDescent="0.3">
      <c r="A309" s="1" t="s">
        <v>276</v>
      </c>
      <c r="B309" s="1" t="s">
        <v>2</v>
      </c>
      <c r="C309" s="1" t="s">
        <v>16</v>
      </c>
      <c r="D309" s="2">
        <v>177.827</v>
      </c>
      <c r="E309" s="2">
        <v>177.67699999999999</v>
      </c>
      <c r="F309" s="1" cm="1">
        <f t="array" ref="F309">SMALL(IF(voie=Tableau_query__4[[#This Row],[VOIE]],pkfin,""),COUNTIF($B$2:B309,B309))</f>
        <v>97.84</v>
      </c>
      <c r="G309" t="str" cm="1">
        <f t="array" ref="G309">INDEX(agent,MATCH(Tableau_query__4[[#This Row],[Colonne1]],pkfin,0))</f>
        <v>Agent 152</v>
      </c>
    </row>
    <row r="310" spans="1:7" x14ac:dyDescent="0.3">
      <c r="A310" s="1" t="s">
        <v>277</v>
      </c>
      <c r="B310" s="1" t="s">
        <v>2</v>
      </c>
      <c r="C310" s="1" t="s">
        <v>16</v>
      </c>
      <c r="D310" s="2">
        <v>177.827</v>
      </c>
      <c r="E310" s="2">
        <v>176.14</v>
      </c>
      <c r="F310" s="1" cm="1">
        <f t="array" ref="F310">SMALL(IF(voie=Tableau_query__4[[#This Row],[VOIE]],pkfin,""),COUNTIF($B$2:B310,B310))</f>
        <v>98.445999999999998</v>
      </c>
      <c r="G310" t="str" cm="1">
        <f t="array" ref="G310">INDEX(agent,MATCH(Tableau_query__4[[#This Row],[Colonne1]],pkfin,0))</f>
        <v>Agent 157</v>
      </c>
    </row>
    <row r="311" spans="1:7" x14ac:dyDescent="0.3">
      <c r="A311" s="1" t="s">
        <v>280</v>
      </c>
      <c r="B311" s="1" t="s">
        <v>2</v>
      </c>
      <c r="C311" s="1" t="s">
        <v>16</v>
      </c>
      <c r="D311" s="2">
        <v>177.827</v>
      </c>
      <c r="E311" s="2">
        <v>179.88499999999999</v>
      </c>
      <c r="F311" s="1" cm="1">
        <f t="array" ref="F311">SMALL(IF(voie=Tableau_query__4[[#This Row],[VOIE]],pkfin,""),COUNTIF($B$2:B311,B311))</f>
        <v>99.710999999999999</v>
      </c>
      <c r="G311" t="str" cm="1">
        <f t="array" ref="G311">INDEX(agent,MATCH(Tableau_query__4[[#This Row],[Colonne1]],pkfin,0))</f>
        <v>Agent 159</v>
      </c>
    </row>
    <row r="312" spans="1:7" x14ac:dyDescent="0.3">
      <c r="A312" s="1" t="s">
        <v>281</v>
      </c>
      <c r="B312" s="1" t="s">
        <v>2</v>
      </c>
      <c r="C312" s="1" t="s">
        <v>16</v>
      </c>
      <c r="D312" s="2">
        <v>177.827</v>
      </c>
      <c r="E312" s="2">
        <v>178.673</v>
      </c>
      <c r="F312" s="1" cm="1">
        <f t="array" ref="F312">SMALL(IF(voie=Tableau_query__4[[#This Row],[VOIE]],pkfin,""),COUNTIF($B$2:B312,B312))</f>
        <v>101.1</v>
      </c>
      <c r="G312" t="str" cm="1">
        <f t="array" ref="G312">INDEX(agent,MATCH(Tableau_query__4[[#This Row],[Colonne1]],pkfin,0))</f>
        <v>Agent 170</v>
      </c>
    </row>
    <row r="313" spans="1:7" x14ac:dyDescent="0.3">
      <c r="A313" s="1" t="s">
        <v>282</v>
      </c>
      <c r="B313" s="1" t="s">
        <v>2</v>
      </c>
      <c r="C313" s="1" t="s">
        <v>16</v>
      </c>
      <c r="D313" s="2">
        <v>177.827</v>
      </c>
      <c r="E313" s="2">
        <v>178.47900000000001</v>
      </c>
      <c r="F313" s="1" cm="1">
        <f t="array" ref="F313">SMALL(IF(voie=Tableau_query__4[[#This Row],[VOIE]],pkfin,""),COUNTIF($B$2:B313,B313))</f>
        <v>102.36</v>
      </c>
      <c r="G313" t="str" cm="1">
        <f t="array" ref="G313">INDEX(agent,MATCH(Tableau_query__4[[#This Row],[Colonne1]],pkfin,0))</f>
        <v>Agent 169</v>
      </c>
    </row>
    <row r="314" spans="1:7" x14ac:dyDescent="0.3">
      <c r="A314" s="1" t="s">
        <v>283</v>
      </c>
      <c r="B314" s="1" t="s">
        <v>2</v>
      </c>
      <c r="C314" s="1" t="s">
        <v>16</v>
      </c>
      <c r="D314" s="2">
        <v>177.827</v>
      </c>
      <c r="E314" s="2">
        <v>178.31399999999999</v>
      </c>
      <c r="F314" s="1" cm="1">
        <f t="array" ref="F314">SMALL(IF(voie=Tableau_query__4[[#This Row],[VOIE]],pkfin,""),COUNTIF($B$2:B314,B314))</f>
        <v>102.89400000000001</v>
      </c>
      <c r="G314" t="str" cm="1">
        <f t="array" ref="G314">INDEX(agent,MATCH(Tableau_query__4[[#This Row],[Colonne1]],pkfin,0))</f>
        <v>Agent 172</v>
      </c>
    </row>
    <row r="315" spans="1:7" x14ac:dyDescent="0.3">
      <c r="A315" s="1" t="s">
        <v>287</v>
      </c>
      <c r="B315" s="1" t="s">
        <v>2</v>
      </c>
      <c r="C315" s="1" t="s">
        <v>3</v>
      </c>
      <c r="D315" s="2">
        <v>5.07</v>
      </c>
      <c r="E315" s="2">
        <v>3.3639999999999999</v>
      </c>
      <c r="F315" s="1" cm="1">
        <f t="array" ref="F315">SMALL(IF(voie=Tableau_query__4[[#This Row],[VOIE]],pkfin,""),COUNTIF($B$2:B315,B315))</f>
        <v>102.911</v>
      </c>
      <c r="G315" t="str" cm="1">
        <f t="array" ref="G315">INDEX(agent,MATCH(Tableau_query__4[[#This Row],[Colonne1]],pkfin,0))</f>
        <v>Agent 168</v>
      </c>
    </row>
    <row r="316" spans="1:7" x14ac:dyDescent="0.3">
      <c r="A316" s="1" t="s">
        <v>288</v>
      </c>
      <c r="B316" s="1" t="s">
        <v>2</v>
      </c>
      <c r="C316" s="1" t="s">
        <v>3</v>
      </c>
      <c r="D316" s="2">
        <v>5.07</v>
      </c>
      <c r="E316" s="2">
        <v>3.0089999999999999</v>
      </c>
      <c r="F316" s="1" cm="1">
        <f t="array" ref="F316">SMALL(IF(voie=Tableau_query__4[[#This Row],[VOIE]],pkfin,""),COUNTIF($B$2:B316,B316))</f>
        <v>103.381</v>
      </c>
      <c r="G316" t="str" cm="1">
        <f t="array" ref="G316">INDEX(agent,MATCH(Tableau_query__4[[#This Row],[Colonne1]],pkfin,0))</f>
        <v>Agent 171</v>
      </c>
    </row>
    <row r="317" spans="1:7" x14ac:dyDescent="0.3">
      <c r="A317" s="1" t="s">
        <v>289</v>
      </c>
      <c r="B317" s="1" t="s">
        <v>2</v>
      </c>
      <c r="C317" s="1" t="s">
        <v>3</v>
      </c>
      <c r="D317" s="2">
        <v>5.07</v>
      </c>
      <c r="E317" s="2">
        <v>1.9770000000000001</v>
      </c>
      <c r="F317" s="1" cm="1">
        <f t="array" ref="F317">SMALL(IF(voie=Tableau_query__4[[#This Row],[VOIE]],pkfin,""),COUNTIF($B$2:B317,B317))</f>
        <v>103.613</v>
      </c>
      <c r="G317" t="str" cm="1">
        <f t="array" ref="G317">INDEX(agent,MATCH(Tableau_query__4[[#This Row],[Colonne1]],pkfin,0))</f>
        <v>Agent 178</v>
      </c>
    </row>
    <row r="318" spans="1:7" x14ac:dyDescent="0.3">
      <c r="A318" s="1" t="s">
        <v>290</v>
      </c>
      <c r="B318" s="1" t="s">
        <v>2</v>
      </c>
      <c r="C318" s="1" t="s">
        <v>3</v>
      </c>
      <c r="D318" s="2">
        <v>5.07</v>
      </c>
      <c r="E318" s="2">
        <v>1.732</v>
      </c>
      <c r="F318" s="1" cm="1">
        <f t="array" ref="F318">SMALL(IF(voie=Tableau_query__4[[#This Row],[VOIE]],pkfin,""),COUNTIF($B$2:B318,B318))</f>
        <v>103.86799999999999</v>
      </c>
      <c r="G318" t="str" cm="1">
        <f t="array" ref="G318">INDEX(agent,MATCH(Tableau_query__4[[#This Row],[Colonne1]],pkfin,0))</f>
        <v>Agent 181</v>
      </c>
    </row>
    <row r="319" spans="1:7" x14ac:dyDescent="0.3">
      <c r="A319" s="1" t="s">
        <v>291</v>
      </c>
      <c r="B319" s="1" t="s">
        <v>2</v>
      </c>
      <c r="C319" s="1" t="s">
        <v>3</v>
      </c>
      <c r="D319" s="2">
        <v>5.07</v>
      </c>
      <c r="E319" s="2">
        <v>2.7930000000000001</v>
      </c>
      <c r="F319" s="1" cm="1">
        <f t="array" ref="F319">SMALL(IF(voie=Tableau_query__4[[#This Row],[VOIE]],pkfin,""),COUNTIF($B$2:B319,B319))</f>
        <v>103.997</v>
      </c>
      <c r="G319" t="str" cm="1">
        <f t="array" ref="G319">INDEX(agent,MATCH(Tableau_query__4[[#This Row],[Colonne1]],pkfin,0))</f>
        <v>Agent 177</v>
      </c>
    </row>
    <row r="320" spans="1:7" x14ac:dyDescent="0.3">
      <c r="A320" s="1" t="s">
        <v>295</v>
      </c>
      <c r="B320" s="1" t="s">
        <v>2</v>
      </c>
      <c r="C320" s="1" t="s">
        <v>3</v>
      </c>
      <c r="D320" s="2">
        <v>5.07</v>
      </c>
      <c r="E320" s="2">
        <v>5.1749999999999998</v>
      </c>
      <c r="F320" s="1" cm="1">
        <f t="array" ref="F320">SMALL(IF(voie=Tableau_query__4[[#This Row],[VOIE]],pkfin,""),COUNTIF($B$2:B320,B320))</f>
        <v>104.6</v>
      </c>
      <c r="G320" t="str" cm="1">
        <f t="array" ref="G320">INDEX(agent,MATCH(Tableau_query__4[[#This Row],[Colonne1]],pkfin,0))</f>
        <v>Agent 180</v>
      </c>
    </row>
    <row r="321" spans="1:7" x14ac:dyDescent="0.3">
      <c r="A321" s="1" t="s">
        <v>296</v>
      </c>
      <c r="B321" s="1" t="s">
        <v>2</v>
      </c>
      <c r="C321" s="1" t="s">
        <v>3</v>
      </c>
      <c r="D321" s="2">
        <v>5.07</v>
      </c>
      <c r="E321" s="2">
        <v>4.157</v>
      </c>
      <c r="F321" s="1" cm="1">
        <f t="array" ref="F321">SMALL(IF(voie=Tableau_query__4[[#This Row],[VOIE]],pkfin,""),COUNTIF($B$2:B321,B321))</f>
        <v>105</v>
      </c>
      <c r="G321" t="str" cm="1">
        <f t="array" ref="G321">INDEX(agent,MATCH(Tableau_query__4[[#This Row],[Colonne1]],pkfin,0))</f>
        <v>Agent 176</v>
      </c>
    </row>
    <row r="322" spans="1:7" x14ac:dyDescent="0.3">
      <c r="A322" s="1" t="s">
        <v>298</v>
      </c>
      <c r="B322" s="1" t="s">
        <v>2</v>
      </c>
      <c r="C322" s="1" t="s">
        <v>3</v>
      </c>
      <c r="D322" s="2">
        <v>5.07</v>
      </c>
      <c r="E322" s="2">
        <v>7.2850000000000001</v>
      </c>
      <c r="F322" s="1" cm="1">
        <f t="array" ref="F322">SMALL(IF(voie=Tableau_query__4[[#This Row],[VOIE]],pkfin,""),COUNTIF($B$2:B322,B322))</f>
        <v>105.6</v>
      </c>
      <c r="G322" t="str" cm="1">
        <f t="array" ref="G322">INDEX(agent,MATCH(Tableau_query__4[[#This Row],[Colonne1]],pkfin,0))</f>
        <v>Agent 333</v>
      </c>
    </row>
    <row r="323" spans="1:7" x14ac:dyDescent="0.3">
      <c r="A323" s="1" t="s">
        <v>299</v>
      </c>
      <c r="B323" s="1" t="s">
        <v>2</v>
      </c>
      <c r="C323" s="1" t="s">
        <v>3</v>
      </c>
      <c r="D323" s="2">
        <v>5.07</v>
      </c>
      <c r="E323" s="2">
        <v>6.2</v>
      </c>
      <c r="F323" s="1" cm="1">
        <f t="array" ref="F323">SMALL(IF(voie=Tableau_query__4[[#This Row],[VOIE]],pkfin,""),COUNTIF($B$2:B323,B323))</f>
        <v>105.628</v>
      </c>
      <c r="G323" t="str" cm="1">
        <f t="array" ref="G323">INDEX(agent,MATCH(Tableau_query__4[[#This Row],[Colonne1]],pkfin,0))</f>
        <v>Agent 179</v>
      </c>
    </row>
    <row r="324" spans="1:7" x14ac:dyDescent="0.3">
      <c r="A324" s="1" t="s">
        <v>301</v>
      </c>
      <c r="B324" s="1" t="s">
        <v>2</v>
      </c>
      <c r="C324" s="1" t="s">
        <v>3</v>
      </c>
      <c r="D324" s="2">
        <v>5.07</v>
      </c>
      <c r="E324" s="2">
        <v>9.3550000000000004</v>
      </c>
      <c r="F324" s="1" cm="1">
        <f t="array" ref="F324">SMALL(IF(voie=Tableau_query__4[[#This Row],[VOIE]],pkfin,""),COUNTIF($B$2:B324,B324))</f>
        <v>106.595</v>
      </c>
      <c r="G324" t="str" cm="1">
        <f t="array" ref="G324">INDEX(agent,MATCH(Tableau_query__4[[#This Row],[Colonne1]],pkfin,0))</f>
        <v>Agent 332</v>
      </c>
    </row>
    <row r="325" spans="1:7" x14ac:dyDescent="0.3">
      <c r="A325" s="1" t="s">
        <v>302</v>
      </c>
      <c r="B325" s="1" t="s">
        <v>2</v>
      </c>
      <c r="C325" s="1" t="s">
        <v>3</v>
      </c>
      <c r="D325" s="2">
        <v>5.07</v>
      </c>
      <c r="E325" s="2">
        <v>8.3350000000000009</v>
      </c>
      <c r="F325" s="1" cm="1">
        <f t="array" ref="F325">SMALL(IF(voie=Tableau_query__4[[#This Row],[VOIE]],pkfin,""),COUNTIF($B$2:B325,B325))</f>
        <v>107.614</v>
      </c>
      <c r="G325" t="str" cm="1">
        <f t="array" ref="G325">INDEX(agent,MATCH(Tableau_query__4[[#This Row],[Colonne1]],pkfin,0))</f>
        <v>Agent 337</v>
      </c>
    </row>
    <row r="326" spans="1:7" x14ac:dyDescent="0.3">
      <c r="A326" s="1" t="s">
        <v>304</v>
      </c>
      <c r="B326" s="1" t="s">
        <v>2</v>
      </c>
      <c r="C326" s="1" t="s">
        <v>24</v>
      </c>
      <c r="D326" s="2">
        <v>17.407</v>
      </c>
      <c r="E326" s="2">
        <v>10.8</v>
      </c>
      <c r="F326" s="1" cm="1">
        <f t="array" ref="F326">SMALL(IF(voie=Tableau_query__4[[#This Row],[VOIE]],pkfin,""),COUNTIF($B$2:B326,B326))</f>
        <v>108.807</v>
      </c>
      <c r="G326" t="str" cm="1">
        <f t="array" ref="G326">INDEX(agent,MATCH(Tableau_query__4[[#This Row],[Colonne1]],pkfin,0))</f>
        <v>Agent 336</v>
      </c>
    </row>
    <row r="327" spans="1:7" x14ac:dyDescent="0.3">
      <c r="A327" s="1" t="s">
        <v>305</v>
      </c>
      <c r="B327" s="1" t="s">
        <v>2</v>
      </c>
      <c r="C327" s="1" t="s">
        <v>3</v>
      </c>
      <c r="D327" s="2">
        <v>5.07</v>
      </c>
      <c r="E327" s="2">
        <v>10.374000000000001</v>
      </c>
      <c r="F327" s="1" cm="1">
        <f t="array" ref="F327">SMALL(IF(voie=Tableau_query__4[[#This Row],[VOIE]],pkfin,""),COUNTIF($B$2:B327,B327))</f>
        <v>109.61</v>
      </c>
      <c r="G327" t="str" cm="1">
        <f t="array" ref="G327">INDEX(agent,MATCH(Tableau_query__4[[#This Row],[Colonne1]],pkfin,0))</f>
        <v>Agent 342</v>
      </c>
    </row>
    <row r="328" spans="1:7" x14ac:dyDescent="0.3">
      <c r="A328" s="1" t="s">
        <v>307</v>
      </c>
      <c r="B328" s="1" t="s">
        <v>2</v>
      </c>
      <c r="C328" s="1" t="s">
        <v>24</v>
      </c>
      <c r="D328" s="2">
        <v>17.407</v>
      </c>
      <c r="E328" s="2">
        <v>13.491</v>
      </c>
      <c r="F328" s="1" cm="1">
        <f t="array" ref="F328">SMALL(IF(voie=Tableau_query__4[[#This Row],[VOIE]],pkfin,""),COUNTIF($B$2:B328,B328))</f>
        <v>110.51</v>
      </c>
      <c r="G328" t="str" cm="1">
        <f t="array" ref="G328">INDEX(agent,MATCH(Tableau_query__4[[#This Row],[Colonne1]],pkfin,0))</f>
        <v>Agent 341</v>
      </c>
    </row>
    <row r="329" spans="1:7" x14ac:dyDescent="0.3">
      <c r="A329" s="1" t="s">
        <v>308</v>
      </c>
      <c r="B329" s="1" t="s">
        <v>2</v>
      </c>
      <c r="C329" s="1" t="s">
        <v>24</v>
      </c>
      <c r="D329" s="2">
        <v>17.407</v>
      </c>
      <c r="E329" s="2">
        <v>12.446999999999999</v>
      </c>
      <c r="F329" s="1" cm="1">
        <f t="array" ref="F329">SMALL(IF(voie=Tableau_query__4[[#This Row],[VOIE]],pkfin,""),COUNTIF($B$2:B329,B329))</f>
        <v>111.4</v>
      </c>
      <c r="G329" t="str" cm="1">
        <f t="array" ref="G329">INDEX(agent,MATCH(Tableau_query__4[[#This Row],[Colonne1]],pkfin,0))</f>
        <v>Agent 340</v>
      </c>
    </row>
    <row r="330" spans="1:7" x14ac:dyDescent="0.3">
      <c r="A330" s="1" t="s">
        <v>310</v>
      </c>
      <c r="B330" s="1" t="s">
        <v>2</v>
      </c>
      <c r="C330" s="1" t="s">
        <v>24</v>
      </c>
      <c r="D330" s="2">
        <v>17.407</v>
      </c>
      <c r="E330" s="2">
        <v>15.545</v>
      </c>
      <c r="F330" s="1" cm="1">
        <f t="array" ref="F330">SMALL(IF(voie=Tableau_query__4[[#This Row],[VOIE]],pkfin,""),COUNTIF($B$2:B330,B330))</f>
        <v>112.29</v>
      </c>
      <c r="G330" t="str" cm="1">
        <f t="array" ref="G330">INDEX(agent,MATCH(Tableau_query__4[[#This Row],[Colonne1]],pkfin,0))</f>
        <v>Agent 346</v>
      </c>
    </row>
    <row r="331" spans="1:7" x14ac:dyDescent="0.3">
      <c r="A331" s="1" t="s">
        <v>311</v>
      </c>
      <c r="B331" s="1" t="s">
        <v>2</v>
      </c>
      <c r="C331" s="1" t="s">
        <v>24</v>
      </c>
      <c r="D331" s="2">
        <v>17.407</v>
      </c>
      <c r="E331" s="2">
        <v>14.547000000000001</v>
      </c>
      <c r="F331" s="1" cm="1">
        <f t="array" ref="F331">SMALL(IF(voie=Tableau_query__4[[#This Row],[VOIE]],pkfin,""),COUNTIF($B$2:B331,B331))</f>
        <v>113.664</v>
      </c>
      <c r="G331" t="str" cm="1">
        <f t="array" ref="G331">INDEX(agent,MATCH(Tableau_query__4[[#This Row],[Colonne1]],pkfin,0))</f>
        <v>Agent 345</v>
      </c>
    </row>
    <row r="332" spans="1:7" x14ac:dyDescent="0.3">
      <c r="A332" s="1" t="s">
        <v>314</v>
      </c>
      <c r="B332" s="1" t="s">
        <v>2</v>
      </c>
      <c r="C332" s="1" t="s">
        <v>24</v>
      </c>
      <c r="D332" s="2">
        <v>17.407</v>
      </c>
      <c r="E332" s="2">
        <v>17.689</v>
      </c>
      <c r="F332" s="1" cm="1">
        <f t="array" ref="F332">SMALL(IF(voie=Tableau_query__4[[#This Row],[VOIE]],pkfin,""),COUNTIF($B$2:B332,B332))</f>
        <v>114.72</v>
      </c>
      <c r="G332" t="str" cm="1">
        <f t="array" ref="G332">INDEX(agent,MATCH(Tableau_query__4[[#This Row],[Colonne1]],pkfin,0))</f>
        <v>Agent 350</v>
      </c>
    </row>
    <row r="333" spans="1:7" x14ac:dyDescent="0.3">
      <c r="A333" s="1" t="s">
        <v>315</v>
      </c>
      <c r="B333" s="1" t="s">
        <v>2</v>
      </c>
      <c r="C333" s="1" t="s">
        <v>24</v>
      </c>
      <c r="D333" s="2">
        <v>17.407</v>
      </c>
      <c r="E333" s="2">
        <v>16.661999999999999</v>
      </c>
      <c r="F333" s="1" cm="1">
        <f t="array" ref="F333">SMALL(IF(voie=Tableau_query__4[[#This Row],[VOIE]],pkfin,""),COUNTIF($B$2:B333,B333))</f>
        <v>115.87</v>
      </c>
      <c r="G333" t="str" cm="1">
        <f t="array" ref="G333">INDEX(agent,MATCH(Tableau_query__4[[#This Row],[Colonne1]],pkfin,0))</f>
        <v>Agent 349</v>
      </c>
    </row>
    <row r="334" spans="1:7" x14ac:dyDescent="0.3">
      <c r="A334" s="1" t="s">
        <v>318</v>
      </c>
      <c r="B334" s="1" t="s">
        <v>2</v>
      </c>
      <c r="C334" s="1" t="s">
        <v>24</v>
      </c>
      <c r="D334" s="2">
        <v>17.407</v>
      </c>
      <c r="E334" s="2">
        <v>19.742999999999999</v>
      </c>
      <c r="F334" s="1" cm="1">
        <f t="array" ref="F334">SMALL(IF(voie=Tableau_query__4[[#This Row],[VOIE]],pkfin,""),COUNTIF($B$2:B334,B334))</f>
        <v>116.9</v>
      </c>
      <c r="G334" t="str" cm="1">
        <f t="array" ref="G334">INDEX(agent,MATCH(Tableau_query__4[[#This Row],[Colonne1]],pkfin,0))</f>
        <v>Agent 354</v>
      </c>
    </row>
    <row r="335" spans="1:7" x14ac:dyDescent="0.3">
      <c r="A335" s="1" t="s">
        <v>319</v>
      </c>
      <c r="B335" s="1" t="s">
        <v>2</v>
      </c>
      <c r="C335" s="1" t="s">
        <v>24</v>
      </c>
      <c r="D335" s="2">
        <v>17.407</v>
      </c>
      <c r="E335" s="2">
        <v>18.716000000000001</v>
      </c>
      <c r="F335" s="1" cm="1">
        <f t="array" ref="F335">SMALL(IF(voie=Tableau_query__4[[#This Row],[VOIE]],pkfin,""),COUNTIF($B$2:B335,B335))</f>
        <v>117.92</v>
      </c>
      <c r="G335" t="str" cm="1">
        <f t="array" ref="G335">INDEX(agent,MATCH(Tableau_query__4[[#This Row],[Colonne1]],pkfin,0))</f>
        <v>Agent 370</v>
      </c>
    </row>
    <row r="336" spans="1:7" x14ac:dyDescent="0.3">
      <c r="A336" s="1" t="s">
        <v>322</v>
      </c>
      <c r="B336" s="1" t="s">
        <v>2</v>
      </c>
      <c r="C336" s="1" t="s">
        <v>24</v>
      </c>
      <c r="D336" s="2">
        <v>17.407</v>
      </c>
      <c r="E336" s="2">
        <v>21.798999999999999</v>
      </c>
      <c r="F336" s="1" cm="1">
        <f t="array" ref="F336">SMALL(IF(voie=Tableau_query__4[[#This Row],[VOIE]],pkfin,""),COUNTIF($B$2:B336,B336))</f>
        <v>118</v>
      </c>
      <c r="G336" t="str" cm="1">
        <f t="array" ref="G336">INDEX(agent,MATCH(Tableau_query__4[[#This Row],[Colonne1]],pkfin,0))</f>
        <v>Agent 352</v>
      </c>
    </row>
    <row r="337" spans="1:7" x14ac:dyDescent="0.3">
      <c r="A337" s="1" t="s">
        <v>323</v>
      </c>
      <c r="B337" s="1" t="s">
        <v>2</v>
      </c>
      <c r="C337" s="1" t="s">
        <v>24</v>
      </c>
      <c r="D337" s="2">
        <v>17.407</v>
      </c>
      <c r="E337" s="2">
        <v>20.77</v>
      </c>
      <c r="F337" s="1" cm="1">
        <f t="array" ref="F337">SMALL(IF(voie=Tableau_query__4[[#This Row],[VOIE]],pkfin,""),COUNTIF($B$2:B337,B337))</f>
        <v>118.92</v>
      </c>
      <c r="G337" t="str" cm="1">
        <f t="array" ref="G337">INDEX(agent,MATCH(Tableau_query__4[[#This Row],[Colonne1]],pkfin,0))</f>
        <v>Agent 369</v>
      </c>
    </row>
    <row r="338" spans="1:7" x14ac:dyDescent="0.3">
      <c r="A338" s="1" t="s">
        <v>326</v>
      </c>
      <c r="B338" s="1" t="s">
        <v>2</v>
      </c>
      <c r="C338" s="1" t="s">
        <v>26</v>
      </c>
      <c r="D338" s="2">
        <v>69.801000000000002</v>
      </c>
      <c r="E338" s="2">
        <v>68.710999999999999</v>
      </c>
      <c r="F338" s="1" cm="1">
        <f t="array" ref="F338">SMALL(IF(voie=Tableau_query__4[[#This Row],[VOIE]],pkfin,""),COUNTIF($B$2:B338,B338))</f>
        <v>119.12</v>
      </c>
      <c r="G338" t="str" cm="1">
        <f t="array" ref="G338">INDEX(agent,MATCH(Tableau_query__4[[#This Row],[Colonne1]],pkfin,0))</f>
        <v>Agent 358</v>
      </c>
    </row>
    <row r="339" spans="1:7" x14ac:dyDescent="0.3">
      <c r="A339" s="1" t="s">
        <v>327</v>
      </c>
      <c r="B339" s="1" t="s">
        <v>2</v>
      </c>
      <c r="C339" s="1" t="s">
        <v>26</v>
      </c>
      <c r="D339" s="2">
        <v>69.801000000000002</v>
      </c>
      <c r="E339" s="2">
        <v>67.221999999999994</v>
      </c>
      <c r="F339" s="1" cm="1">
        <f t="array" ref="F339">SMALL(IF(voie=Tableau_query__4[[#This Row],[VOIE]],pkfin,""),COUNTIF($B$2:B339,B339))</f>
        <v>120.2</v>
      </c>
      <c r="G339" t="str" cm="1">
        <f t="array" ref="G339">INDEX(agent,MATCH(Tableau_query__4[[#This Row],[Colonne1]],pkfin,0))</f>
        <v>Agent 357</v>
      </c>
    </row>
    <row r="340" spans="1:7" x14ac:dyDescent="0.3">
      <c r="A340" s="1" t="s">
        <v>333</v>
      </c>
      <c r="B340" s="1" t="s">
        <v>2</v>
      </c>
      <c r="C340" s="1" t="s">
        <v>26</v>
      </c>
      <c r="D340" s="2">
        <v>69.801000000000002</v>
      </c>
      <c r="E340" s="2">
        <v>70.135000000000005</v>
      </c>
      <c r="F340" s="1" cm="1">
        <f t="array" ref="F340">SMALL(IF(voie=Tableau_query__4[[#This Row],[VOIE]],pkfin,""),COUNTIF($B$2:B340,B340))</f>
        <v>120.74299999999999</v>
      </c>
      <c r="G340" t="str" cm="1">
        <f t="array" ref="G340">INDEX(agent,MATCH(Tableau_query__4[[#This Row],[Colonne1]],pkfin,0))</f>
        <v>Agent 372</v>
      </c>
    </row>
    <row r="341" spans="1:7" x14ac:dyDescent="0.3">
      <c r="A341" s="1" t="s">
        <v>334</v>
      </c>
      <c r="B341" s="1" t="s">
        <v>2</v>
      </c>
      <c r="C341" s="1" t="s">
        <v>26</v>
      </c>
      <c r="D341" s="2">
        <v>69.801000000000002</v>
      </c>
      <c r="E341" s="2">
        <v>69.799000000000007</v>
      </c>
      <c r="F341" s="1" cm="1">
        <f t="array" ref="F341">SMALL(IF(voie=Tableau_query__4[[#This Row],[VOIE]],pkfin,""),COUNTIF($B$2:B341,B341))</f>
        <v>121.746</v>
      </c>
      <c r="G341" t="str" cm="1">
        <f t="array" ref="G341">INDEX(agent,MATCH(Tableau_query__4[[#This Row],[Colonne1]],pkfin,0))</f>
        <v>Agent 360</v>
      </c>
    </row>
    <row r="342" spans="1:7" x14ac:dyDescent="0.3">
      <c r="A342" s="1" t="s">
        <v>335</v>
      </c>
      <c r="B342" s="1" t="s">
        <v>2</v>
      </c>
      <c r="C342" s="1" t="s">
        <v>26</v>
      </c>
      <c r="D342" s="2">
        <v>69.801000000000002</v>
      </c>
      <c r="E342" s="2">
        <v>69.135999999999996</v>
      </c>
      <c r="F342" s="1" cm="1">
        <f t="array" ref="F342">SMALL(IF(voie=Tableau_query__4[[#This Row],[VOIE]],pkfin,""),COUNTIF($B$2:B342,B342))</f>
        <v>122.6</v>
      </c>
      <c r="G342" t="str" cm="1">
        <f t="array" ref="G342">INDEX(agent,MATCH(Tableau_query__4[[#This Row],[Colonne1]],pkfin,0))</f>
        <v>Agent 371</v>
      </c>
    </row>
    <row r="343" spans="1:7" x14ac:dyDescent="0.3">
      <c r="A343" s="1" t="s">
        <v>338</v>
      </c>
      <c r="B343" s="1" t="s">
        <v>2</v>
      </c>
      <c r="C343" s="1" t="s">
        <v>26</v>
      </c>
      <c r="D343" s="2">
        <v>69.801000000000002</v>
      </c>
      <c r="E343" s="2">
        <v>72.08</v>
      </c>
      <c r="F343" s="1" cm="1">
        <f t="array" ref="F343">SMALL(IF(voie=Tableau_query__4[[#This Row],[VOIE]],pkfin,""),COUNTIF($B$2:B343,B343))</f>
        <v>123</v>
      </c>
      <c r="G343" t="str" cm="1">
        <f t="array" ref="G343">INDEX(agent,MATCH(Tableau_query__4[[#This Row],[Colonne1]],pkfin,0))</f>
        <v>Agent 359</v>
      </c>
    </row>
    <row r="344" spans="1:7" x14ac:dyDescent="0.3">
      <c r="A344" s="1" t="s">
        <v>339</v>
      </c>
      <c r="B344" s="1" t="s">
        <v>2</v>
      </c>
      <c r="C344" s="1" t="s">
        <v>26</v>
      </c>
      <c r="D344" s="2">
        <v>69.801000000000002</v>
      </c>
      <c r="E344" s="2">
        <v>71.048000000000002</v>
      </c>
      <c r="F344" s="1" cm="1">
        <f t="array" ref="F344">SMALL(IF(voie=Tableau_query__4[[#This Row],[VOIE]],pkfin,""),COUNTIF($B$2:B344,B344))</f>
        <v>123.149</v>
      </c>
      <c r="G344" t="str" cm="1">
        <f t="array" ref="G344">INDEX(agent,MATCH(Tableau_query__4[[#This Row],[Colonne1]],pkfin,0))</f>
        <v>Agent 376</v>
      </c>
    </row>
    <row r="345" spans="1:7" x14ac:dyDescent="0.3">
      <c r="A345" s="1" t="s">
        <v>342</v>
      </c>
      <c r="B345" s="1" t="s">
        <v>2</v>
      </c>
      <c r="C345" s="1" t="s">
        <v>26</v>
      </c>
      <c r="D345" s="2">
        <v>69.801000000000002</v>
      </c>
      <c r="E345" s="2">
        <v>74.424999999999997</v>
      </c>
      <c r="F345" s="1" cm="1">
        <f t="array" ref="F345">SMALL(IF(voie=Tableau_query__4[[#This Row],[VOIE]],pkfin,""),COUNTIF($B$2:B345,B345))</f>
        <v>123.676</v>
      </c>
      <c r="G345" t="str" cm="1">
        <f t="array" ref="G345">INDEX(agent,MATCH(Tableau_query__4[[#This Row],[Colonne1]],pkfin,0))</f>
        <v>Agent 375</v>
      </c>
    </row>
    <row r="346" spans="1:7" x14ac:dyDescent="0.3">
      <c r="A346" s="1" t="s">
        <v>343</v>
      </c>
      <c r="B346" s="1" t="s">
        <v>2</v>
      </c>
      <c r="C346" s="1" t="s">
        <v>26</v>
      </c>
      <c r="D346" s="2">
        <v>69.801000000000002</v>
      </c>
      <c r="E346" s="2">
        <v>73.275000000000006</v>
      </c>
      <c r="F346" s="1" cm="1">
        <f t="array" ref="F346">SMALL(IF(voie=Tableau_query__4[[#This Row],[VOIE]],pkfin,""),COUNTIF($B$2:B346,B346))</f>
        <v>124.26300000000001</v>
      </c>
      <c r="G346" t="str" cm="1">
        <f t="array" ref="G346">INDEX(agent,MATCH(Tableau_query__4[[#This Row],[Colonne1]],pkfin,0))</f>
        <v>Agent 374</v>
      </c>
    </row>
    <row r="347" spans="1:7" x14ac:dyDescent="0.3">
      <c r="A347" s="1" t="s">
        <v>346</v>
      </c>
      <c r="B347" s="1" t="s">
        <v>2</v>
      </c>
      <c r="C347" s="1" t="s">
        <v>19</v>
      </c>
      <c r="D347" s="2">
        <v>80.893000000000001</v>
      </c>
      <c r="E347" s="2">
        <v>76.424000000000007</v>
      </c>
      <c r="F347" s="1" cm="1">
        <f t="array" ref="F347">SMALL(IF(voie=Tableau_query__4[[#This Row],[VOIE]],pkfin,""),COUNTIF($B$2:B347,B347))</f>
        <v>124.729</v>
      </c>
      <c r="G347" t="str" cm="1">
        <f t="array" ref="G347">INDEX(agent,MATCH(Tableau_query__4[[#This Row],[Colonne1]],pkfin,0))</f>
        <v>Agent 373</v>
      </c>
    </row>
    <row r="348" spans="1:7" x14ac:dyDescent="0.3">
      <c r="A348" s="1" t="s">
        <v>347</v>
      </c>
      <c r="B348" s="1" t="s">
        <v>2</v>
      </c>
      <c r="C348" s="1" t="s">
        <v>19</v>
      </c>
      <c r="D348" s="2">
        <v>80.893000000000001</v>
      </c>
      <c r="E348" s="2">
        <v>75.424000000000007</v>
      </c>
      <c r="F348" s="1" cm="1">
        <f t="array" ref="F348">SMALL(IF(voie=Tableau_query__4[[#This Row],[VOIE]],pkfin,""),COUNTIF($B$2:B348,B348))</f>
        <v>125.762</v>
      </c>
      <c r="G348" t="str" cm="1">
        <f t="array" ref="G348">INDEX(agent,MATCH(Tableau_query__4[[#This Row],[Colonne1]],pkfin,0))</f>
        <v>Agent 379</v>
      </c>
    </row>
    <row r="349" spans="1:7" x14ac:dyDescent="0.3">
      <c r="A349" s="1" t="s">
        <v>350</v>
      </c>
      <c r="B349" s="1" t="s">
        <v>2</v>
      </c>
      <c r="C349" s="1" t="s">
        <v>19</v>
      </c>
      <c r="D349" s="2">
        <v>80.893000000000001</v>
      </c>
      <c r="E349" s="2">
        <v>78.61</v>
      </c>
      <c r="F349" s="1" cm="1">
        <f t="array" ref="F349">SMALL(IF(voie=Tableau_query__4[[#This Row],[VOIE]],pkfin,""),COUNTIF($B$2:B349,B349))</f>
        <v>126.91500000000001</v>
      </c>
      <c r="G349" t="str" cm="1">
        <f t="array" ref="G349">INDEX(agent,MATCH(Tableau_query__4[[#This Row],[Colonne1]],pkfin,0))</f>
        <v>Agent 381</v>
      </c>
    </row>
    <row r="350" spans="1:7" x14ac:dyDescent="0.3">
      <c r="A350" s="1" t="s">
        <v>351</v>
      </c>
      <c r="B350" s="1" t="s">
        <v>2</v>
      </c>
      <c r="C350" s="1" t="s">
        <v>19</v>
      </c>
      <c r="D350" s="2">
        <v>80.893000000000001</v>
      </c>
      <c r="E350" s="2">
        <v>77.424000000000007</v>
      </c>
      <c r="F350" s="1" cm="1">
        <f t="array" ref="F350">SMALL(IF(voie=Tableau_query__4[[#This Row],[VOIE]],pkfin,""),COUNTIF($B$2:B350,B350))</f>
        <v>128.042</v>
      </c>
      <c r="G350" t="str" cm="1">
        <f t="array" ref="G350">INDEX(agent,MATCH(Tableau_query__4[[#This Row],[Colonne1]],pkfin,0))</f>
        <v>Agent 182</v>
      </c>
    </row>
    <row r="351" spans="1:7" x14ac:dyDescent="0.3">
      <c r="A351" s="1" t="s">
        <v>354</v>
      </c>
      <c r="B351" s="1" t="s">
        <v>2</v>
      </c>
      <c r="C351" s="1" t="s">
        <v>19</v>
      </c>
      <c r="D351" s="2">
        <v>80.893000000000001</v>
      </c>
      <c r="E351" s="2">
        <v>80.63</v>
      </c>
      <c r="F351" s="1" cm="1">
        <f t="array" ref="F351">SMALL(IF(voie=Tableau_query__4[[#This Row],[VOIE]],pkfin,""),COUNTIF($B$2:B351,B351))</f>
        <v>128.666</v>
      </c>
      <c r="G351" t="str" cm="1">
        <f t="array" ref="G351">INDEX(agent,MATCH(Tableau_query__4[[#This Row],[Colonne1]],pkfin,0))</f>
        <v>Agent 187</v>
      </c>
    </row>
    <row r="352" spans="1:7" x14ac:dyDescent="0.3">
      <c r="A352" s="1" t="s">
        <v>355</v>
      </c>
      <c r="B352" s="1" t="s">
        <v>2</v>
      </c>
      <c r="C352" s="1" t="s">
        <v>19</v>
      </c>
      <c r="D352" s="2">
        <v>80.893000000000001</v>
      </c>
      <c r="E352" s="2">
        <v>79.628</v>
      </c>
      <c r="F352" s="1" cm="1">
        <f t="array" ref="F352">SMALL(IF(voie=Tableau_query__4[[#This Row],[VOIE]],pkfin,""),COUNTIF($B$2:B352,B352))</f>
        <v>129.08099999999999</v>
      </c>
      <c r="G352" t="str" cm="1">
        <f t="array" ref="G352">INDEX(agent,MATCH(Tableau_query__4[[#This Row],[Colonne1]],pkfin,0))</f>
        <v>Agent 186</v>
      </c>
    </row>
    <row r="353" spans="1:7" x14ac:dyDescent="0.3">
      <c r="A353" s="1" t="s">
        <v>358</v>
      </c>
      <c r="B353" s="1" t="s">
        <v>2</v>
      </c>
      <c r="C353" s="1" t="s">
        <v>19</v>
      </c>
      <c r="D353" s="2">
        <v>80.893000000000001</v>
      </c>
      <c r="E353" s="2">
        <v>82.707999999999998</v>
      </c>
      <c r="F353" s="1" cm="1">
        <f t="array" ref="F353">SMALL(IF(voie=Tableau_query__4[[#This Row],[VOIE]],pkfin,""),COUNTIF($B$2:B353,B353))</f>
        <v>129.495</v>
      </c>
      <c r="G353" t="str" cm="1">
        <f t="array" ref="G353">INDEX(agent,MATCH(Tableau_query__4[[#This Row],[Colonne1]],pkfin,0))</f>
        <v>Agent 185</v>
      </c>
    </row>
    <row r="354" spans="1:7" x14ac:dyDescent="0.3">
      <c r="A354" s="1" t="s">
        <v>359</v>
      </c>
      <c r="B354" s="1" t="s">
        <v>2</v>
      </c>
      <c r="C354" s="1" t="s">
        <v>19</v>
      </c>
      <c r="D354" s="2">
        <v>80.893000000000001</v>
      </c>
      <c r="E354" s="2">
        <v>81.718000000000004</v>
      </c>
      <c r="F354" s="1" cm="1">
        <f t="array" ref="F354">SMALL(IF(voie=Tableau_query__4[[#This Row],[VOIE]],pkfin,""),COUNTIF($B$2:B354,B354))</f>
        <v>130.52799999999999</v>
      </c>
      <c r="G354" t="str" cm="1">
        <f t="array" ref="G354">INDEX(agent,MATCH(Tableau_query__4[[#This Row],[Colonne1]],pkfin,0))</f>
        <v>Agent 189</v>
      </c>
    </row>
    <row r="355" spans="1:7" x14ac:dyDescent="0.3">
      <c r="A355" s="1" t="s">
        <v>362</v>
      </c>
      <c r="B355" s="1" t="s">
        <v>2</v>
      </c>
      <c r="C355" s="1" t="s">
        <v>19</v>
      </c>
      <c r="D355" s="2">
        <v>80.893000000000001</v>
      </c>
      <c r="E355" s="2">
        <v>84.766999999999996</v>
      </c>
      <c r="F355" s="1" cm="1">
        <f t="array" ref="F355">SMALL(IF(voie=Tableau_query__4[[#This Row],[VOIE]],pkfin,""),COUNTIF($B$2:B355,B355))</f>
        <v>131.648</v>
      </c>
      <c r="G355" t="str" cm="1">
        <f t="array" ref="G355">INDEX(agent,MATCH(Tableau_query__4[[#This Row],[Colonne1]],pkfin,0))</f>
        <v>Agent 191</v>
      </c>
    </row>
    <row r="356" spans="1:7" x14ac:dyDescent="0.3">
      <c r="A356" s="1" t="s">
        <v>363</v>
      </c>
      <c r="B356" s="1" t="s">
        <v>2</v>
      </c>
      <c r="C356" s="1" t="s">
        <v>19</v>
      </c>
      <c r="D356" s="2">
        <v>80.893000000000001</v>
      </c>
      <c r="E356" s="2">
        <v>83.697999999999993</v>
      </c>
      <c r="F356" s="1" cm="1">
        <f t="array" ref="F356">SMALL(IF(voie=Tableau_query__4[[#This Row],[VOIE]],pkfin,""),COUNTIF($B$2:B356,B356))</f>
        <v>132.893</v>
      </c>
      <c r="G356" t="str" cm="1">
        <f t="array" ref="G356">INDEX(agent,MATCH(Tableau_query__4[[#This Row],[Colonne1]],pkfin,0))</f>
        <v>Agent 193</v>
      </c>
    </row>
    <row r="357" spans="1:7" x14ac:dyDescent="0.3">
      <c r="A357" s="1" t="s">
        <v>367</v>
      </c>
      <c r="B357" s="1" t="s">
        <v>2</v>
      </c>
      <c r="C357" s="1" t="s">
        <v>21</v>
      </c>
      <c r="D357" s="2">
        <v>112.07</v>
      </c>
      <c r="E357" s="2">
        <v>106.595</v>
      </c>
      <c r="F357" s="1" cm="1">
        <f t="array" ref="F357">SMALL(IF(voie=Tableau_query__4[[#This Row],[VOIE]],pkfin,""),COUNTIF($B$2:B357,B357))</f>
        <v>133.958</v>
      </c>
      <c r="G357" t="str" cm="1">
        <f t="array" ref="G357">INDEX(agent,MATCH(Tableau_query__4[[#This Row],[Colonne1]],pkfin,0))</f>
        <v>Agent 195</v>
      </c>
    </row>
    <row r="358" spans="1:7" x14ac:dyDescent="0.3">
      <c r="A358" s="1" t="s">
        <v>368</v>
      </c>
      <c r="B358" s="1" t="s">
        <v>2</v>
      </c>
      <c r="C358" s="1" t="s">
        <v>21</v>
      </c>
      <c r="D358" s="2">
        <v>112.07</v>
      </c>
      <c r="E358" s="2">
        <v>105.6</v>
      </c>
      <c r="F358" s="1" cm="1">
        <f t="array" ref="F358">SMALL(IF(voie=Tableau_query__4[[#This Row],[VOIE]],pkfin,""),COUNTIF($B$2:B358,B358))</f>
        <v>135.364</v>
      </c>
      <c r="G358" t="str" cm="1">
        <f t="array" ref="G358">INDEX(agent,MATCH(Tableau_query__4[[#This Row],[Colonne1]],pkfin,0))</f>
        <v>Agent 197</v>
      </c>
    </row>
    <row r="359" spans="1:7" x14ac:dyDescent="0.3">
      <c r="A359" s="1" t="s">
        <v>371</v>
      </c>
      <c r="B359" s="1" t="s">
        <v>2</v>
      </c>
      <c r="C359" s="1" t="s">
        <v>21</v>
      </c>
      <c r="D359" s="2">
        <v>112.07</v>
      </c>
      <c r="E359" s="2">
        <v>108.807</v>
      </c>
      <c r="F359" s="1" cm="1">
        <f t="array" ref="F359">SMALL(IF(voie=Tableau_query__4[[#This Row],[VOIE]],pkfin,""),COUNTIF($B$2:B359,B359))</f>
        <v>136.47300000000001</v>
      </c>
      <c r="G359" t="str" cm="1">
        <f t="array" ref="G359">INDEX(agent,MATCH(Tableau_query__4[[#This Row],[Colonne1]],pkfin,0))</f>
        <v>Agent 199</v>
      </c>
    </row>
    <row r="360" spans="1:7" x14ac:dyDescent="0.3">
      <c r="A360" s="1" t="s">
        <v>372</v>
      </c>
      <c r="B360" s="1" t="s">
        <v>2</v>
      </c>
      <c r="C360" s="1" t="s">
        <v>21</v>
      </c>
      <c r="D360" s="2">
        <v>112.07</v>
      </c>
      <c r="E360" s="2">
        <v>107.614</v>
      </c>
      <c r="F360" s="1" cm="1">
        <f t="array" ref="F360">SMALL(IF(voie=Tableau_query__4[[#This Row],[VOIE]],pkfin,""),COUNTIF($B$2:B360,B360))</f>
        <v>137.547</v>
      </c>
      <c r="G360" t="str" cm="1">
        <f t="array" ref="G360">INDEX(agent,MATCH(Tableau_query__4[[#This Row],[Colonne1]],pkfin,0))</f>
        <v>Agent 203</v>
      </c>
    </row>
    <row r="361" spans="1:7" x14ac:dyDescent="0.3">
      <c r="A361" s="1" t="s">
        <v>375</v>
      </c>
      <c r="B361" s="1" t="s">
        <v>2</v>
      </c>
      <c r="C361" s="1" t="s">
        <v>21</v>
      </c>
      <c r="D361" s="2">
        <v>112.07</v>
      </c>
      <c r="E361" s="2">
        <v>111.4</v>
      </c>
      <c r="F361" s="1" cm="1">
        <f t="array" ref="F361">SMALL(IF(voie=Tableau_query__4[[#This Row],[VOIE]],pkfin,""),COUNTIF($B$2:B361,B361))</f>
        <v>138.53399999999999</v>
      </c>
      <c r="G361" t="str" cm="1">
        <f t="array" ref="G361">INDEX(agent,MATCH(Tableau_query__4[[#This Row],[Colonne1]],pkfin,0))</f>
        <v>Agent 202</v>
      </c>
    </row>
    <row r="362" spans="1:7" x14ac:dyDescent="0.3">
      <c r="A362" s="1" t="s">
        <v>376</v>
      </c>
      <c r="B362" s="1" t="s">
        <v>2</v>
      </c>
      <c r="C362" s="1" t="s">
        <v>21</v>
      </c>
      <c r="D362" s="2">
        <v>112.07</v>
      </c>
      <c r="E362" s="2">
        <v>110.51</v>
      </c>
      <c r="F362" s="1" cm="1">
        <f t="array" ref="F362">SMALL(IF(voie=Tableau_query__4[[#This Row],[VOIE]],pkfin,""),COUNTIF($B$2:B362,B362))</f>
        <v>139.535</v>
      </c>
      <c r="G362" t="str" cm="1">
        <f t="array" ref="G362">INDEX(agent,MATCH(Tableau_query__4[[#This Row],[Colonne1]],pkfin,0))</f>
        <v>Agent 387</v>
      </c>
    </row>
    <row r="363" spans="1:7" x14ac:dyDescent="0.3">
      <c r="A363" s="1" t="s">
        <v>377</v>
      </c>
      <c r="B363" s="1" t="s">
        <v>2</v>
      </c>
      <c r="C363" s="1" t="s">
        <v>21</v>
      </c>
      <c r="D363" s="2">
        <v>112.07</v>
      </c>
      <c r="E363" s="2">
        <v>109.61</v>
      </c>
      <c r="F363" s="1" cm="1">
        <f t="array" ref="F363">SMALL(IF(voie=Tableau_query__4[[#This Row],[VOIE]],pkfin,""),COUNTIF($B$2:B363,B363))</f>
        <v>140.61199999999999</v>
      </c>
      <c r="G363" t="str" cm="1">
        <f t="array" ref="G363">INDEX(agent,MATCH(Tableau_query__4[[#This Row],[Colonne1]],pkfin,0))</f>
        <v>Agent 386</v>
      </c>
    </row>
    <row r="364" spans="1:7" x14ac:dyDescent="0.3">
      <c r="A364" s="1" t="s">
        <v>380</v>
      </c>
      <c r="B364" s="1" t="s">
        <v>2</v>
      </c>
      <c r="C364" s="1" t="s">
        <v>21</v>
      </c>
      <c r="D364" s="2">
        <v>112.07</v>
      </c>
      <c r="E364" s="2">
        <v>113.664</v>
      </c>
      <c r="F364" s="1" cm="1">
        <f t="array" ref="F364">SMALL(IF(voie=Tableau_query__4[[#This Row],[VOIE]],pkfin,""),COUNTIF($B$2:B364,B364))</f>
        <v>141.66999999999999</v>
      </c>
      <c r="G364" t="str" cm="1">
        <f t="array" ref="G364">INDEX(agent,MATCH(Tableau_query__4[[#This Row],[Colonne1]],pkfin,0))</f>
        <v>Agent 391</v>
      </c>
    </row>
    <row r="365" spans="1:7" x14ac:dyDescent="0.3">
      <c r="A365" s="1" t="s">
        <v>381</v>
      </c>
      <c r="B365" s="1" t="s">
        <v>2</v>
      </c>
      <c r="C365" s="1" t="s">
        <v>21</v>
      </c>
      <c r="D365" s="2">
        <v>112.07</v>
      </c>
      <c r="E365" s="2">
        <v>112.29</v>
      </c>
      <c r="F365" s="1" cm="1">
        <f t="array" ref="F365">SMALL(IF(voie=Tableau_query__4[[#This Row],[VOIE]],pkfin,""),COUNTIF($B$2:B365,B365))</f>
        <v>142.685</v>
      </c>
      <c r="G365" t="str" cm="1">
        <f t="array" ref="G365">INDEX(agent,MATCH(Tableau_query__4[[#This Row],[Colonne1]],pkfin,0))</f>
        <v>Agent 390</v>
      </c>
    </row>
    <row r="366" spans="1:7" x14ac:dyDescent="0.3">
      <c r="A366" s="1" t="s">
        <v>384</v>
      </c>
      <c r="B366" s="1" t="s">
        <v>2</v>
      </c>
      <c r="C366" s="1" t="s">
        <v>21</v>
      </c>
      <c r="D366" s="2">
        <v>112.07</v>
      </c>
      <c r="E366" s="2">
        <v>115.87</v>
      </c>
      <c r="F366" s="1" cm="1">
        <f t="array" ref="F366">SMALL(IF(voie=Tableau_query__4[[#This Row],[VOIE]],pkfin,""),COUNTIF($B$2:B366,B366))</f>
        <v>143.69999999999999</v>
      </c>
      <c r="G366" t="str" cm="1">
        <f t="array" ref="G366">INDEX(agent,MATCH(Tableau_query__4[[#This Row],[Colonne1]],pkfin,0))</f>
        <v>Agent 395</v>
      </c>
    </row>
    <row r="367" spans="1:7" x14ac:dyDescent="0.3">
      <c r="A367" s="1" t="s">
        <v>385</v>
      </c>
      <c r="B367" s="1" t="s">
        <v>2</v>
      </c>
      <c r="C367" s="1" t="s">
        <v>21</v>
      </c>
      <c r="D367" s="2">
        <v>112.07</v>
      </c>
      <c r="E367" s="2">
        <v>114.72</v>
      </c>
      <c r="F367" s="1" cm="1">
        <f t="array" ref="F367">SMALL(IF(voie=Tableau_query__4[[#This Row],[VOIE]],pkfin,""),COUNTIF($B$2:B367,B367))</f>
        <v>144.697</v>
      </c>
      <c r="G367" t="str" cm="1">
        <f t="array" ref="G367">INDEX(agent,MATCH(Tableau_query__4[[#This Row],[Colonne1]],pkfin,0))</f>
        <v>Agent 394</v>
      </c>
    </row>
    <row r="368" spans="1:7" x14ac:dyDescent="0.3">
      <c r="A368" s="1" t="s">
        <v>388</v>
      </c>
      <c r="B368" s="1" t="s">
        <v>2</v>
      </c>
      <c r="C368" s="1" t="s">
        <v>14</v>
      </c>
      <c r="D368" s="2">
        <v>123.925</v>
      </c>
      <c r="E368" s="2">
        <v>118</v>
      </c>
      <c r="F368" s="1" cm="1">
        <f t="array" ref="F368">SMALL(IF(voie=Tableau_query__4[[#This Row],[VOIE]],pkfin,""),COUNTIF($B$2:B368,B368))</f>
        <v>145.69999999999999</v>
      </c>
      <c r="G368" t="str" cm="1">
        <f t="array" ref="G368">INDEX(agent,MATCH(Tableau_query__4[[#This Row],[Colonne1]],pkfin,0))</f>
        <v>Agent 399</v>
      </c>
    </row>
    <row r="369" spans="1:7" x14ac:dyDescent="0.3">
      <c r="A369" s="1" t="s">
        <v>389</v>
      </c>
      <c r="B369" s="1" t="s">
        <v>2</v>
      </c>
      <c r="C369" s="1" t="s">
        <v>21</v>
      </c>
      <c r="D369" s="2">
        <v>112.07</v>
      </c>
      <c r="E369" s="2">
        <v>116.9</v>
      </c>
      <c r="F369" s="1" cm="1">
        <f t="array" ref="F369">SMALL(IF(voie=Tableau_query__4[[#This Row],[VOIE]],pkfin,""),COUNTIF($B$2:B369,B369))</f>
        <v>146.86000000000001</v>
      </c>
      <c r="G369" t="str" cm="1">
        <f t="array" ref="G369">INDEX(agent,MATCH(Tableau_query__4[[#This Row],[Colonne1]],pkfin,0))</f>
        <v>Agent 398</v>
      </c>
    </row>
    <row r="370" spans="1:7" x14ac:dyDescent="0.3">
      <c r="A370" s="1" t="s">
        <v>392</v>
      </c>
      <c r="B370" s="1" t="s">
        <v>2</v>
      </c>
      <c r="C370" s="1" t="s">
        <v>14</v>
      </c>
      <c r="D370" s="2">
        <v>123.925</v>
      </c>
      <c r="E370" s="2">
        <v>120.2</v>
      </c>
      <c r="F370" s="1" cm="1">
        <f t="array" ref="F370">SMALL(IF(voie=Tableau_query__4[[#This Row],[VOIE]],pkfin,""),COUNTIF($B$2:B370,B370))</f>
        <v>147.9</v>
      </c>
      <c r="G370" t="str" cm="1">
        <f t="array" ref="G370">INDEX(agent,MATCH(Tableau_query__4[[#This Row],[Colonne1]],pkfin,0))</f>
        <v>Agent 403</v>
      </c>
    </row>
    <row r="371" spans="1:7" x14ac:dyDescent="0.3">
      <c r="A371" s="1" t="s">
        <v>393</v>
      </c>
      <c r="B371" s="1" t="s">
        <v>2</v>
      </c>
      <c r="C371" s="1" t="s">
        <v>14</v>
      </c>
      <c r="D371" s="2">
        <v>123.925</v>
      </c>
      <c r="E371" s="2">
        <v>119.12</v>
      </c>
      <c r="F371" s="1" cm="1">
        <f t="array" ref="F371">SMALL(IF(voie=Tableau_query__4[[#This Row],[VOIE]],pkfin,""),COUNTIF($B$2:B371,B371))</f>
        <v>149.02699999999999</v>
      </c>
      <c r="G371" t="str" cm="1">
        <f t="array" ref="G371">INDEX(agent,MATCH(Tableau_query__4[[#This Row],[Colonne1]],pkfin,0))</f>
        <v>Agent 402</v>
      </c>
    </row>
    <row r="372" spans="1:7" x14ac:dyDescent="0.3">
      <c r="A372" s="1" t="s">
        <v>394</v>
      </c>
      <c r="B372" s="1" t="s">
        <v>2</v>
      </c>
      <c r="C372" s="1" t="s">
        <v>14</v>
      </c>
      <c r="D372" s="2">
        <v>123.925</v>
      </c>
      <c r="E372" s="2">
        <v>123</v>
      </c>
      <c r="F372" s="1" cm="1">
        <f t="array" ref="F372">SMALL(IF(voie=Tableau_query__4[[#This Row],[VOIE]],pkfin,""),COUNTIF($B$2:B372,B372))</f>
        <v>150.12200000000001</v>
      </c>
      <c r="G372" t="str" cm="1">
        <f t="array" ref="G372">INDEX(agent,MATCH(Tableau_query__4[[#This Row],[Colonne1]],pkfin,0))</f>
        <v>Agent 204</v>
      </c>
    </row>
    <row r="373" spans="1:7" x14ac:dyDescent="0.3">
      <c r="A373" s="1" t="s">
        <v>395</v>
      </c>
      <c r="B373" s="1" t="s">
        <v>2</v>
      </c>
      <c r="C373" s="1" t="s">
        <v>14</v>
      </c>
      <c r="D373" s="2">
        <v>123.925</v>
      </c>
      <c r="E373" s="2">
        <v>121.746</v>
      </c>
      <c r="F373" s="1" cm="1">
        <f t="array" ref="F373">SMALL(IF(voie=Tableau_query__4[[#This Row],[VOIE]],pkfin,""),COUNTIF($B$2:B373,B373))</f>
        <v>151.23500000000001</v>
      </c>
      <c r="G373" t="str" cm="1">
        <f t="array" ref="G373">INDEX(agent,MATCH(Tableau_query__4[[#This Row],[Colonne1]],pkfin,0))</f>
        <v>Agent 206</v>
      </c>
    </row>
    <row r="374" spans="1:7" x14ac:dyDescent="0.3">
      <c r="A374" s="1" t="s">
        <v>404</v>
      </c>
      <c r="B374" s="1" t="s">
        <v>2</v>
      </c>
      <c r="C374" s="1" t="s">
        <v>14</v>
      </c>
      <c r="D374" s="2">
        <v>123.925</v>
      </c>
      <c r="E374" s="2">
        <v>118.92</v>
      </c>
      <c r="F374" s="1" cm="1">
        <f t="array" ref="F374">SMALL(IF(voie=Tableau_query__4[[#This Row],[VOIE]],pkfin,""),COUNTIF($B$2:B374,B374))</f>
        <v>152.31</v>
      </c>
      <c r="G374" t="str" cm="1">
        <f t="array" ref="G374">INDEX(agent,MATCH(Tableau_query__4[[#This Row],[Colonne1]],pkfin,0))</f>
        <v>Agent 208</v>
      </c>
    </row>
    <row r="375" spans="1:7" x14ac:dyDescent="0.3">
      <c r="A375" s="1" t="s">
        <v>405</v>
      </c>
      <c r="B375" s="1" t="s">
        <v>2</v>
      </c>
      <c r="C375" s="1" t="s">
        <v>14</v>
      </c>
      <c r="D375" s="2">
        <v>123.925</v>
      </c>
      <c r="E375" s="2">
        <v>117.92</v>
      </c>
      <c r="F375" s="1" cm="1">
        <f t="array" ref="F375">SMALL(IF(voie=Tableau_query__4[[#This Row],[VOIE]],pkfin,""),COUNTIF($B$2:B375,B375))</f>
        <v>153.47300000000001</v>
      </c>
      <c r="G375" t="str" cm="1">
        <f t="array" ref="G375">INDEX(agent,MATCH(Tableau_query__4[[#This Row],[Colonne1]],pkfin,0))</f>
        <v>Agent 210</v>
      </c>
    </row>
    <row r="376" spans="1:7" x14ac:dyDescent="0.3">
      <c r="A376" s="1" t="s">
        <v>406</v>
      </c>
      <c r="B376" s="1" t="s">
        <v>2</v>
      </c>
      <c r="C376" s="1" t="s">
        <v>14</v>
      </c>
      <c r="D376" s="2">
        <v>123.925</v>
      </c>
      <c r="E376" s="2">
        <v>122.6</v>
      </c>
      <c r="F376" s="1" cm="1">
        <f t="array" ref="F376">SMALL(IF(voie=Tableau_query__4[[#This Row],[VOIE]],pkfin,""),COUNTIF($B$2:B376,B376))</f>
        <v>154.47999999999999</v>
      </c>
      <c r="G376" t="str" cm="1">
        <f t="array" ref="G376">INDEX(agent,MATCH(Tableau_query__4[[#This Row],[Colonne1]],pkfin,0))</f>
        <v>Agent 212</v>
      </c>
    </row>
    <row r="377" spans="1:7" x14ac:dyDescent="0.3">
      <c r="A377" s="1" t="s">
        <v>407</v>
      </c>
      <c r="B377" s="1" t="s">
        <v>2</v>
      </c>
      <c r="C377" s="1" t="s">
        <v>14</v>
      </c>
      <c r="D377" s="2">
        <v>123.925</v>
      </c>
      <c r="E377" s="2">
        <v>120.74299999999999</v>
      </c>
      <c r="F377" s="1" cm="1">
        <f t="array" ref="F377">SMALL(IF(voie=Tableau_query__4[[#This Row],[VOIE]],pkfin,""),COUNTIF($B$2:B377,B377))</f>
        <v>155.708</v>
      </c>
      <c r="G377" t="str" cm="1">
        <f t="array" ref="G377">INDEX(agent,MATCH(Tableau_query__4[[#This Row],[Colonne1]],pkfin,0))</f>
        <v>Agent 214</v>
      </c>
    </row>
    <row r="378" spans="1:7" x14ac:dyDescent="0.3">
      <c r="A378" s="1" t="s">
        <v>408</v>
      </c>
      <c r="B378" s="1" t="s">
        <v>2</v>
      </c>
      <c r="C378" s="1" t="s">
        <v>14</v>
      </c>
      <c r="D378" s="2">
        <v>123.925</v>
      </c>
      <c r="E378" s="2">
        <v>124.729</v>
      </c>
      <c r="F378" s="1" cm="1">
        <f t="array" ref="F378">SMALL(IF(voie=Tableau_query__4[[#This Row],[VOIE]],pkfin,""),COUNTIF($B$2:B378,B378))</f>
        <v>156.69499999999999</v>
      </c>
      <c r="G378" t="str" cm="1">
        <f t="array" ref="G378">INDEX(agent,MATCH(Tableau_query__4[[#This Row],[Colonne1]],pkfin,0))</f>
        <v>Agent 216</v>
      </c>
    </row>
    <row r="379" spans="1:7" x14ac:dyDescent="0.3">
      <c r="A379" s="1" t="s">
        <v>409</v>
      </c>
      <c r="B379" s="1" t="s">
        <v>2</v>
      </c>
      <c r="C379" s="1" t="s">
        <v>14</v>
      </c>
      <c r="D379" s="2">
        <v>123.925</v>
      </c>
      <c r="E379" s="2">
        <v>124.26300000000001</v>
      </c>
      <c r="F379" s="1" cm="1">
        <f t="array" ref="F379">SMALL(IF(voie=Tableau_query__4[[#This Row],[VOIE]],pkfin,""),COUNTIF($B$2:B379,B379))</f>
        <v>157.43</v>
      </c>
      <c r="G379" t="str" cm="1">
        <f t="array" ref="G379">INDEX(agent,MATCH(Tableau_query__4[[#This Row],[Colonne1]],pkfin,0))</f>
        <v>Agent 224</v>
      </c>
    </row>
    <row r="380" spans="1:7" x14ac:dyDescent="0.3">
      <c r="A380" s="1" t="s">
        <v>410</v>
      </c>
      <c r="B380" s="1" t="s">
        <v>2</v>
      </c>
      <c r="C380" s="1" t="s">
        <v>14</v>
      </c>
      <c r="D380" s="2">
        <v>123.925</v>
      </c>
      <c r="E380" s="2">
        <v>123.676</v>
      </c>
      <c r="F380" s="1" cm="1">
        <f t="array" ref="F380">SMALL(IF(voie=Tableau_query__4[[#This Row],[VOIE]],pkfin,""),COUNTIF($B$2:B380,B380))</f>
        <v>157.524</v>
      </c>
      <c r="G380" t="str" cm="1">
        <f t="array" ref="G380">INDEX(agent,MATCH(Tableau_query__4[[#This Row],[Colonne1]],pkfin,0))</f>
        <v>Agent 222</v>
      </c>
    </row>
    <row r="381" spans="1:7" x14ac:dyDescent="0.3">
      <c r="A381" s="1" t="s">
        <v>411</v>
      </c>
      <c r="B381" s="1" t="s">
        <v>2</v>
      </c>
      <c r="C381" s="1" t="s">
        <v>14</v>
      </c>
      <c r="D381" s="2">
        <v>123.925</v>
      </c>
      <c r="E381" s="2">
        <v>123.149</v>
      </c>
      <c r="F381" s="1" cm="1">
        <f t="array" ref="F381">SMALL(IF(voie=Tableau_query__4[[#This Row],[VOIE]],pkfin,""),COUNTIF($B$2:B381,B381))</f>
        <v>158.18299999999999</v>
      </c>
      <c r="G381" t="str" cm="1">
        <f t="array" ref="G381">INDEX(agent,MATCH(Tableau_query__4[[#This Row],[Colonne1]],pkfin,0))</f>
        <v>Agent 221</v>
      </c>
    </row>
    <row r="382" spans="1:7" x14ac:dyDescent="0.3">
      <c r="A382" s="1" t="s">
        <v>416</v>
      </c>
      <c r="B382" s="1" t="s">
        <v>2</v>
      </c>
      <c r="C382" s="1" t="s">
        <v>14</v>
      </c>
      <c r="D382" s="2">
        <v>123.925</v>
      </c>
      <c r="E382" s="2">
        <v>126.91500000000001</v>
      </c>
      <c r="F382" s="1" cm="1">
        <f t="array" ref="F382">SMALL(IF(voie=Tableau_query__4[[#This Row],[VOIE]],pkfin,""),COUNTIF($B$2:B382,B382))</f>
        <v>158.40299999999999</v>
      </c>
      <c r="G382" t="str" cm="1">
        <f t="array" ref="G382">INDEX(agent,MATCH(Tableau_query__4[[#This Row],[Colonne1]],pkfin,0))</f>
        <v>Agent 220</v>
      </c>
    </row>
    <row r="383" spans="1:7" x14ac:dyDescent="0.3">
      <c r="A383" s="1" t="s">
        <v>417</v>
      </c>
      <c r="B383" s="1" t="s">
        <v>2</v>
      </c>
      <c r="C383" s="1" t="s">
        <v>14</v>
      </c>
      <c r="D383" s="2">
        <v>123.925</v>
      </c>
      <c r="E383" s="2">
        <v>125.762</v>
      </c>
      <c r="F383" s="1" cm="1">
        <f t="array" ref="F383">SMALL(IF(voie=Tableau_query__4[[#This Row],[VOIE]],pkfin,""),COUNTIF($B$2:B383,B383))</f>
        <v>158.93799999999999</v>
      </c>
      <c r="G383" t="str" cm="1">
        <f t="array" ref="G383">INDEX(agent,MATCH(Tableau_query__4[[#This Row],[Colonne1]],pkfin,0))</f>
        <v>Agent 228</v>
      </c>
    </row>
    <row r="384" spans="1:7" x14ac:dyDescent="0.3">
      <c r="A384" s="1" t="s">
        <v>421</v>
      </c>
      <c r="B384" s="1" t="s">
        <v>2</v>
      </c>
      <c r="C384" s="1" t="s">
        <v>22</v>
      </c>
      <c r="D384" s="2">
        <v>145.25</v>
      </c>
      <c r="E384" s="2">
        <v>140.61199999999999</v>
      </c>
      <c r="F384" s="1" cm="1">
        <f t="array" ref="F384">SMALL(IF(voie=Tableau_query__4[[#This Row],[VOIE]],pkfin,""),COUNTIF($B$2:B384,B384))</f>
        <v>159.97399999999999</v>
      </c>
      <c r="G384" t="str" cm="1">
        <f t="array" ref="G384">INDEX(agent,MATCH(Tableau_query__4[[#This Row],[Colonne1]],pkfin,0))</f>
        <v>Agent 227</v>
      </c>
    </row>
    <row r="385" spans="1:7" x14ac:dyDescent="0.3">
      <c r="A385" s="1" t="s">
        <v>422</v>
      </c>
      <c r="B385" s="1" t="s">
        <v>2</v>
      </c>
      <c r="C385" s="1" t="s">
        <v>22</v>
      </c>
      <c r="D385" s="2">
        <v>145.25</v>
      </c>
      <c r="E385" s="2">
        <v>139.535</v>
      </c>
      <c r="F385" s="1" cm="1">
        <f t="array" ref="F385">SMALL(IF(voie=Tableau_query__4[[#This Row],[VOIE]],pkfin,""),COUNTIF($B$2:B385,B385))</f>
        <v>161.02799999999999</v>
      </c>
      <c r="G385" t="str" cm="1">
        <f t="array" ref="G385">INDEX(agent,MATCH(Tableau_query__4[[#This Row],[Colonne1]],pkfin,0))</f>
        <v>Agent 231</v>
      </c>
    </row>
    <row r="386" spans="1:7" x14ac:dyDescent="0.3">
      <c r="A386" s="1" t="s">
        <v>425</v>
      </c>
      <c r="B386" s="1" t="s">
        <v>2</v>
      </c>
      <c r="C386" s="1" t="s">
        <v>22</v>
      </c>
      <c r="D386" s="2">
        <v>145.25</v>
      </c>
      <c r="E386" s="2">
        <v>142.685</v>
      </c>
      <c r="F386" s="1" cm="1">
        <f t="array" ref="F386">SMALL(IF(voie=Tableau_query__4[[#This Row],[VOIE]],pkfin,""),COUNTIF($B$2:B386,B386))</f>
        <v>163.148</v>
      </c>
      <c r="G386" t="str" cm="1">
        <f t="array" ref="G386">INDEX(agent,MATCH(Tableau_query__4[[#This Row],[Colonne1]],pkfin,0))</f>
        <v>Agent 404</v>
      </c>
    </row>
    <row r="387" spans="1:7" x14ac:dyDescent="0.3">
      <c r="A387" s="1" t="s">
        <v>426</v>
      </c>
      <c r="B387" s="1" t="s">
        <v>2</v>
      </c>
      <c r="C387" s="1" t="s">
        <v>22</v>
      </c>
      <c r="D387" s="2">
        <v>145.25</v>
      </c>
      <c r="E387" s="2">
        <v>141.66999999999999</v>
      </c>
      <c r="F387" s="1" cm="1">
        <f t="array" ref="F387">SMALL(IF(voie=Tableau_query__4[[#This Row],[VOIE]],pkfin,""),COUNTIF($B$2:B387,B387))</f>
        <v>165.27799999999999</v>
      </c>
      <c r="G387" t="str" cm="1">
        <f t="array" ref="G387">INDEX(agent,MATCH(Tableau_query__4[[#This Row],[Colonne1]],pkfin,0))</f>
        <v>Agent 409</v>
      </c>
    </row>
    <row r="388" spans="1:7" x14ac:dyDescent="0.3">
      <c r="A388" s="1" t="s">
        <v>429</v>
      </c>
      <c r="B388" s="1" t="s">
        <v>2</v>
      </c>
      <c r="C388" s="1" t="s">
        <v>22</v>
      </c>
      <c r="D388" s="2">
        <v>145.25</v>
      </c>
      <c r="E388" s="2">
        <v>144.697</v>
      </c>
      <c r="F388" s="1" cm="1">
        <f t="array" ref="F388">SMALL(IF(voie=Tableau_query__4[[#This Row],[VOIE]],pkfin,""),COUNTIF($B$2:B388,B388))</f>
        <v>167.488</v>
      </c>
      <c r="G388" t="str" cm="1">
        <f t="array" ref="G388">INDEX(agent,MATCH(Tableau_query__4[[#This Row],[Colonne1]],pkfin,0))</f>
        <v>Agent 412</v>
      </c>
    </row>
    <row r="389" spans="1:7" x14ac:dyDescent="0.3">
      <c r="A389" s="1" t="s">
        <v>430</v>
      </c>
      <c r="B389" s="1" t="s">
        <v>2</v>
      </c>
      <c r="C389" s="1" t="s">
        <v>22</v>
      </c>
      <c r="D389" s="2">
        <v>145.25</v>
      </c>
      <c r="E389" s="2">
        <v>143.69999999999999</v>
      </c>
      <c r="F389" s="1" cm="1">
        <f t="array" ref="F389">SMALL(IF(voie=Tableau_query__4[[#This Row],[VOIE]],pkfin,""),COUNTIF($B$2:B389,B389))</f>
        <v>169.75399999999999</v>
      </c>
      <c r="G389" t="str" cm="1">
        <f t="array" ref="G389">INDEX(agent,MATCH(Tableau_query__4[[#This Row],[Colonne1]],pkfin,0))</f>
        <v>Agent 413</v>
      </c>
    </row>
    <row r="390" spans="1:7" x14ac:dyDescent="0.3">
      <c r="A390" s="1" t="s">
        <v>433</v>
      </c>
      <c r="B390" s="1" t="s">
        <v>2</v>
      </c>
      <c r="C390" s="1" t="s">
        <v>22</v>
      </c>
      <c r="D390" s="2">
        <v>145.25</v>
      </c>
      <c r="E390" s="2">
        <v>146.86000000000001</v>
      </c>
      <c r="F390" s="1" cm="1">
        <f t="array" ref="F390">SMALL(IF(voie=Tableau_query__4[[#This Row],[VOIE]],pkfin,""),COUNTIF($B$2:B390,B390))</f>
        <v>171.904</v>
      </c>
      <c r="G390" t="str" cm="1">
        <f t="array" ref="G390">INDEX(agent,MATCH(Tableau_query__4[[#This Row],[Colonne1]],pkfin,0))</f>
        <v>Agent 416</v>
      </c>
    </row>
    <row r="391" spans="1:7" x14ac:dyDescent="0.3">
      <c r="A391" s="1" t="s">
        <v>434</v>
      </c>
      <c r="B391" s="1" t="s">
        <v>2</v>
      </c>
      <c r="C391" s="1" t="s">
        <v>22</v>
      </c>
      <c r="D391" s="2">
        <v>145.25</v>
      </c>
      <c r="E391" s="2">
        <v>145.69999999999999</v>
      </c>
      <c r="F391" s="1" cm="1">
        <f t="array" ref="F391">SMALL(IF(voie=Tableau_query__4[[#This Row],[VOIE]],pkfin,""),COUNTIF($B$2:B391,B391))</f>
        <v>174.024</v>
      </c>
      <c r="G391" t="str" cm="1">
        <f t="array" ref="G391">INDEX(agent,MATCH(Tableau_query__4[[#This Row],[Colonne1]],pkfin,0))</f>
        <v>Agent 232</v>
      </c>
    </row>
    <row r="392" spans="1:7" x14ac:dyDescent="0.3">
      <c r="A392" s="1" t="s">
        <v>437</v>
      </c>
      <c r="B392" s="1" t="s">
        <v>2</v>
      </c>
      <c r="C392" s="1" t="s">
        <v>22</v>
      </c>
      <c r="D392" s="2">
        <v>145.25</v>
      </c>
      <c r="E392" s="2">
        <v>149.02699999999999</v>
      </c>
      <c r="F392" s="1" cm="1">
        <f t="array" ref="F392">SMALL(IF(voie=Tableau_query__4[[#This Row],[VOIE]],pkfin,""),COUNTIF($B$2:B392,B392))</f>
        <v>176.14</v>
      </c>
      <c r="G392" t="str" cm="1">
        <f t="array" ref="G392">INDEX(agent,MATCH(Tableau_query__4[[#This Row],[Colonne1]],pkfin,0))</f>
        <v>Agent 235</v>
      </c>
    </row>
    <row r="393" spans="1:7" x14ac:dyDescent="0.3">
      <c r="A393" s="1" t="s">
        <v>438</v>
      </c>
      <c r="B393" s="1" t="s">
        <v>2</v>
      </c>
      <c r="C393" s="1" t="s">
        <v>22</v>
      </c>
      <c r="D393" s="2">
        <v>145.25</v>
      </c>
      <c r="E393" s="2">
        <v>147.9</v>
      </c>
      <c r="F393" s="1" cm="1">
        <f t="array" ref="F393">SMALL(IF(voie=Tableau_query__4[[#This Row],[VOIE]],pkfin,""),COUNTIF($B$2:B393,B393))</f>
        <v>177.67699999999999</v>
      </c>
      <c r="G393" t="str" cm="1">
        <f t="array" ref="G393">INDEX(agent,MATCH(Tableau_query__4[[#This Row],[Colonne1]],pkfin,0))</f>
        <v>Agent 241</v>
      </c>
    </row>
    <row r="394" spans="1:7" x14ac:dyDescent="0.3">
      <c r="A394" s="1" t="s">
        <v>441</v>
      </c>
      <c r="B394" s="1" t="s">
        <v>2</v>
      </c>
      <c r="C394" s="1" t="s">
        <v>23</v>
      </c>
      <c r="D394" s="2">
        <v>168.2</v>
      </c>
      <c r="E394" s="2">
        <v>163.148</v>
      </c>
      <c r="F394" s="1" cm="1">
        <f t="array" ref="F394">SMALL(IF(voie=Tableau_query__4[[#This Row],[VOIE]],pkfin,""),COUNTIF($B$2:B394,B394))</f>
        <v>178.14699999999999</v>
      </c>
      <c r="G394" t="str" cm="1">
        <f t="array" ref="G394">INDEX(agent,MATCH(Tableau_query__4[[#This Row],[Colonne1]],pkfin,0))</f>
        <v>Agent 240</v>
      </c>
    </row>
    <row r="395" spans="1:7" x14ac:dyDescent="0.3">
      <c r="A395" s="1" t="s">
        <v>444</v>
      </c>
      <c r="B395" s="1" t="s">
        <v>2</v>
      </c>
      <c r="C395" s="1" t="s">
        <v>23</v>
      </c>
      <c r="D395" s="2">
        <v>168.2</v>
      </c>
      <c r="E395" s="2">
        <v>165.27799999999999</v>
      </c>
      <c r="F395" s="1" cm="1">
        <f t="array" ref="F395">SMALL(IF(voie=Tableau_query__4[[#This Row],[VOIE]],pkfin,""),COUNTIF($B$2:B395,B395))</f>
        <v>178.31399999999999</v>
      </c>
      <c r="G395" t="str" cm="1">
        <f t="array" ref="G395">INDEX(agent,MATCH(Tableau_query__4[[#This Row],[Colonne1]],pkfin,0))</f>
        <v>Agent 238</v>
      </c>
    </row>
    <row r="396" spans="1:7" x14ac:dyDescent="0.3">
      <c r="A396" s="1" t="s">
        <v>447</v>
      </c>
      <c r="B396" s="1" t="s">
        <v>2</v>
      </c>
      <c r="C396" s="1" t="s">
        <v>23</v>
      </c>
      <c r="D396" s="2">
        <v>168.2</v>
      </c>
      <c r="E396" s="2">
        <v>167.488</v>
      </c>
      <c r="F396" s="1" cm="1">
        <f t="array" ref="F396">SMALL(IF(voie=Tableau_query__4[[#This Row],[VOIE]],pkfin,""),COUNTIF($B$2:B396,B396))</f>
        <v>178.47900000000001</v>
      </c>
      <c r="G396" t="str" cm="1">
        <f t="array" ref="G396">INDEX(agent,MATCH(Tableau_query__4[[#This Row],[Colonne1]],pkfin,0))</f>
        <v>Agent 239</v>
      </c>
    </row>
    <row r="397" spans="1:7" x14ac:dyDescent="0.3">
      <c r="A397" s="1" t="s">
        <v>450</v>
      </c>
      <c r="B397" s="1" t="s">
        <v>2</v>
      </c>
      <c r="C397" s="1" t="s">
        <v>23</v>
      </c>
      <c r="D397" s="2">
        <v>168.2</v>
      </c>
      <c r="E397" s="2">
        <v>169.75399999999999</v>
      </c>
      <c r="F397" s="1" cm="1">
        <f t="array" ref="F397">SMALL(IF(voie=Tableau_query__4[[#This Row],[VOIE]],pkfin,""),COUNTIF($B$2:B397,B397))</f>
        <v>178.673</v>
      </c>
      <c r="G397" t="str" cm="1">
        <f t="array" ref="G397">INDEX(agent,MATCH(Tableau_query__4[[#This Row],[Colonne1]],pkfin,0))</f>
        <v>Agent 243</v>
      </c>
    </row>
    <row r="398" spans="1:7" x14ac:dyDescent="0.3">
      <c r="A398" s="1" t="s">
        <v>453</v>
      </c>
      <c r="B398" s="1" t="s">
        <v>2</v>
      </c>
      <c r="C398" s="1" t="s">
        <v>23</v>
      </c>
      <c r="D398" s="2">
        <v>168.2</v>
      </c>
      <c r="E398" s="2">
        <v>171.904</v>
      </c>
      <c r="F398" s="1" cm="1">
        <f t="array" ref="F398">SMALL(IF(voie=Tableau_query__4[[#This Row],[VOIE]],pkfin,""),COUNTIF($B$2:B398,B398))</f>
        <v>179.88499999999999</v>
      </c>
      <c r="G398" t="str" cm="1">
        <f t="array" ref="G398">INDEX(agent,MATCH(Tableau_query__4[[#This Row],[Colonne1]],pkfin,0))</f>
        <v>Agent 244</v>
      </c>
    </row>
    <row r="399" spans="1:7" x14ac:dyDescent="0.3">
      <c r="A399" s="1" t="s">
        <v>152</v>
      </c>
      <c r="B399" s="1" t="s">
        <v>32</v>
      </c>
      <c r="C399" s="1" t="s">
        <v>11</v>
      </c>
      <c r="D399" s="2">
        <v>5.298</v>
      </c>
      <c r="E399" s="2">
        <v>5.5090000000000003</v>
      </c>
      <c r="F399" s="1" cm="1">
        <f t="array" ref="F399">SMALL(IF(voie=Tableau_query__4[[#This Row],[VOIE]],pkfin,""),COUNTIF($B$2:B399,B399))</f>
        <v>5.5090000000000003</v>
      </c>
      <c r="G399" t="str" cm="1">
        <f t="array" ref="G399">INDEX(agent,MATCH(Tableau_query__4[[#This Row],[Colonne1]],pkfin,0))</f>
        <v>Agent 117</v>
      </c>
    </row>
    <row r="400" spans="1:7" x14ac:dyDescent="0.3">
      <c r="A400" s="1" t="s">
        <v>68</v>
      </c>
      <c r="B400" s="1" t="s">
        <v>8</v>
      </c>
      <c r="C400" s="1" t="s">
        <v>6</v>
      </c>
      <c r="D400" s="2">
        <v>28.86</v>
      </c>
      <c r="E400" s="2">
        <v>29.242000000000001</v>
      </c>
      <c r="F400" s="1" cm="1">
        <f t="array" ref="F400">SMALL(IF(voie=Tableau_query__4[[#This Row],[VOIE]],pkfin,""),COUNTIF($B$2:B400,B400))</f>
        <v>29.242000000000001</v>
      </c>
      <c r="G400" t="str" cm="1">
        <f t="array" ref="G400">INDEX(agent,MATCH(Tableau_query__4[[#This Row],[Colonne1]],pkfin,0))</f>
        <v>Agent 33</v>
      </c>
    </row>
    <row r="401" spans="1:7" x14ac:dyDescent="0.3">
      <c r="A401" s="1" t="s">
        <v>164</v>
      </c>
      <c r="B401" s="1" t="s">
        <v>29</v>
      </c>
      <c r="C401" s="1" t="s">
        <v>11</v>
      </c>
      <c r="D401" s="2">
        <v>5.298</v>
      </c>
      <c r="E401" s="2">
        <v>7.1289999999999996</v>
      </c>
      <c r="F401" s="1" cm="1">
        <f t="array" ref="F401">SMALL(IF(voie=Tableau_query__4[[#This Row],[VOIE]],pkfin,""),COUNTIF($B$2:B401,B401))</f>
        <v>7.1289999999999996</v>
      </c>
      <c r="G401" t="str" cm="1">
        <f t="array" ref="G401">INDEX(agent,MATCH(Tableau_query__4[[#This Row],[Colonne1]],pkfin,0))</f>
        <v>Agent 129</v>
      </c>
    </row>
    <row r="402" spans="1:7" x14ac:dyDescent="0.3">
      <c r="A402" s="1" t="s">
        <v>147</v>
      </c>
      <c r="B402" s="1" t="s">
        <v>28</v>
      </c>
      <c r="C402" s="1" t="s">
        <v>11</v>
      </c>
      <c r="D402" s="2">
        <v>5.298</v>
      </c>
      <c r="E402" s="2">
        <v>3.4169999999999998</v>
      </c>
      <c r="F402" s="1" cm="1">
        <f t="array" ref="F402">SMALL(IF(voie=Tableau_query__4[[#This Row],[VOIE]],pkfin,""),COUNTIF($B$2:B402,B402))</f>
        <v>3.4169999999999998</v>
      </c>
      <c r="G402" t="str" cm="1">
        <f t="array" ref="G402">INDEX(agent,MATCH(Tableau_query__4[[#This Row],[Colonne1]],pkfin,0))</f>
        <v>Agent 112</v>
      </c>
    </row>
    <row r="403" spans="1:7" x14ac:dyDescent="0.3">
      <c r="A403" s="1" t="s">
        <v>148</v>
      </c>
      <c r="B403" s="1" t="s">
        <v>28</v>
      </c>
      <c r="C403" s="1" t="s">
        <v>11</v>
      </c>
      <c r="D403" s="2">
        <v>5.298</v>
      </c>
      <c r="E403" s="2">
        <v>4.42</v>
      </c>
      <c r="F403" s="1" cm="1">
        <f t="array" ref="F403">SMALL(IF(voie=Tableau_query__4[[#This Row],[VOIE]],pkfin,""),COUNTIF($B$2:B403,B403))</f>
        <v>4.42</v>
      </c>
      <c r="G403" t="str" cm="1">
        <f t="array" ref="G403">INDEX(agent,MATCH(Tableau_query__4[[#This Row],[Colonne1]],pkfin,0))</f>
        <v>Agent 113</v>
      </c>
    </row>
    <row r="404" spans="1:7" x14ac:dyDescent="0.3">
      <c r="A404" s="1" t="s">
        <v>149</v>
      </c>
      <c r="B404" s="1" t="s">
        <v>28</v>
      </c>
      <c r="C404" s="1" t="s">
        <v>11</v>
      </c>
      <c r="D404" s="2">
        <v>5.298</v>
      </c>
      <c r="E404" s="2">
        <v>5.5330000000000004</v>
      </c>
      <c r="F404" s="1" cm="1">
        <f t="array" ref="F404">SMALL(IF(voie=Tableau_query__4[[#This Row],[VOIE]],pkfin,""),COUNTIF($B$2:B404,B404))</f>
        <v>5.5330000000000004</v>
      </c>
      <c r="G404" t="str" cm="1">
        <f t="array" ref="G404">INDEX(agent,MATCH(Tableau_query__4[[#This Row],[Colonne1]],pkfin,0))</f>
        <v>Agent 114</v>
      </c>
    </row>
    <row r="405" spans="1:7" x14ac:dyDescent="0.3">
      <c r="A405" s="1" t="s">
        <v>150</v>
      </c>
      <c r="B405" s="1" t="s">
        <v>28</v>
      </c>
      <c r="C405" s="1" t="s">
        <v>11</v>
      </c>
      <c r="D405" s="2">
        <v>5.298</v>
      </c>
      <c r="E405" s="2">
        <v>6.0960000000000001</v>
      </c>
      <c r="F405" s="1" cm="1">
        <f t="array" ref="F405">SMALL(IF(voie=Tableau_query__4[[#This Row],[VOIE]],pkfin,""),COUNTIF($B$2:B405,B405))</f>
        <v>6.0960000000000001</v>
      </c>
      <c r="G405" t="str" cm="1">
        <f t="array" ref="G405">INDEX(agent,MATCH(Tableau_query__4[[#This Row],[Colonne1]],pkfin,0))</f>
        <v>Agent 115</v>
      </c>
    </row>
    <row r="406" spans="1:7" x14ac:dyDescent="0.3">
      <c r="A406" s="1" t="s">
        <v>151</v>
      </c>
      <c r="B406" s="1" t="s">
        <v>28</v>
      </c>
      <c r="C406" s="1" t="s">
        <v>11</v>
      </c>
      <c r="D406" s="2">
        <v>5.298</v>
      </c>
      <c r="E406" s="2">
        <v>6.2610000000000001</v>
      </c>
      <c r="F406" s="1" cm="1">
        <f t="array" ref="F406">SMALL(IF(voie=Tableau_query__4[[#This Row],[VOIE]],pkfin,""),COUNTIF($B$2:B406,B406))</f>
        <v>6.2610000000000001</v>
      </c>
      <c r="G406" t="str" cm="1">
        <f t="array" ref="G406">INDEX(agent,MATCH(Tableau_query__4[[#This Row],[Colonne1]],pkfin,0))</f>
        <v>Agent 116</v>
      </c>
    </row>
    <row r="407" spans="1:7" x14ac:dyDescent="0.3">
      <c r="A407" s="1" t="s">
        <v>165</v>
      </c>
      <c r="B407" s="1" t="s">
        <v>28</v>
      </c>
      <c r="C407" s="1" t="s">
        <v>11</v>
      </c>
      <c r="D407" s="2">
        <v>5.298</v>
      </c>
      <c r="E407" s="2">
        <v>6.6189999999999998</v>
      </c>
      <c r="F407" s="1" cm="1">
        <f t="array" ref="F407">SMALL(IF(voie=Tableau_query__4[[#This Row],[VOIE]],pkfin,""),COUNTIF($B$2:B407,B407))</f>
        <v>6.6189999999999998</v>
      </c>
      <c r="G407" t="str" cm="1">
        <f t="array" ref="G407">INDEX(agent,MATCH(Tableau_query__4[[#This Row],[Colonne1]],pkfin,0))</f>
        <v>Agent 130</v>
      </c>
    </row>
    <row r="408" spans="1:7" x14ac:dyDescent="0.3">
      <c r="A408" s="1" t="s">
        <v>166</v>
      </c>
      <c r="B408" s="1" t="s">
        <v>28</v>
      </c>
      <c r="C408" s="1" t="s">
        <v>11</v>
      </c>
      <c r="D408" s="2">
        <v>5.298</v>
      </c>
      <c r="E408" s="2">
        <v>7.3789999999999996</v>
      </c>
      <c r="F408" s="1" cm="1">
        <f t="array" ref="F408">SMALL(IF(voie=Tableau_query__4[[#This Row],[VOIE]],pkfin,""),COUNTIF($B$2:B408,B408))</f>
        <v>7.3789999999999996</v>
      </c>
      <c r="G408" t="str" cm="1">
        <f t="array" ref="G408">INDEX(agent,MATCH(Tableau_query__4[[#This Row],[Colonne1]],pkfin,0))</f>
        <v>Agent 131</v>
      </c>
    </row>
    <row r="409" spans="1:7" x14ac:dyDescent="0.3">
      <c r="A409" s="1" t="s">
        <v>153</v>
      </c>
      <c r="B409" s="1" t="s">
        <v>30</v>
      </c>
      <c r="C409" s="1" t="s">
        <v>11</v>
      </c>
      <c r="D409" s="2">
        <v>5.298</v>
      </c>
      <c r="E409" s="2">
        <v>5.8540000000000001</v>
      </c>
      <c r="F409" s="1" cm="1">
        <f t="array" ref="F409">SMALL(IF(voie=Tableau_query__4[[#This Row],[VOIE]],pkfin,""),COUNTIF($B$2:B409,B409))</f>
        <v>3.6480000000000001</v>
      </c>
      <c r="G409" t="str" cm="1">
        <f t="array" ref="G409">INDEX(agent,MATCH(Tableau_query__4[[#This Row],[Colonne1]],pkfin,0))</f>
        <v>Agent 122</v>
      </c>
    </row>
    <row r="410" spans="1:7" x14ac:dyDescent="0.3">
      <c r="A410" s="1" t="s">
        <v>154</v>
      </c>
      <c r="B410" s="1" t="s">
        <v>30</v>
      </c>
      <c r="C410" s="1" t="s">
        <v>11</v>
      </c>
      <c r="D410" s="2">
        <v>5.298</v>
      </c>
      <c r="E410" s="2">
        <v>5.407</v>
      </c>
      <c r="F410" s="1" cm="1">
        <f t="array" ref="F410">SMALL(IF(voie=Tableau_query__4[[#This Row],[VOIE]],pkfin,""),COUNTIF($B$2:B410,B410))</f>
        <v>4.8579999999999997</v>
      </c>
      <c r="G410" t="str" cm="1">
        <f t="array" ref="G410">INDEX(agent,MATCH(Tableau_query__4[[#This Row],[Colonne1]],pkfin,0))</f>
        <v>Agent 121</v>
      </c>
    </row>
    <row r="411" spans="1:7" x14ac:dyDescent="0.3">
      <c r="A411" s="1" t="s">
        <v>155</v>
      </c>
      <c r="B411" s="1" t="s">
        <v>30</v>
      </c>
      <c r="C411" s="1" t="s">
        <v>11</v>
      </c>
      <c r="D411" s="2">
        <v>5.298</v>
      </c>
      <c r="E411" s="2">
        <v>5.1180000000000003</v>
      </c>
      <c r="F411" s="1" cm="1">
        <f t="array" ref="F411">SMALL(IF(voie=Tableau_query__4[[#This Row],[VOIE]],pkfin,""),COUNTIF($B$2:B411,B411))</f>
        <v>5.1180000000000003</v>
      </c>
      <c r="G411" t="str" cm="1">
        <f t="array" ref="G411">INDEX(agent,MATCH(Tableau_query__4[[#This Row],[Colonne1]],pkfin,0))</f>
        <v>Agent 120</v>
      </c>
    </row>
    <row r="412" spans="1:7" x14ac:dyDescent="0.3">
      <c r="A412" s="1" t="s">
        <v>156</v>
      </c>
      <c r="B412" s="1" t="s">
        <v>30</v>
      </c>
      <c r="C412" s="1" t="s">
        <v>11</v>
      </c>
      <c r="D412" s="2">
        <v>5.298</v>
      </c>
      <c r="E412" s="2">
        <v>4.8579999999999997</v>
      </c>
      <c r="F412" s="1" cm="1">
        <f t="array" ref="F412">SMALL(IF(voie=Tableau_query__4[[#This Row],[VOIE]],pkfin,""),COUNTIF($B$2:B412,B412))</f>
        <v>5.407</v>
      </c>
      <c r="G412" t="str" cm="1">
        <f t="array" ref="G412">INDEX(agent,MATCH(Tableau_query__4[[#This Row],[Colonne1]],pkfin,0))</f>
        <v>Agent 119</v>
      </c>
    </row>
    <row r="413" spans="1:7" x14ac:dyDescent="0.3">
      <c r="A413" s="1" t="s">
        <v>157</v>
      </c>
      <c r="B413" s="1" t="s">
        <v>30</v>
      </c>
      <c r="C413" s="1" t="s">
        <v>11</v>
      </c>
      <c r="D413" s="2">
        <v>5.298</v>
      </c>
      <c r="E413" s="2">
        <v>3.6480000000000001</v>
      </c>
      <c r="F413" s="1" cm="1">
        <f t="array" ref="F413">SMALL(IF(voie=Tableau_query__4[[#This Row],[VOIE]],pkfin,""),COUNTIF($B$2:B413,B413))</f>
        <v>5.8540000000000001</v>
      </c>
      <c r="G413" t="str" cm="1">
        <f t="array" ref="G413">INDEX(agent,MATCH(Tableau_query__4[[#This Row],[Colonne1]],pkfin,0))</f>
        <v>Agent 118</v>
      </c>
    </row>
    <row r="414" spans="1:7" x14ac:dyDescent="0.3">
      <c r="A414" s="1" t="s">
        <v>160</v>
      </c>
      <c r="B414" s="1" t="s">
        <v>30</v>
      </c>
      <c r="C414" s="1" t="s">
        <v>11</v>
      </c>
      <c r="D414" s="2">
        <v>5.298</v>
      </c>
      <c r="E414" s="2">
        <v>7.21</v>
      </c>
      <c r="F414" s="1" cm="1">
        <f t="array" ref="F414">SMALL(IF(voie=Tableau_query__4[[#This Row],[VOIE]],pkfin,""),COUNTIF($B$2:B414,B414))</f>
        <v>6.0949999999999998</v>
      </c>
      <c r="G414" t="str" cm="1">
        <f t="array" ref="G414">INDEX(agent,MATCH(Tableau_query__4[[#This Row],[Colonne1]],pkfin,0))</f>
        <v>Agent 128</v>
      </c>
    </row>
    <row r="415" spans="1:7" x14ac:dyDescent="0.3">
      <c r="A415" s="1" t="s">
        <v>161</v>
      </c>
      <c r="B415" s="1" t="s">
        <v>30</v>
      </c>
      <c r="C415" s="1" t="s">
        <v>11</v>
      </c>
      <c r="D415" s="2">
        <v>5.298</v>
      </c>
      <c r="E415" s="2">
        <v>6.6180000000000003</v>
      </c>
      <c r="F415" s="1" cm="1">
        <f t="array" ref="F415">SMALL(IF(voie=Tableau_query__4[[#This Row],[VOIE]],pkfin,""),COUNTIF($B$2:B415,B415))</f>
        <v>6.26</v>
      </c>
      <c r="G415" t="str" cm="1">
        <f t="array" ref="G415">INDEX(agent,MATCH(Tableau_query__4[[#This Row],[Colonne1]],pkfin,0))</f>
        <v>Agent 127</v>
      </c>
    </row>
    <row r="416" spans="1:7" x14ac:dyDescent="0.3">
      <c r="A416" s="1" t="s">
        <v>162</v>
      </c>
      <c r="B416" s="1" t="s">
        <v>30</v>
      </c>
      <c r="C416" s="1" t="s">
        <v>11</v>
      </c>
      <c r="D416" s="2">
        <v>5.298</v>
      </c>
      <c r="E416" s="2">
        <v>6.26</v>
      </c>
      <c r="F416" s="1" cm="1">
        <f t="array" ref="F416">SMALL(IF(voie=Tableau_query__4[[#This Row],[VOIE]],pkfin,""),COUNTIF($B$2:B416,B416))</f>
        <v>6.6180000000000003</v>
      </c>
      <c r="G416" t="str" cm="1">
        <f t="array" ref="G416">INDEX(agent,MATCH(Tableau_query__4[[#This Row],[Colonne1]],pkfin,0))</f>
        <v>Agent 126</v>
      </c>
    </row>
    <row r="417" spans="1:7" x14ac:dyDescent="0.3">
      <c r="A417" s="1" t="s">
        <v>163</v>
      </c>
      <c r="B417" s="1" t="s">
        <v>30</v>
      </c>
      <c r="C417" s="1" t="s">
        <v>11</v>
      </c>
      <c r="D417" s="2">
        <v>5.298</v>
      </c>
      <c r="E417" s="2">
        <v>6.0949999999999998</v>
      </c>
      <c r="F417" s="1" cm="1">
        <f t="array" ref="F417">SMALL(IF(voie=Tableau_query__4[[#This Row],[VOIE]],pkfin,""),COUNTIF($B$2:B417,B417))</f>
        <v>7.21</v>
      </c>
      <c r="G417" t="str" cm="1">
        <f t="array" ref="G417">INDEX(agent,MATCH(Tableau_query__4[[#This Row],[Colonne1]],pkfin,0))</f>
        <v>Agent 125</v>
      </c>
    </row>
    <row r="418" spans="1:7" x14ac:dyDescent="0.3">
      <c r="A418" s="1" t="s">
        <v>158</v>
      </c>
      <c r="B418" s="1" t="s">
        <v>31</v>
      </c>
      <c r="C418" s="1" t="s">
        <v>11</v>
      </c>
      <c r="D418" s="2">
        <v>5.298</v>
      </c>
      <c r="E418" s="2">
        <v>4.444</v>
      </c>
      <c r="F418" s="1" cm="1">
        <f t="array" ref="F418">SMALL(IF(voie=Tableau_query__4[[#This Row],[VOIE]],pkfin,""),COUNTIF($B$2:B418,B418))</f>
        <v>3.3940000000000001</v>
      </c>
      <c r="G418" t="str" cm="1">
        <f t="array" ref="G418">INDEX(agent,MATCH(Tableau_query__4[[#This Row],[Colonne1]],pkfin,0))</f>
        <v>Agent 124</v>
      </c>
    </row>
    <row r="419" spans="1:7" x14ac:dyDescent="0.3">
      <c r="A419" s="1" t="s">
        <v>159</v>
      </c>
      <c r="B419" s="1" t="s">
        <v>31</v>
      </c>
      <c r="C419" s="1" t="s">
        <v>11</v>
      </c>
      <c r="D419" s="2">
        <v>5.298</v>
      </c>
      <c r="E419" s="2">
        <v>3.3940000000000001</v>
      </c>
      <c r="F419" s="1" cm="1">
        <f t="array" ref="F419">SMALL(IF(voie=Tableau_query__4[[#This Row],[VOIE]],pkfin,""),COUNTIF($B$2:B419,B419))</f>
        <v>4.444</v>
      </c>
      <c r="G419" t="str" cm="1">
        <f t="array" ref="G419">INDEX(agent,MATCH(Tableau_query__4[[#This Row],[Colonne1]],pkfin,0))</f>
        <v>Agent 123</v>
      </c>
    </row>
  </sheetData>
  <phoneticPr fontId="18" type="noConversion"/>
  <dataValidations count="1">
    <dataValidation type="list" allowBlank="1" showInputMessage="1" showErrorMessage="1" sqref="I12" xr:uid="{D2B4F991-5F67-407E-AA28-339DCB4C2150}">
      <formula1>OFFSET(dept3,$H$7,,$I$7-$H$7)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Donnée</vt:lpstr>
      <vt:lpstr>agent</vt:lpstr>
      <vt:lpstr>dept</vt:lpstr>
      <vt:lpstr>dept2</vt:lpstr>
      <vt:lpstr>dept3</vt:lpstr>
      <vt:lpstr>pkdeb</vt:lpstr>
      <vt:lpstr>pkfin</vt:lpstr>
      <vt:lpstr>pkfinclassé</vt:lpstr>
      <vt:lpstr>voie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koch gilles</cp:lastModifiedBy>
  <dcterms:created xsi:type="dcterms:W3CDTF">2025-02-04T13:56:29Z</dcterms:created>
  <dcterms:modified xsi:type="dcterms:W3CDTF">2025-03-19T20:28:58Z</dcterms:modified>
</cp:coreProperties>
</file>