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C2238A61-06DF-4C67-91E2-674FDEE876D7}" xr6:coauthVersionLast="47" xr6:coauthVersionMax="47" xr10:uidLastSave="{00000000-0000-0000-0000-000000000000}"/>
  <bookViews>
    <workbookView xWindow="0" yWindow="0" windowWidth="23040" windowHeight="12360" xr2:uid="{7D5D3E77-3514-4C24-92E7-B55730471697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C8" i="1" a="1"/>
  <c r="C8" i="1" s="1"/>
  <c r="D8" i="1" a="1"/>
  <c r="D8" i="1" s="1"/>
  <c r="C9" i="1" a="1"/>
  <c r="C9" i="1" s="1"/>
  <c r="D9" i="1" a="1"/>
  <c r="D9" i="1" s="1"/>
  <c r="C10" i="1" a="1"/>
  <c r="C10" i="1" s="1"/>
  <c r="D10" i="1" a="1"/>
  <c r="D10" i="1" s="1"/>
  <c r="C11" i="1" a="1"/>
  <c r="C11" i="1" s="1"/>
  <c r="D11" i="1" a="1"/>
  <c r="D11" i="1" s="1"/>
  <c r="C12" i="1" a="1"/>
  <c r="C12" i="1" s="1"/>
  <c r="D12" i="1" a="1"/>
  <c r="D12" i="1" s="1"/>
  <c r="C13" i="1" a="1"/>
  <c r="C13" i="1" s="1"/>
  <c r="D13" i="1" a="1"/>
  <c r="D13" i="1" s="1"/>
  <c r="C14" i="1" a="1"/>
  <c r="C14" i="1" s="1"/>
  <c r="D14" i="1" a="1"/>
  <c r="D14" i="1" s="1"/>
  <c r="C15" i="1" a="1"/>
  <c r="C15" i="1" s="1"/>
  <c r="D15" i="1" a="1"/>
  <c r="D15" i="1" s="1"/>
  <c r="C16" i="1" a="1"/>
  <c r="C16" i="1" s="1"/>
  <c r="D16" i="1" a="1"/>
  <c r="D16" i="1" s="1"/>
  <c r="C17" i="1" a="1"/>
  <c r="C17" i="1" s="1"/>
  <c r="D17" i="1" a="1"/>
  <c r="D17" i="1" s="1"/>
  <c r="C18" i="1" a="1"/>
  <c r="C18" i="1" s="1"/>
  <c r="D18" i="1" a="1"/>
  <c r="D18" i="1" s="1"/>
  <c r="C19" i="1" a="1"/>
  <c r="C19" i="1" s="1"/>
  <c r="D19" i="1" a="1"/>
  <c r="D19" i="1" s="1"/>
  <c r="C20" i="1" a="1"/>
  <c r="C20" i="1" s="1"/>
  <c r="D20" i="1" a="1"/>
  <c r="D20" i="1" s="1"/>
  <c r="C21" i="1" a="1"/>
  <c r="C21" i="1" s="1"/>
  <c r="D21" i="1" a="1"/>
  <c r="D21" i="1" s="1"/>
  <c r="C22" i="1" a="1"/>
  <c r="C22" i="1" s="1"/>
  <c r="D22" i="1" a="1"/>
  <c r="D22" i="1" s="1"/>
  <c r="C23" i="1" a="1"/>
  <c r="C23" i="1" s="1"/>
  <c r="D23" i="1" a="1"/>
  <c r="D23" i="1" s="1"/>
  <c r="C24" i="1" a="1"/>
  <c r="C24" i="1" s="1"/>
  <c r="D24" i="1" a="1"/>
  <c r="D24" i="1" s="1"/>
  <c r="C25" i="1" a="1"/>
  <c r="C25" i="1" s="1"/>
  <c r="D25" i="1" a="1"/>
  <c r="D25" i="1" s="1"/>
  <c r="C26" i="1" a="1"/>
  <c r="C26" i="1" s="1"/>
  <c r="D26" i="1" a="1"/>
  <c r="D26" i="1" s="1"/>
  <c r="C27" i="1" a="1"/>
  <c r="C27" i="1" s="1"/>
  <c r="D27" i="1" a="1"/>
  <c r="D27" i="1" s="1"/>
  <c r="C28" i="1" a="1"/>
  <c r="C28" i="1" s="1"/>
  <c r="D28" i="1" a="1"/>
  <c r="D28" i="1" s="1"/>
  <c r="D30" i="2"/>
  <c r="D29" i="2"/>
  <c r="D28" i="2"/>
  <c r="D27" i="2"/>
  <c r="D26" i="2"/>
  <c r="D25" i="2"/>
  <c r="D24" i="2"/>
  <c r="D23" i="2"/>
  <c r="D22" i="2"/>
  <c r="C6" i="1" a="1"/>
  <c r="C7" i="1" a="1"/>
  <c r="D7" i="1" a="1"/>
  <c r="D6" i="1" a="1"/>
  <c r="D5" i="1" a="1"/>
  <c r="C5" i="1" a="1"/>
  <c r="D6" i="1" l="1"/>
  <c r="F6" i="1" s="1"/>
  <c r="D7" i="1"/>
  <c r="F7" i="1" s="1"/>
  <c r="C7" i="1"/>
  <c r="C6" i="1"/>
  <c r="D5" i="1"/>
  <c r="F5" i="1" s="1"/>
  <c r="C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<sst xmlns="http://schemas.openxmlformats.org/spreadsheetml/2006/main" count="208" uniqueCount="193">
  <si>
    <t>0608701016</t>
  </si>
  <si>
    <t>EC302 </t>
  </si>
  <si>
    <t>EC MOTOR EC302 SZ2</t>
  </si>
  <si>
    <t>0608701017</t>
  </si>
  <si>
    <t>EC303 </t>
  </si>
  <si>
    <t>EC MOTOR EC303 SZ3</t>
  </si>
  <si>
    <t>0608701018</t>
  </si>
  <si>
    <t>EC304 </t>
  </si>
  <si>
    <t>EC MOTOR EC304 SZ4</t>
  </si>
  <si>
    <t>0608701019</t>
  </si>
  <si>
    <t>EC305 </t>
  </si>
  <si>
    <t>EC MOTOR EC305 SZ5</t>
  </si>
  <si>
    <t>0608710027</t>
  </si>
  <si>
    <t>2P32 </t>
  </si>
  <si>
    <t>PNEUMATIC MOTOR 2P32 1.8–10NM</t>
  </si>
  <si>
    <t>0608710028</t>
  </si>
  <si>
    <t>2P20 </t>
  </si>
  <si>
    <t>PNEUMATIC MOTOR 2P20 1.3–8.5NM</t>
  </si>
  <si>
    <t>0608710029</t>
  </si>
  <si>
    <t>3P25 </t>
  </si>
  <si>
    <t>PNEUMATIC MOTOR 3P25 6–14NM</t>
  </si>
  <si>
    <t>0608710030</t>
  </si>
  <si>
    <t>3P39 </t>
  </si>
  <si>
    <t>PNEUMATIC MOTOR 3P39 8–20NM</t>
  </si>
  <si>
    <t>0608710031</t>
  </si>
  <si>
    <t>3P41 </t>
  </si>
  <si>
    <t>PNEUMATIC MOTOR 3P41 15–50NM</t>
  </si>
  <si>
    <t>0608720038</t>
  </si>
  <si>
    <t>2GE26 </t>
  </si>
  <si>
    <t>PLANETARY GEAR TRAIN 2GE26 SZ2</t>
  </si>
  <si>
    <t>0608720039</t>
  </si>
  <si>
    <t>3GE67 </t>
  </si>
  <si>
    <t>PLANETARY GEAR TRAIN 3GE67 SZ3</t>
  </si>
  <si>
    <t>0608720040</t>
  </si>
  <si>
    <t>4GE59 </t>
  </si>
  <si>
    <t>PLANETARY GEAR TRAIN 4GE59 SZ4</t>
  </si>
  <si>
    <t>0608720041</t>
  </si>
  <si>
    <t>5GE68 </t>
  </si>
  <si>
    <t>PLANETARY GEAR TRAIN 5GE68 SZ5</t>
  </si>
  <si>
    <t>0608720043</t>
  </si>
  <si>
    <t>2GE19 </t>
  </si>
  <si>
    <t>PLANETARY GEAR TRAIN 2GE19 SZ2</t>
  </si>
  <si>
    <t>0608720053</t>
  </si>
  <si>
    <t>3GE27 </t>
  </si>
  <si>
    <t>PLANETARY GEAR TRAIN 3GE27 SZ3</t>
  </si>
  <si>
    <t>0608720056</t>
  </si>
  <si>
    <t>4GE19 </t>
  </si>
  <si>
    <t>PLANETARY GEAR TRAIN 4GE19 SZ4</t>
  </si>
  <si>
    <t>0608720058</t>
  </si>
  <si>
    <t>5GE19 </t>
  </si>
  <si>
    <t>PLANETARY GEAR TRAIN 5GE19 SZ5</t>
  </si>
  <si>
    <t>0608740100</t>
  </si>
  <si>
    <t>S-003-S-A</t>
  </si>
  <si>
    <t>0608740101</t>
  </si>
  <si>
    <t>S-005-S-A</t>
  </si>
  <si>
    <t>0608740102</t>
  </si>
  <si>
    <t>S-007-S-A</t>
  </si>
  <si>
    <t>0608740103</t>
  </si>
  <si>
    <t>S-010-S-A</t>
  </si>
  <si>
    <t>0608740104</t>
  </si>
  <si>
    <t>S-015-S-A</t>
  </si>
  <si>
    <t>0608740105</t>
  </si>
  <si>
    <t>S-020-S-A</t>
  </si>
  <si>
    <t>0608740110</t>
  </si>
  <si>
    <t>S-003-A-A</t>
  </si>
  <si>
    <t>0608740111</t>
  </si>
  <si>
    <t>S-005-A-A</t>
  </si>
  <si>
    <t>0608740112</t>
  </si>
  <si>
    <t>S-007-A-A</t>
  </si>
  <si>
    <t>0608800001</t>
  </si>
  <si>
    <t>GK1C156 </t>
  </si>
  <si>
    <t>STRAIGHT OUTPUT GK1C156 SZ4 1/2"SQP</t>
  </si>
  <si>
    <t>0608800006</t>
  </si>
  <si>
    <t>GK2A181 </t>
  </si>
  <si>
    <t>STRAIGHT OUTPUT GK2A181 SZ4 1/2"SQ</t>
  </si>
  <si>
    <t>0608800008</t>
  </si>
  <si>
    <t>GK2B181 </t>
  </si>
  <si>
    <t>STRAIGHT OUTPUT GK2B181 SZ4 7/16"QC</t>
  </si>
  <si>
    <t>0608800020</t>
  </si>
  <si>
    <t>GK1B156 </t>
  </si>
  <si>
    <t>STRAIGHT OUTPUT GK1B156 SZ4 7/16"QC</t>
  </si>
  <si>
    <t>0608800021</t>
  </si>
  <si>
    <t>GK2C181 </t>
  </si>
  <si>
    <t>STRAIGHT OUTPUT GK2C181 SZ4 1/2"SQP</t>
  </si>
  <si>
    <t>0608800027</t>
  </si>
  <si>
    <t>GL2C319 </t>
  </si>
  <si>
    <t>STRAIGHT OUTPUT GL2C319 SZ4 1/2"SQP</t>
  </si>
  <si>
    <t>0608800031</t>
  </si>
  <si>
    <t>GK1A156 </t>
  </si>
  <si>
    <t>STRAIGHT OUTPUT GK1A156 SZ4 1/2"SQ</t>
  </si>
  <si>
    <t>0608800048</t>
  </si>
  <si>
    <t>GK2A251 </t>
  </si>
  <si>
    <t>STRAIGHT OUTPUT GK2A251 SZ4 1/2"SQ</t>
  </si>
  <si>
    <t>0608800049</t>
  </si>
  <si>
    <t>GK2B251 </t>
  </si>
  <si>
    <t>STRAIGHT OUTPUT GK2B251 SZ4 7/16"QC</t>
  </si>
  <si>
    <t>0608800050</t>
  </si>
  <si>
    <t>GK2C251 </t>
  </si>
  <si>
    <t>STRAIGHT OUTPUT GK2C251 SZ4 1/2"SQP</t>
  </si>
  <si>
    <t>0608800056</t>
  </si>
  <si>
    <t>GL2A319 </t>
  </si>
  <si>
    <t>STRAIGHT OUTPUT GL2A319 SZ4 1/2"SQ</t>
  </si>
  <si>
    <t>0608800057</t>
  </si>
  <si>
    <t>GL2B319 </t>
  </si>
  <si>
    <t>STRAIGHT OUTPUT GL2B319 SZ4 7/16"QC</t>
  </si>
  <si>
    <t>0608800062</t>
  </si>
  <si>
    <t>G1A102 </t>
  </si>
  <si>
    <t>STRAIGHT OUTPUT G1A102 SZ3 3/8"SQ</t>
  </si>
  <si>
    <t>0608800063</t>
  </si>
  <si>
    <t>G1B102 </t>
  </si>
  <si>
    <t>STRAIGHT OUTPUT G1B102 SZ3 1/4"QC</t>
  </si>
  <si>
    <t>0608800064</t>
  </si>
  <si>
    <t>G2A152 </t>
  </si>
  <si>
    <t>STRAIGHT OUTPUT G2A152 SZ3 3/8"SQ</t>
  </si>
  <si>
    <t>0608800065</t>
  </si>
  <si>
    <t>G2B152 </t>
  </si>
  <si>
    <t>STRAIGHT OUTPUT G2B152 SZ3 1/4"QC</t>
  </si>
  <si>
    <t>0608800072</t>
  </si>
  <si>
    <t>G1C102 </t>
  </si>
  <si>
    <t>STRAIGHT OUTPUT G1C102 SZ3 3/8"SQP</t>
  </si>
  <si>
    <t>0608800073</t>
  </si>
  <si>
    <t>G2C152 </t>
  </si>
  <si>
    <t>STRAIGHT OUTPUT G2C152 SZ3 3/8"SQP</t>
  </si>
  <si>
    <t>0608800077</t>
  </si>
  <si>
    <t>2GA82 </t>
  </si>
  <si>
    <t>STRAIGHT OUTPUT 2GA82 SZ2 1/4"SQ</t>
  </si>
  <si>
    <t>0608800629</t>
  </si>
  <si>
    <t>VNS2A152 </t>
  </si>
  <si>
    <t>OFFSET OUTPUT DRIVE VNS2A152 SZ3 3/8"SQ</t>
  </si>
  <si>
    <t>0608800630</t>
  </si>
  <si>
    <t>VNS2B152 </t>
  </si>
  <si>
    <t>OFFSET OUTPUT DRIVE VNS2B152 SZ3 1/4"QC</t>
  </si>
  <si>
    <t>0608800631</t>
  </si>
  <si>
    <t>VNS2C152 </t>
  </si>
  <si>
    <t>OFFSET OUTPUT DRIVE VNS2C152 SZ3 3/8"SQP</t>
  </si>
  <si>
    <t>0608800632</t>
  </si>
  <si>
    <t>VNK2A181 </t>
  </si>
  <si>
    <t>OFFSET OUTPUT DRIVE VNK2A181 SZ4 1/2"SQ</t>
  </si>
  <si>
    <t>0608800633</t>
  </si>
  <si>
    <t>VNK2A251 </t>
  </si>
  <si>
    <t>OFFSET OUTPUT DRIVE VNK2A251 SZ4 1/2"SQ</t>
  </si>
  <si>
    <t>0608800634</t>
  </si>
  <si>
    <t>VNK2B181 </t>
  </si>
  <si>
    <t>OFFSET OUTPUT DRIVE VNK2B181 SZ4 7/16"QC</t>
  </si>
  <si>
    <t>0608800635</t>
  </si>
  <si>
    <t>VNK2B251 </t>
  </si>
  <si>
    <t>OFFSET OUTPUT DRIVE VNK2B251 SZ4 7/16"QC</t>
  </si>
  <si>
    <t>0608800636</t>
  </si>
  <si>
    <t>VNK2C181 </t>
  </si>
  <si>
    <t>OFFSET OUTPUT DRIVE VNK2C181 SZ4 1/2"SQP</t>
  </si>
  <si>
    <t>0608800637</t>
  </si>
  <si>
    <t>VNK2C251 </t>
  </si>
  <si>
    <t>OFFSET OUTPUT DRIVE VNK2C251 SZ4 1/2"SQP</t>
  </si>
  <si>
    <t>0608800639</t>
  </si>
  <si>
    <t>VNL2A319 </t>
  </si>
  <si>
    <t>OFFSET OUTPUT DRIVE VNL2A319 SZ4 1/2"SQ</t>
  </si>
  <si>
    <t>0608800643</t>
  </si>
  <si>
    <t>VNL2C319 </t>
  </si>
  <si>
    <t>OFFSET OUTPUT DRIVE VNL2C319 SZ4 1/2"SQP</t>
  </si>
  <si>
    <t>0608800644</t>
  </si>
  <si>
    <t>VUK2D186 </t>
  </si>
  <si>
    <t>OFFSET OUTPUT DRIVE VUK2D186 SZ4 3/4"SQ</t>
  </si>
  <si>
    <t>0608800645</t>
  </si>
  <si>
    <t>VUL2D290 </t>
  </si>
  <si>
    <t>OFFSET OUTPUT DRIVE VUL2D290 SZ4 3/4"SQ</t>
  </si>
  <si>
    <t>0608800646</t>
  </si>
  <si>
    <t>2S1M8</t>
  </si>
  <si>
    <t>FEED OUTPUT DRIVE 2S1M8 SZ2 1/4"SQ</t>
  </si>
  <si>
    <t>0608800647</t>
  </si>
  <si>
    <t>2S2M8 </t>
  </si>
  <si>
    <t>FEED OUTPUT DRIVE 2S2M8 SZ2 M6 OUTER</t>
  </si>
  <si>
    <t>0608800648</t>
  </si>
  <si>
    <t>3S1M8</t>
  </si>
  <si>
    <t>FEED OUTPUT DRIVE 3S1M8 SZ3 3/8"SQ</t>
  </si>
  <si>
    <t>0608800649</t>
  </si>
  <si>
    <t>3S2M8 </t>
  </si>
  <si>
    <t>FEED OUTPUT DRIVE 3S2M8 SZ3 1/4"SQ</t>
  </si>
  <si>
    <t>0608800650</t>
  </si>
  <si>
    <t>4S1M8</t>
  </si>
  <si>
    <t>FEED OUTPUT DRIVE 4S1M8 SZ4 1/2"SQP</t>
  </si>
  <si>
    <t>qt</t>
  </si>
  <si>
    <t>famille</t>
  </si>
  <si>
    <t>reference</t>
  </si>
  <si>
    <t>type</t>
  </si>
  <si>
    <t>désignation</t>
  </si>
  <si>
    <t>prix</t>
  </si>
  <si>
    <t>référence</t>
  </si>
  <si>
    <t>total</t>
  </si>
  <si>
    <t>Feuil4!B5:e300</t>
  </si>
  <si>
    <t>Feuil3!B5:e300</t>
  </si>
  <si>
    <t>Feuil2!$B$5:$e$300</t>
  </si>
  <si>
    <t xml:space="preserve">les plages </t>
  </si>
  <si>
    <t xml:space="preserve">j'ai prévu large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</si>
</sst>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 000\ 000\ 000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7">
    <xf numFmtId="0" fontId="0" fillId="0" borderId="0" xfId="0"/>
    <xf numFmtId="164" fontId="0" fillId="0" borderId="0" xfId="0" applyNumberFormat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0" borderId="6" xfId="0" applyFont="1" applyBorder="1"/>
    <xf numFmtId="164" fontId="1" fillId="0" borderId="1" xfId="1" applyNumberFormat="1" applyFont="1" applyBorder="1" applyAlignment="1">
      <alignment horizontal="left" vertical="center"/>
    </xf>
    <xf numFmtId="164" fontId="1" fillId="0" borderId="2" xfId="1" applyNumberFormat="1" applyFont="1" applyBorder="1" applyAlignment="1">
      <alignment horizontal="left" vertical="center"/>
    </xf>
    <xf numFmtId="0" fontId="1" fillId="0" borderId="2" xfId="1" applyNumberFormat="1" applyFont="1" applyBorder="1" applyAlignment="1">
      <alignment wrapText="1"/>
    </xf>
    <xf numFmtId="165" fontId="1" fillId="0" borderId="2" xfId="1" applyNumberFormat="1" applyFont="1" applyBorder="1" applyAlignment="1">
      <alignment wrapText="1"/>
    </xf>
    <xf numFmtId="164" fontId="1" fillId="0" borderId="4" xfId="1" applyNumberFormat="1" applyFont="1" applyBorder="1" applyAlignment="1">
      <alignment horizontal="left" vertical="center"/>
    </xf>
    <xf numFmtId="164" fontId="1" fillId="0" borderId="5" xfId="1" applyNumberFormat="1" applyFont="1" applyBorder="1" applyAlignment="1">
      <alignment horizontal="left" vertical="center"/>
    </xf>
    <xf numFmtId="0" fontId="1" fillId="0" borderId="5" xfId="1" applyNumberFormat="1" applyFont="1" applyBorder="1" applyAlignment="1">
      <alignment wrapText="1"/>
    </xf>
    <xf numFmtId="165" fontId="1" fillId="0" borderId="5" xfId="1" applyNumberFormat="1" applyFont="1" applyBorder="1" applyAlignment="1">
      <alignment wrapText="1"/>
    </xf>
    <xf numFmtId="164" fontId="0" fillId="0" borderId="1" xfId="0" applyNumberFormat="1" applyFont="1" applyBorder="1"/>
    <xf numFmtId="0" fontId="0" fillId="0" borderId="3" xfId="0" applyNumberFormat="1" applyFont="1" applyBorder="1"/>
    <xf numFmtId="49" fontId="0" fillId="0" borderId="1" xfId="0" applyNumberFormat="1" applyFont="1" applyBorder="1"/>
    <xf numFmtId="0" fontId="0" fillId="0" borderId="6" xfId="0" applyNumberFormat="1" applyFont="1" applyBorder="1"/>
    <xf numFmtId="164" fontId="1" fillId="3" borderId="1" xfId="1" applyNumberFormat="1" applyFont="1" applyFill="1" applyBorder="1" applyAlignment="1">
      <alignment horizontal="left" vertical="center"/>
    </xf>
    <xf numFmtId="0" fontId="0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0" borderId="0" xfId="0" applyFont="1"/>
    <xf numFmtId="0" fontId="3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2" xr:uid="{D67C2EE2-B8F0-461E-B426-F4D34CAC26E8}"/>
    <cellStyle name="Standard 2" xfId="1" xr:uid="{9A90A4F6-3C3F-4541-9131-D376B98E49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4</xdr:row>
      <xdr:rowOff>167640</xdr:rowOff>
    </xdr:from>
    <xdr:to>
      <xdr:col>13</xdr:col>
      <xdr:colOff>137160</xdr:colOff>
      <xdr:row>8</xdr:row>
      <xdr:rowOff>68580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A964D16A-CC3D-DBB0-FBE6-9C7BDD11D62A}"/>
            </a:ext>
          </a:extLst>
        </xdr:cNvPr>
        <xdr:cNvSpPr/>
      </xdr:nvSpPr>
      <xdr:spPr>
        <a:xfrm rot="10800000" flipV="1">
          <a:off x="12679680" y="899160"/>
          <a:ext cx="815340" cy="632460"/>
        </a:xfrm>
        <a:prstGeom prst="rightBrace">
          <a:avLst>
            <a:gd name="adj1" fmla="val 8333"/>
            <a:gd name="adj2" fmla="val 5481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69B02-4E79-4648-97E0-22C305C0ACE4}">
  <dimension ref="B4:N28"/>
  <sheetViews>
    <sheetView tabSelected="1" workbookViewId="0">
      <selection activeCell="L12" sqref="L12"/>
    </sheetView>
  </sheetViews>
  <sheetFormatPr baseColWidth="10" defaultRowHeight="14.4" x14ac:dyDescent="0.3"/>
  <cols>
    <col min="3" max="3" width="44.109375" style="23" customWidth="1"/>
    <col min="5" max="5" width="11.5546875" style="26"/>
    <col min="7" max="7" width="23.5546875" customWidth="1"/>
  </cols>
  <sheetData>
    <row r="4" spans="2:14" x14ac:dyDescent="0.3">
      <c r="B4" s="2" t="s">
        <v>182</v>
      </c>
      <c r="C4" s="3" t="s">
        <v>184</v>
      </c>
      <c r="D4" s="3" t="s">
        <v>185</v>
      </c>
      <c r="E4" s="24" t="s">
        <v>180</v>
      </c>
      <c r="F4" s="3" t="s">
        <v>187</v>
      </c>
      <c r="G4" s="4"/>
    </row>
    <row r="5" spans="2:14" x14ac:dyDescent="0.3">
      <c r="B5" s="16" t="s">
        <v>6</v>
      </c>
      <c r="C5" s="22" t="str" cm="1">
        <f t="array" aca="1" ref="C5" ca="1">IF($B5="","",VLOOKUP($B5,INDIRECT(INDEX($N$6:$N$8,SUMPRODUCT(COUNTIF(INDIRECT($N$6:$N$8),Feuil1!$B5)*ROW($N$6:$N$8))-5)),3,0))</f>
        <v>EC MOTOR EC304 SZ4</v>
      </c>
      <c r="D5" s="21" cm="1">
        <f t="array" aca="1" ref="D5" ca="1">IF(B5="","",VLOOKUP($B5,INDIRECT(INDEX($N$6:$N$8,SUMPRODUCT(COUNTIF(INDIRECT($N$6:$N$8),Feuil1!$B5)*ROW($N$6:$N$8))-5)),4,0))</f>
        <v>100</v>
      </c>
      <c r="E5" s="25">
        <v>2</v>
      </c>
      <c r="F5" s="25">
        <f ca="1">IF(E5="","",D5*E5)</f>
        <v>200</v>
      </c>
      <c r="G5" s="17"/>
    </row>
    <row r="6" spans="2:14" x14ac:dyDescent="0.3">
      <c r="B6" s="8" t="s">
        <v>87</v>
      </c>
      <c r="C6" s="22" t="str" cm="1">
        <f t="array" aca="1" ref="C6" ca="1">IF($B6="","",VLOOKUP($B6,INDIRECT(INDEX($N$6:$N$8,SUMPRODUCT(COUNTIF(INDIRECT($N$6:$N$8),Feuil1!$B6)*ROW($N$6:$N$8))-5)),3,0))</f>
        <v>STRAIGHT OUTPUT GK1A156 SZ4 1/2"SQ</v>
      </c>
      <c r="D6" s="21" cm="1">
        <f t="array" aca="1" ref="D6" ca="1">IF(B6="","",VLOOKUP($B6,INDIRECT(INDEX($N$6:$N$8,SUMPRODUCT(COUNTIF(INDIRECT($N$6:$N$8),Feuil1!$B6)*ROW($N$6:$N$8))-5)),4,0))</f>
        <v>200</v>
      </c>
      <c r="E6" s="25">
        <v>3</v>
      </c>
      <c r="F6" s="25">
        <f t="shared" ref="F6:F28" ca="1" si="0">IF(E6="","",D6*E6)</f>
        <v>600</v>
      </c>
      <c r="G6" s="17"/>
      <c r="N6" s="1" t="s">
        <v>190</v>
      </c>
    </row>
    <row r="7" spans="2:14" x14ac:dyDescent="0.3">
      <c r="B7" s="8" t="s">
        <v>141</v>
      </c>
      <c r="C7" s="22" t="str" cm="1">
        <f t="array" aca="1" ref="C7" ca="1">IF($B7="","",VLOOKUP($B7,INDIRECT(INDEX($N$6:$N$8,SUMPRODUCT(COUNTIF(INDIRECT($N$6:$N$8),Feuil1!$B7)*ROW($N$6:$N$8))-5)),3,0))</f>
        <v>OFFSET OUTPUT DRIVE VNK2B181 SZ4 7/16"QC</v>
      </c>
      <c r="D7" s="21" cm="1">
        <f t="array" aca="1" ref="D7" ca="1">IF(B7="","",VLOOKUP($B7,INDIRECT(INDEX($N$6:$N$8,SUMPRODUCT(COUNTIF(INDIRECT($N$6:$N$8),Feuil1!$B7)*ROW($N$6:$N$8))-5)),4,0))</f>
        <v>300</v>
      </c>
      <c r="E7" s="25">
        <v>6</v>
      </c>
      <c r="F7" s="25">
        <f t="shared" ca="1" si="0"/>
        <v>1800</v>
      </c>
      <c r="G7" s="17"/>
      <c r="L7" t="s">
        <v>191</v>
      </c>
      <c r="N7" t="s">
        <v>189</v>
      </c>
    </row>
    <row r="8" spans="2:14" x14ac:dyDescent="0.3">
      <c r="B8" s="18"/>
      <c r="C8" s="22" t="str" cm="1">
        <f t="array" aca="1" ref="C8" ca="1">IF($B8="","",VLOOKUP($B8,INDIRECT(INDEX($N$6:$N$8,SUMPRODUCT(COUNTIF(INDIRECT($N$6:$N$8),Feuil1!$B8)*ROW($N$6:$N$8))-5)),3,0))</f>
        <v/>
      </c>
      <c r="D8" s="21" t="str" cm="1">
        <f t="array" aca="1" ref="D8" ca="1">IF(B8="","",VLOOKUP($B8,INDIRECT(INDEX($N$6:$N$8,SUMPRODUCT(COUNTIF(INDIRECT($N$6:$N$8),Feuil1!$B8)*ROW($N$6:$N$8))-5)),4,0))</f>
        <v/>
      </c>
      <c r="E8" s="25"/>
      <c r="F8" s="25" t="str">
        <f t="shared" si="0"/>
        <v/>
      </c>
      <c r="G8" s="17"/>
      <c r="L8" t="s">
        <v>192</v>
      </c>
      <c r="N8" t="s">
        <v>188</v>
      </c>
    </row>
    <row r="9" spans="2:14" x14ac:dyDescent="0.3">
      <c r="B9" s="18"/>
      <c r="C9" s="22" t="str" cm="1">
        <f t="array" aca="1" ref="C9" ca="1">IF($B9="","",VLOOKUP($B9,INDIRECT(INDEX($N$6:$N$8,SUMPRODUCT(COUNTIF(INDIRECT($N$6:$N$8),Feuil1!$B9)*ROW($N$6:$N$8))-5)),3,0))</f>
        <v/>
      </c>
      <c r="D9" s="21" t="str" cm="1">
        <f t="array" aca="1" ref="D9" ca="1">IF(B9="","",VLOOKUP($B9,INDIRECT(INDEX($N$6:$N$8,SUMPRODUCT(COUNTIF(INDIRECT($N$6:$N$8),Feuil1!$B9)*ROW($N$6:$N$8))-5)),4,0))</f>
        <v/>
      </c>
      <c r="E9" s="25"/>
      <c r="F9" s="25" t="str">
        <f t="shared" si="0"/>
        <v/>
      </c>
      <c r="G9" s="17"/>
    </row>
    <row r="10" spans="2:14" x14ac:dyDescent="0.3">
      <c r="B10" s="18"/>
      <c r="C10" s="22" t="str" cm="1">
        <f t="array" aca="1" ref="C10" ca="1">IF($B10="","",VLOOKUP($B10,INDIRECT(INDEX($N$6:$N$8,SUMPRODUCT(COUNTIF(INDIRECT($N$6:$N$8),Feuil1!$B10)*ROW($N$6:$N$8))-5)),3,0))</f>
        <v/>
      </c>
      <c r="D10" s="21" t="str" cm="1">
        <f t="array" aca="1" ref="D10" ca="1">IF(B10="","",VLOOKUP($B10,INDIRECT(INDEX($N$6:$N$8,SUMPRODUCT(COUNTIF(INDIRECT($N$6:$N$8),Feuil1!$B10)*ROW($N$6:$N$8))-5)),4,0))</f>
        <v/>
      </c>
      <c r="E10" s="25"/>
      <c r="F10" s="25" t="str">
        <f t="shared" si="0"/>
        <v/>
      </c>
      <c r="G10" s="17"/>
    </row>
    <row r="11" spans="2:14" x14ac:dyDescent="0.3">
      <c r="B11" s="18"/>
      <c r="C11" s="22" t="str" cm="1">
        <f t="array" aca="1" ref="C11" ca="1">IF($B11="","",VLOOKUP($B11,INDIRECT(INDEX($N$6:$N$8,SUMPRODUCT(COUNTIF(INDIRECT($N$6:$N$8),Feuil1!$B11)*ROW($N$6:$N$8))-5)),3,0))</f>
        <v/>
      </c>
      <c r="D11" s="21" t="str" cm="1">
        <f t="array" aca="1" ref="D11" ca="1">IF(B11="","",VLOOKUP($B11,INDIRECT(INDEX($N$6:$N$8,SUMPRODUCT(COUNTIF(INDIRECT($N$6:$N$8),Feuil1!$B11)*ROW($N$6:$N$8))-5)),4,0))</f>
        <v/>
      </c>
      <c r="E11" s="25"/>
      <c r="F11" s="25" t="str">
        <f t="shared" si="0"/>
        <v/>
      </c>
      <c r="G11" s="17"/>
    </row>
    <row r="12" spans="2:14" x14ac:dyDescent="0.3">
      <c r="B12" s="18"/>
      <c r="C12" s="22" t="str" cm="1">
        <f t="array" aca="1" ref="C12" ca="1">IF($B12="","",VLOOKUP($B12,INDIRECT(INDEX($N$6:$N$8,SUMPRODUCT(COUNTIF(INDIRECT($N$6:$N$8),Feuil1!$B12)*ROW($N$6:$N$8))-5)),3,0))</f>
        <v/>
      </c>
      <c r="D12" s="21" t="str" cm="1">
        <f t="array" aca="1" ref="D12" ca="1">IF(B12="","",VLOOKUP($B12,INDIRECT(INDEX($N$6:$N$8,SUMPRODUCT(COUNTIF(INDIRECT($N$6:$N$8),Feuil1!$B12)*ROW($N$6:$N$8))-5)),4,0))</f>
        <v/>
      </c>
      <c r="E12" s="25"/>
      <c r="F12" s="25" t="str">
        <f t="shared" si="0"/>
        <v/>
      </c>
      <c r="G12" s="17"/>
    </row>
    <row r="13" spans="2:14" x14ac:dyDescent="0.3">
      <c r="B13" s="18"/>
      <c r="C13" s="22" t="str" cm="1">
        <f t="array" aca="1" ref="C13" ca="1">IF($B13="","",VLOOKUP($B13,INDIRECT(INDEX($N$6:$N$8,SUMPRODUCT(COUNTIF(INDIRECT($N$6:$N$8),Feuil1!$B13)*ROW($N$6:$N$8))-5)),3,0))</f>
        <v/>
      </c>
      <c r="D13" s="21" t="str" cm="1">
        <f t="array" aca="1" ref="D13" ca="1">IF(B13="","",VLOOKUP($B13,INDIRECT(INDEX($N$6:$N$8,SUMPRODUCT(COUNTIF(INDIRECT($N$6:$N$8),Feuil1!$B13)*ROW($N$6:$N$8))-5)),4,0))</f>
        <v/>
      </c>
      <c r="E13" s="25"/>
      <c r="F13" s="25" t="str">
        <f t="shared" si="0"/>
        <v/>
      </c>
      <c r="G13" s="17"/>
    </row>
    <row r="14" spans="2:14" x14ac:dyDescent="0.3">
      <c r="B14" s="18"/>
      <c r="C14" s="22" t="str" cm="1">
        <f t="array" aca="1" ref="C14" ca="1">IF($B14="","",VLOOKUP($B14,INDIRECT(INDEX($N$6:$N$8,SUMPRODUCT(COUNTIF(INDIRECT($N$6:$N$8),Feuil1!$B14)*ROW($N$6:$N$8))-5)),3,0))</f>
        <v/>
      </c>
      <c r="D14" s="21" t="str" cm="1">
        <f t="array" aca="1" ref="D14" ca="1">IF(B14="","",VLOOKUP($B14,INDIRECT(INDEX($N$6:$N$8,SUMPRODUCT(COUNTIF(INDIRECT($N$6:$N$8),Feuil1!$B14)*ROW($N$6:$N$8))-5)),4,0))</f>
        <v/>
      </c>
      <c r="E14" s="25"/>
      <c r="F14" s="25" t="str">
        <f t="shared" si="0"/>
        <v/>
      </c>
      <c r="G14" s="17"/>
    </row>
    <row r="15" spans="2:14" x14ac:dyDescent="0.3">
      <c r="B15" s="18"/>
      <c r="C15" s="22" t="str" cm="1">
        <f t="array" aca="1" ref="C15" ca="1">IF($B15="","",VLOOKUP($B15,INDIRECT(INDEX($N$6:$N$8,SUMPRODUCT(COUNTIF(INDIRECT($N$6:$N$8),Feuil1!$B15)*ROW($N$6:$N$8))-5)),3,0))</f>
        <v/>
      </c>
      <c r="D15" s="21" t="str" cm="1">
        <f t="array" aca="1" ref="D15" ca="1">IF(B15="","",VLOOKUP($B15,INDIRECT(INDEX($N$6:$N$8,SUMPRODUCT(COUNTIF(INDIRECT($N$6:$N$8),Feuil1!$B15)*ROW($N$6:$N$8))-5)),4,0))</f>
        <v/>
      </c>
      <c r="E15" s="25"/>
      <c r="F15" s="25" t="str">
        <f t="shared" si="0"/>
        <v/>
      </c>
      <c r="G15" s="17"/>
    </row>
    <row r="16" spans="2:14" x14ac:dyDescent="0.3">
      <c r="B16" s="18"/>
      <c r="C16" s="22" t="str" cm="1">
        <f t="array" aca="1" ref="C16" ca="1">IF($B16="","",VLOOKUP($B16,INDIRECT(INDEX($N$6:$N$8,SUMPRODUCT(COUNTIF(INDIRECT($N$6:$N$8),Feuil1!$B16)*ROW($N$6:$N$8))-5)),3,0))</f>
        <v/>
      </c>
      <c r="D16" s="21" t="str" cm="1">
        <f t="array" aca="1" ref="D16" ca="1">IF(B16="","",VLOOKUP($B16,INDIRECT(INDEX($N$6:$N$8,SUMPRODUCT(COUNTIF(INDIRECT($N$6:$N$8),Feuil1!$B16)*ROW($N$6:$N$8))-5)),4,0))</f>
        <v/>
      </c>
      <c r="E16" s="25"/>
      <c r="F16" s="25" t="str">
        <f t="shared" si="0"/>
        <v/>
      </c>
      <c r="G16" s="17"/>
    </row>
    <row r="17" spans="2:7" x14ac:dyDescent="0.3">
      <c r="B17" s="18"/>
      <c r="C17" s="22" t="str" cm="1">
        <f t="array" aca="1" ref="C17" ca="1">IF($B17="","",VLOOKUP($B17,INDIRECT(INDEX($N$6:$N$8,SUMPRODUCT(COUNTIF(INDIRECT($N$6:$N$8),Feuil1!$B17)*ROW($N$6:$N$8))-5)),3,0))</f>
        <v/>
      </c>
      <c r="D17" s="21" t="str" cm="1">
        <f t="array" aca="1" ref="D17" ca="1">IF(B17="","",VLOOKUP($B17,INDIRECT(INDEX($N$6:$N$8,SUMPRODUCT(COUNTIF(INDIRECT($N$6:$N$8),Feuil1!$B17)*ROW($N$6:$N$8))-5)),4,0))</f>
        <v/>
      </c>
      <c r="E17" s="25"/>
      <c r="F17" s="25" t="str">
        <f t="shared" si="0"/>
        <v/>
      </c>
      <c r="G17" s="17"/>
    </row>
    <row r="18" spans="2:7" x14ac:dyDescent="0.3">
      <c r="B18" s="18"/>
      <c r="C18" s="22" t="str" cm="1">
        <f t="array" aca="1" ref="C18" ca="1">IF($B18="","",VLOOKUP($B18,INDIRECT(INDEX($N$6:$N$8,SUMPRODUCT(COUNTIF(INDIRECT($N$6:$N$8),Feuil1!$B18)*ROW($N$6:$N$8))-5)),3,0))</f>
        <v/>
      </c>
      <c r="D18" s="21" t="str" cm="1">
        <f t="array" aca="1" ref="D18" ca="1">IF(B18="","",VLOOKUP($B18,INDIRECT(INDEX($N$6:$N$8,SUMPRODUCT(COUNTIF(INDIRECT($N$6:$N$8),Feuil1!$B18)*ROW($N$6:$N$8))-5)),4,0))</f>
        <v/>
      </c>
      <c r="E18" s="25"/>
      <c r="F18" s="25" t="str">
        <f t="shared" si="0"/>
        <v/>
      </c>
      <c r="G18" s="17"/>
    </row>
    <row r="19" spans="2:7" x14ac:dyDescent="0.3">
      <c r="B19" s="18"/>
      <c r="C19" s="22" t="str" cm="1">
        <f t="array" aca="1" ref="C19" ca="1">IF($B19="","",VLOOKUP($B19,INDIRECT(INDEX($N$6:$N$8,SUMPRODUCT(COUNTIF(INDIRECT($N$6:$N$8),Feuil1!$B19)*ROW($N$6:$N$8))-5)),3,0))</f>
        <v/>
      </c>
      <c r="D19" s="21" t="str" cm="1">
        <f t="array" aca="1" ref="D19" ca="1">IF(B19="","",VLOOKUP($B19,INDIRECT(INDEX($N$6:$N$8,SUMPRODUCT(COUNTIF(INDIRECT($N$6:$N$8),Feuil1!$B19)*ROW($N$6:$N$8))-5)),4,0))</f>
        <v/>
      </c>
      <c r="E19" s="25"/>
      <c r="F19" s="25" t="str">
        <f t="shared" si="0"/>
        <v/>
      </c>
      <c r="G19" s="17"/>
    </row>
    <row r="20" spans="2:7" x14ac:dyDescent="0.3">
      <c r="B20" s="18"/>
      <c r="C20" s="22" t="str" cm="1">
        <f t="array" aca="1" ref="C20" ca="1">IF($B20="","",VLOOKUP($B20,INDIRECT(INDEX($N$6:$N$8,SUMPRODUCT(COUNTIF(INDIRECT($N$6:$N$8),Feuil1!$B20)*ROW($N$6:$N$8))-5)),3,0))</f>
        <v/>
      </c>
      <c r="D20" s="21" t="str" cm="1">
        <f t="array" aca="1" ref="D20" ca="1">IF(B20="","",VLOOKUP($B20,INDIRECT(INDEX($N$6:$N$8,SUMPRODUCT(COUNTIF(INDIRECT($N$6:$N$8),Feuil1!$B20)*ROW($N$6:$N$8))-5)),4,0))</f>
        <v/>
      </c>
      <c r="E20" s="25"/>
      <c r="F20" s="25" t="str">
        <f t="shared" si="0"/>
        <v/>
      </c>
      <c r="G20" s="17"/>
    </row>
    <row r="21" spans="2:7" x14ac:dyDescent="0.3">
      <c r="B21" s="18"/>
      <c r="C21" s="22" t="str" cm="1">
        <f t="array" aca="1" ref="C21" ca="1">IF($B21="","",VLOOKUP($B21,INDIRECT(INDEX($N$6:$N$8,SUMPRODUCT(COUNTIF(INDIRECT($N$6:$N$8),Feuil1!$B21)*ROW($N$6:$N$8))-5)),3,0))</f>
        <v/>
      </c>
      <c r="D21" s="21" t="str" cm="1">
        <f t="array" aca="1" ref="D21" ca="1">IF(B21="","",VLOOKUP($B21,INDIRECT(INDEX($N$6:$N$8,SUMPRODUCT(COUNTIF(INDIRECT($N$6:$N$8),Feuil1!$B21)*ROW($N$6:$N$8))-5)),4,0))</f>
        <v/>
      </c>
      <c r="E21" s="25"/>
      <c r="F21" s="25" t="str">
        <f t="shared" si="0"/>
        <v/>
      </c>
      <c r="G21" s="17"/>
    </row>
    <row r="22" spans="2:7" x14ac:dyDescent="0.3">
      <c r="B22" s="18"/>
      <c r="C22" s="22" t="str" cm="1">
        <f t="array" aca="1" ref="C22" ca="1">IF($B22="","",VLOOKUP($B22,INDIRECT(INDEX($N$6:$N$8,SUMPRODUCT(COUNTIF(INDIRECT($N$6:$N$8),Feuil1!$B22)*ROW($N$6:$N$8))-5)),3,0))</f>
        <v/>
      </c>
      <c r="D22" s="21" t="str" cm="1">
        <f t="array" aca="1" ref="D22" ca="1">IF(B22="","",VLOOKUP($B22,INDIRECT(INDEX($N$6:$N$8,SUMPRODUCT(COUNTIF(INDIRECT($N$6:$N$8),Feuil1!$B22)*ROW($N$6:$N$8))-5)),4,0))</f>
        <v/>
      </c>
      <c r="E22" s="25"/>
      <c r="F22" s="25" t="str">
        <f t="shared" si="0"/>
        <v/>
      </c>
      <c r="G22" s="17"/>
    </row>
    <row r="23" spans="2:7" x14ac:dyDescent="0.3">
      <c r="B23" s="18"/>
      <c r="C23" s="22" t="str" cm="1">
        <f t="array" aca="1" ref="C23" ca="1">IF($B23="","",VLOOKUP($B23,INDIRECT(INDEX($N$6:$N$8,SUMPRODUCT(COUNTIF(INDIRECT($N$6:$N$8),Feuil1!$B23)*ROW($N$6:$N$8))-5)),3,0))</f>
        <v/>
      </c>
      <c r="D23" s="21" t="str" cm="1">
        <f t="array" aca="1" ref="D23" ca="1">IF(B23="","",VLOOKUP($B23,INDIRECT(INDEX($N$6:$N$8,SUMPRODUCT(COUNTIF(INDIRECT($N$6:$N$8),Feuil1!$B23)*ROW($N$6:$N$8))-5)),4,0))</f>
        <v/>
      </c>
      <c r="E23" s="25"/>
      <c r="F23" s="25" t="str">
        <f t="shared" si="0"/>
        <v/>
      </c>
      <c r="G23" s="17"/>
    </row>
    <row r="24" spans="2:7" x14ac:dyDescent="0.3">
      <c r="B24" s="18"/>
      <c r="C24" s="22" t="str" cm="1">
        <f t="array" aca="1" ref="C24" ca="1">IF($B24="","",VLOOKUP($B24,INDIRECT(INDEX($N$6:$N$8,SUMPRODUCT(COUNTIF(INDIRECT($N$6:$N$8),Feuil1!$B24)*ROW($N$6:$N$8))-5)),3,0))</f>
        <v/>
      </c>
      <c r="D24" s="21" t="str" cm="1">
        <f t="array" aca="1" ref="D24" ca="1">IF(B24="","",VLOOKUP($B24,INDIRECT(INDEX($N$6:$N$8,SUMPRODUCT(COUNTIF(INDIRECT($N$6:$N$8),Feuil1!$B24)*ROW($N$6:$N$8))-5)),4,0))</f>
        <v/>
      </c>
      <c r="E24" s="25"/>
      <c r="F24" s="25" t="str">
        <f t="shared" si="0"/>
        <v/>
      </c>
      <c r="G24" s="17"/>
    </row>
    <row r="25" spans="2:7" x14ac:dyDescent="0.3">
      <c r="B25" s="18"/>
      <c r="C25" s="22" t="str" cm="1">
        <f t="array" aca="1" ref="C25" ca="1">IF($B25="","",VLOOKUP($B25,INDIRECT(INDEX($N$6:$N$8,SUMPRODUCT(COUNTIF(INDIRECT($N$6:$N$8),Feuil1!$B25)*ROW($N$6:$N$8))-5)),3,0))</f>
        <v/>
      </c>
      <c r="D25" s="21" t="str" cm="1">
        <f t="array" aca="1" ref="D25" ca="1">IF(B25="","",VLOOKUP($B25,INDIRECT(INDEX($N$6:$N$8,SUMPRODUCT(COUNTIF(INDIRECT($N$6:$N$8),Feuil1!$B25)*ROW($N$6:$N$8))-5)),4,0))</f>
        <v/>
      </c>
      <c r="E25" s="25"/>
      <c r="F25" s="25" t="str">
        <f t="shared" si="0"/>
        <v/>
      </c>
      <c r="G25" s="17"/>
    </row>
    <row r="26" spans="2:7" x14ac:dyDescent="0.3">
      <c r="B26" s="18"/>
      <c r="C26" s="22" t="str" cm="1">
        <f t="array" aca="1" ref="C26" ca="1">IF($B26="","",VLOOKUP($B26,INDIRECT(INDEX($N$6:$N$8,SUMPRODUCT(COUNTIF(INDIRECT($N$6:$N$8),Feuil1!$B26)*ROW($N$6:$N$8))-5)),3,0))</f>
        <v/>
      </c>
      <c r="D26" s="21" t="str" cm="1">
        <f t="array" aca="1" ref="D26" ca="1">IF(B26="","",VLOOKUP($B26,INDIRECT(INDEX($N$6:$N$8,SUMPRODUCT(COUNTIF(INDIRECT($N$6:$N$8),Feuil1!$B26)*ROW($N$6:$N$8))-5)),4,0))</f>
        <v/>
      </c>
      <c r="E26" s="25"/>
      <c r="F26" s="25" t="str">
        <f t="shared" si="0"/>
        <v/>
      </c>
      <c r="G26" s="17"/>
    </row>
    <row r="27" spans="2:7" x14ac:dyDescent="0.3">
      <c r="B27" s="18"/>
      <c r="C27" s="22" t="str" cm="1">
        <f t="array" aca="1" ref="C27" ca="1">IF($B27="","",VLOOKUP($B27,INDIRECT(INDEX($N$6:$N$8,SUMPRODUCT(COUNTIF(INDIRECT($N$6:$N$8),Feuil1!$B27)*ROW($N$6:$N$8))-5)),3,0))</f>
        <v/>
      </c>
      <c r="D27" s="21" t="str" cm="1">
        <f t="array" aca="1" ref="D27" ca="1">IF(B27="","",VLOOKUP($B27,INDIRECT(INDEX($N$6:$N$8,SUMPRODUCT(COUNTIF(INDIRECT($N$6:$N$8),Feuil1!$B27)*ROW($N$6:$N$8))-5)),4,0))</f>
        <v/>
      </c>
      <c r="E27" s="25"/>
      <c r="F27" s="25" t="str">
        <f t="shared" si="0"/>
        <v/>
      </c>
      <c r="G27" s="17"/>
    </row>
    <row r="28" spans="2:7" x14ac:dyDescent="0.3">
      <c r="B28" s="6"/>
      <c r="C28" s="22" t="str" cm="1">
        <f t="array" aca="1" ref="C28" ca="1">IF($B28="","",VLOOKUP($B28,INDIRECT(INDEX($N$6:$N$8,SUMPRODUCT(COUNTIF(INDIRECT($N$6:$N$8),Feuil1!$B28)*ROW($N$6:$N$8))-5)),3,0))</f>
        <v/>
      </c>
      <c r="D28" s="21" t="str" cm="1">
        <f t="array" aca="1" ref="D28" ca="1">IF(B28="","",VLOOKUP($B28,INDIRECT(INDEX($N$6:$N$8,SUMPRODUCT(COUNTIF(INDIRECT($N$6:$N$8),Feuil1!$B28)*ROW($N$6:$N$8))-5)),4,0))</f>
        <v/>
      </c>
      <c r="E28" s="25"/>
      <c r="F28" s="25" t="str">
        <f t="shared" si="0"/>
        <v/>
      </c>
      <c r="G28" s="19"/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BACF8-9BF9-4766-984E-730A7A685425}">
  <dimension ref="B4:F30"/>
  <sheetViews>
    <sheetView topLeftCell="A4" workbookViewId="0">
      <selection activeCell="B7" sqref="B7"/>
    </sheetView>
  </sheetViews>
  <sheetFormatPr baseColWidth="10" defaultRowHeight="14.4" x14ac:dyDescent="0.3"/>
  <cols>
    <col min="4" max="4" width="36.44140625" customWidth="1"/>
  </cols>
  <sheetData>
    <row r="4" spans="2:6" x14ac:dyDescent="0.3">
      <c r="B4" s="2" t="s">
        <v>182</v>
      </c>
      <c r="C4" s="3" t="s">
        <v>183</v>
      </c>
      <c r="D4" s="3" t="s">
        <v>184</v>
      </c>
      <c r="E4" s="3" t="s">
        <v>185</v>
      </c>
      <c r="F4" s="4" t="s">
        <v>181</v>
      </c>
    </row>
    <row r="5" spans="2:6" x14ac:dyDescent="0.3">
      <c r="B5" s="8" t="s">
        <v>0</v>
      </c>
      <c r="C5" s="9" t="s">
        <v>1</v>
      </c>
      <c r="D5" s="10" t="s">
        <v>2</v>
      </c>
      <c r="E5" s="11">
        <v>100</v>
      </c>
      <c r="F5" s="5">
        <v>1</v>
      </c>
    </row>
    <row r="6" spans="2:6" x14ac:dyDescent="0.3">
      <c r="B6" s="8" t="s">
        <v>3</v>
      </c>
      <c r="C6" s="9" t="s">
        <v>4</v>
      </c>
      <c r="D6" s="10" t="s">
        <v>5</v>
      </c>
      <c r="E6" s="11">
        <v>100</v>
      </c>
      <c r="F6" s="5">
        <v>1</v>
      </c>
    </row>
    <row r="7" spans="2:6" x14ac:dyDescent="0.3">
      <c r="B7" s="20" t="s">
        <v>6</v>
      </c>
      <c r="C7" s="9" t="s">
        <v>7</v>
      </c>
      <c r="D7" s="10" t="s">
        <v>8</v>
      </c>
      <c r="E7" s="11">
        <v>100</v>
      </c>
      <c r="F7" s="5">
        <v>1</v>
      </c>
    </row>
    <row r="8" spans="2:6" x14ac:dyDescent="0.3">
      <c r="B8" s="8" t="s">
        <v>9</v>
      </c>
      <c r="C8" s="9" t="s">
        <v>10</v>
      </c>
      <c r="D8" s="10" t="s">
        <v>11</v>
      </c>
      <c r="E8" s="11">
        <v>100</v>
      </c>
      <c r="F8" s="5">
        <v>1</v>
      </c>
    </row>
    <row r="9" spans="2:6" ht="17.25" customHeight="1" x14ac:dyDescent="0.3">
      <c r="B9" s="8" t="s">
        <v>12</v>
      </c>
      <c r="C9" s="9" t="s">
        <v>13</v>
      </c>
      <c r="D9" s="10" t="s">
        <v>14</v>
      </c>
      <c r="E9" s="11">
        <v>100</v>
      </c>
      <c r="F9" s="5">
        <v>1</v>
      </c>
    </row>
    <row r="10" spans="2:6" ht="16.5" customHeight="1" x14ac:dyDescent="0.3">
      <c r="B10" s="8" t="s">
        <v>15</v>
      </c>
      <c r="C10" s="9" t="s">
        <v>16</v>
      </c>
      <c r="D10" s="10" t="s">
        <v>17</v>
      </c>
      <c r="E10" s="11">
        <v>100</v>
      </c>
      <c r="F10" s="5">
        <v>1</v>
      </c>
    </row>
    <row r="11" spans="2:6" ht="20.25" customHeight="1" x14ac:dyDescent="0.3">
      <c r="B11" s="8" t="s">
        <v>18</v>
      </c>
      <c r="C11" s="9" t="s">
        <v>19</v>
      </c>
      <c r="D11" s="10" t="s">
        <v>20</v>
      </c>
      <c r="E11" s="11">
        <v>100</v>
      </c>
      <c r="F11" s="5">
        <v>1</v>
      </c>
    </row>
    <row r="12" spans="2:6" ht="18.75" customHeight="1" x14ac:dyDescent="0.3">
      <c r="B12" s="8" t="s">
        <v>21</v>
      </c>
      <c r="C12" s="9" t="s">
        <v>22</v>
      </c>
      <c r="D12" s="10" t="s">
        <v>23</v>
      </c>
      <c r="E12" s="11">
        <v>100</v>
      </c>
      <c r="F12" s="5">
        <v>1</v>
      </c>
    </row>
    <row r="13" spans="2:6" ht="18" customHeight="1" x14ac:dyDescent="0.3">
      <c r="B13" s="8" t="s">
        <v>24</v>
      </c>
      <c r="C13" s="9" t="s">
        <v>25</v>
      </c>
      <c r="D13" s="10" t="s">
        <v>26</v>
      </c>
      <c r="E13" s="11">
        <v>100</v>
      </c>
      <c r="F13" s="5">
        <v>1</v>
      </c>
    </row>
    <row r="14" spans="2:6" ht="20.25" customHeight="1" x14ac:dyDescent="0.3">
      <c r="B14" s="8" t="s">
        <v>27</v>
      </c>
      <c r="C14" s="9" t="s">
        <v>28</v>
      </c>
      <c r="D14" s="10" t="s">
        <v>29</v>
      </c>
      <c r="E14" s="11">
        <v>100</v>
      </c>
      <c r="F14" s="5">
        <v>1</v>
      </c>
    </row>
    <row r="15" spans="2:6" ht="17.25" customHeight="1" x14ac:dyDescent="0.3">
      <c r="B15" s="8" t="s">
        <v>30</v>
      </c>
      <c r="C15" s="9" t="s">
        <v>31</v>
      </c>
      <c r="D15" s="10" t="s">
        <v>32</v>
      </c>
      <c r="E15" s="11">
        <v>100</v>
      </c>
      <c r="F15" s="5">
        <v>1</v>
      </c>
    </row>
    <row r="16" spans="2:6" ht="17.25" customHeight="1" x14ac:dyDescent="0.3">
      <c r="B16" s="8" t="s">
        <v>33</v>
      </c>
      <c r="C16" s="9" t="s">
        <v>34</v>
      </c>
      <c r="D16" s="10" t="s">
        <v>35</v>
      </c>
      <c r="E16" s="11">
        <v>100</v>
      </c>
      <c r="F16" s="5">
        <v>1</v>
      </c>
    </row>
    <row r="17" spans="2:6" ht="17.25" customHeight="1" x14ac:dyDescent="0.3">
      <c r="B17" s="8" t="s">
        <v>36</v>
      </c>
      <c r="C17" s="9" t="s">
        <v>37</v>
      </c>
      <c r="D17" s="10" t="s">
        <v>38</v>
      </c>
      <c r="E17" s="11">
        <v>100</v>
      </c>
      <c r="F17" s="5">
        <v>1</v>
      </c>
    </row>
    <row r="18" spans="2:6" ht="18.75" customHeight="1" x14ac:dyDescent="0.3">
      <c r="B18" s="8" t="s">
        <v>39</v>
      </c>
      <c r="C18" s="9" t="s">
        <v>40</v>
      </c>
      <c r="D18" s="10" t="s">
        <v>41</v>
      </c>
      <c r="E18" s="11">
        <v>100</v>
      </c>
      <c r="F18" s="5">
        <v>1</v>
      </c>
    </row>
    <row r="19" spans="2:6" ht="18" customHeight="1" x14ac:dyDescent="0.3">
      <c r="B19" s="8" t="s">
        <v>42</v>
      </c>
      <c r="C19" s="9" t="s">
        <v>43</v>
      </c>
      <c r="D19" s="10" t="s">
        <v>44</v>
      </c>
      <c r="E19" s="11">
        <v>100</v>
      </c>
      <c r="F19" s="5">
        <v>1</v>
      </c>
    </row>
    <row r="20" spans="2:6" ht="15.75" customHeight="1" x14ac:dyDescent="0.3">
      <c r="B20" s="8" t="s">
        <v>45</v>
      </c>
      <c r="C20" s="9" t="s">
        <v>46</v>
      </c>
      <c r="D20" s="10" t="s">
        <v>47</v>
      </c>
      <c r="E20" s="11">
        <v>100</v>
      </c>
      <c r="F20" s="5">
        <v>1</v>
      </c>
    </row>
    <row r="21" spans="2:6" ht="20.25" customHeight="1" x14ac:dyDescent="0.3">
      <c r="B21" s="8" t="s">
        <v>48</v>
      </c>
      <c r="C21" s="9" t="s">
        <v>49</v>
      </c>
      <c r="D21" s="10" t="s">
        <v>50</v>
      </c>
      <c r="E21" s="11">
        <v>100</v>
      </c>
      <c r="F21" s="5">
        <v>1</v>
      </c>
    </row>
    <row r="22" spans="2:6" x14ac:dyDescent="0.3">
      <c r="B22" s="8" t="s">
        <v>51</v>
      </c>
      <c r="C22" s="9" t="s">
        <v>52</v>
      </c>
      <c r="D22" s="10" t="str">
        <f>"CABLE "&amp;C22</f>
        <v>CABLE S-003-S-A</v>
      </c>
      <c r="E22" s="11">
        <v>100</v>
      </c>
      <c r="F22" s="5">
        <v>1</v>
      </c>
    </row>
    <row r="23" spans="2:6" x14ac:dyDescent="0.3">
      <c r="B23" s="8" t="s">
        <v>53</v>
      </c>
      <c r="C23" s="9" t="s">
        <v>54</v>
      </c>
      <c r="D23" s="10" t="str">
        <f t="shared" ref="D23:D30" si="0">"CABLE "&amp;C23</f>
        <v>CABLE S-005-S-A</v>
      </c>
      <c r="E23" s="11">
        <v>100</v>
      </c>
      <c r="F23" s="5">
        <v>1</v>
      </c>
    </row>
    <row r="24" spans="2:6" x14ac:dyDescent="0.3">
      <c r="B24" s="8" t="s">
        <v>55</v>
      </c>
      <c r="C24" s="9" t="s">
        <v>56</v>
      </c>
      <c r="D24" s="10" t="str">
        <f t="shared" si="0"/>
        <v>CABLE S-007-S-A</v>
      </c>
      <c r="E24" s="11">
        <v>100</v>
      </c>
      <c r="F24" s="5">
        <v>1</v>
      </c>
    </row>
    <row r="25" spans="2:6" x14ac:dyDescent="0.3">
      <c r="B25" s="8" t="s">
        <v>57</v>
      </c>
      <c r="C25" s="9" t="s">
        <v>58</v>
      </c>
      <c r="D25" s="10" t="str">
        <f t="shared" si="0"/>
        <v>CABLE S-010-S-A</v>
      </c>
      <c r="E25" s="11">
        <v>100</v>
      </c>
      <c r="F25" s="5">
        <v>1</v>
      </c>
    </row>
    <row r="26" spans="2:6" x14ac:dyDescent="0.3">
      <c r="B26" s="8" t="s">
        <v>59</v>
      </c>
      <c r="C26" s="9" t="s">
        <v>60</v>
      </c>
      <c r="D26" s="10" t="str">
        <f t="shared" si="0"/>
        <v>CABLE S-015-S-A</v>
      </c>
      <c r="E26" s="11">
        <v>100</v>
      </c>
      <c r="F26" s="5">
        <v>1</v>
      </c>
    </row>
    <row r="27" spans="2:6" x14ac:dyDescent="0.3">
      <c r="B27" s="8" t="s">
        <v>61</v>
      </c>
      <c r="C27" s="9" t="s">
        <v>62</v>
      </c>
      <c r="D27" s="10" t="str">
        <f t="shared" si="0"/>
        <v>CABLE S-020-S-A</v>
      </c>
      <c r="E27" s="11">
        <v>100</v>
      </c>
      <c r="F27" s="5">
        <v>1</v>
      </c>
    </row>
    <row r="28" spans="2:6" x14ac:dyDescent="0.3">
      <c r="B28" s="8" t="s">
        <v>63</v>
      </c>
      <c r="C28" s="9" t="s">
        <v>64</v>
      </c>
      <c r="D28" s="10" t="str">
        <f t="shared" si="0"/>
        <v>CABLE S-003-A-A</v>
      </c>
      <c r="E28" s="11">
        <v>100</v>
      </c>
      <c r="F28" s="5">
        <v>1</v>
      </c>
    </row>
    <row r="29" spans="2:6" x14ac:dyDescent="0.3">
      <c r="B29" s="8" t="s">
        <v>65</v>
      </c>
      <c r="C29" s="9" t="s">
        <v>66</v>
      </c>
      <c r="D29" s="10" t="str">
        <f t="shared" si="0"/>
        <v>CABLE S-005-A-A</v>
      </c>
      <c r="E29" s="11">
        <v>100</v>
      </c>
      <c r="F29" s="5">
        <v>1</v>
      </c>
    </row>
    <row r="30" spans="2:6" x14ac:dyDescent="0.3">
      <c r="B30" s="12" t="s">
        <v>67</v>
      </c>
      <c r="C30" s="13" t="s">
        <v>68</v>
      </c>
      <c r="D30" s="14" t="str">
        <f t="shared" si="0"/>
        <v>CABLE S-007-A-A</v>
      </c>
      <c r="E30" s="15">
        <v>100</v>
      </c>
      <c r="F30" s="7">
        <v>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800EF-5424-44DC-B065-9931D0166BE0}">
  <dimension ref="B4:F23"/>
  <sheetViews>
    <sheetView workbookViewId="0">
      <selection activeCell="B5" sqref="B5"/>
    </sheetView>
  </sheetViews>
  <sheetFormatPr baseColWidth="10" defaultRowHeight="14.4" x14ac:dyDescent="0.3"/>
  <cols>
    <col min="4" max="4" width="39.6640625" customWidth="1"/>
  </cols>
  <sheetData>
    <row r="4" spans="2:6" x14ac:dyDescent="0.3">
      <c r="B4" s="2" t="s">
        <v>182</v>
      </c>
      <c r="C4" s="3" t="s">
        <v>183</v>
      </c>
      <c r="D4" s="3" t="s">
        <v>184</v>
      </c>
      <c r="E4" s="3" t="s">
        <v>185</v>
      </c>
      <c r="F4" s="4" t="s">
        <v>181</v>
      </c>
    </row>
    <row r="5" spans="2:6" x14ac:dyDescent="0.3">
      <c r="B5" s="8" t="s">
        <v>69</v>
      </c>
      <c r="C5" s="9" t="s">
        <v>70</v>
      </c>
      <c r="D5" s="10" t="s">
        <v>71</v>
      </c>
      <c r="E5" s="11">
        <v>200</v>
      </c>
      <c r="F5" s="5">
        <v>2</v>
      </c>
    </row>
    <row r="6" spans="2:6" x14ac:dyDescent="0.3">
      <c r="B6" s="8" t="s">
        <v>72</v>
      </c>
      <c r="C6" s="9" t="s">
        <v>73</v>
      </c>
      <c r="D6" s="10" t="s">
        <v>74</v>
      </c>
      <c r="E6" s="11">
        <v>200</v>
      </c>
      <c r="F6" s="5">
        <v>2</v>
      </c>
    </row>
    <row r="7" spans="2:6" x14ac:dyDescent="0.3">
      <c r="B7" s="8" t="s">
        <v>75</v>
      </c>
      <c r="C7" s="9" t="s">
        <v>76</v>
      </c>
      <c r="D7" s="10" t="s">
        <v>77</v>
      </c>
      <c r="E7" s="11">
        <v>200</v>
      </c>
      <c r="F7" s="5">
        <v>2</v>
      </c>
    </row>
    <row r="8" spans="2:6" x14ac:dyDescent="0.3">
      <c r="B8" s="8" t="s">
        <v>78</v>
      </c>
      <c r="C8" s="9" t="s">
        <v>79</v>
      </c>
      <c r="D8" s="10" t="s">
        <v>80</v>
      </c>
      <c r="E8" s="11">
        <v>200</v>
      </c>
      <c r="F8" s="5">
        <v>2</v>
      </c>
    </row>
    <row r="9" spans="2:6" x14ac:dyDescent="0.3">
      <c r="B9" s="8" t="s">
        <v>81</v>
      </c>
      <c r="C9" s="9" t="s">
        <v>82</v>
      </c>
      <c r="D9" s="10" t="s">
        <v>83</v>
      </c>
      <c r="E9" s="11">
        <v>200</v>
      </c>
      <c r="F9" s="5">
        <v>2</v>
      </c>
    </row>
    <row r="10" spans="2:6" x14ac:dyDescent="0.3">
      <c r="B10" s="8" t="s">
        <v>84</v>
      </c>
      <c r="C10" s="9" t="s">
        <v>85</v>
      </c>
      <c r="D10" s="10" t="s">
        <v>86</v>
      </c>
      <c r="E10" s="11">
        <v>200</v>
      </c>
      <c r="F10" s="5">
        <v>2</v>
      </c>
    </row>
    <row r="11" spans="2:6" x14ac:dyDescent="0.3">
      <c r="B11" s="8" t="s">
        <v>87</v>
      </c>
      <c r="C11" s="9" t="s">
        <v>88</v>
      </c>
      <c r="D11" s="10" t="s">
        <v>89</v>
      </c>
      <c r="E11" s="11">
        <v>200</v>
      </c>
      <c r="F11" s="5">
        <v>2</v>
      </c>
    </row>
    <row r="12" spans="2:6" x14ac:dyDescent="0.3">
      <c r="B12" s="8" t="s">
        <v>90</v>
      </c>
      <c r="C12" s="9" t="s">
        <v>91</v>
      </c>
      <c r="D12" s="10" t="s">
        <v>92</v>
      </c>
      <c r="E12" s="11">
        <v>200</v>
      </c>
      <c r="F12" s="5">
        <v>2</v>
      </c>
    </row>
    <row r="13" spans="2:6" x14ac:dyDescent="0.3">
      <c r="B13" s="8" t="s">
        <v>93</v>
      </c>
      <c r="C13" s="9" t="s">
        <v>94</v>
      </c>
      <c r="D13" s="10" t="s">
        <v>95</v>
      </c>
      <c r="E13" s="11">
        <v>200</v>
      </c>
      <c r="F13" s="5">
        <v>2</v>
      </c>
    </row>
    <row r="14" spans="2:6" x14ac:dyDescent="0.3">
      <c r="B14" s="8" t="s">
        <v>96</v>
      </c>
      <c r="C14" s="9" t="s">
        <v>97</v>
      </c>
      <c r="D14" s="10" t="s">
        <v>98</v>
      </c>
      <c r="E14" s="11">
        <v>200</v>
      </c>
      <c r="F14" s="5">
        <v>2</v>
      </c>
    </row>
    <row r="15" spans="2:6" x14ac:dyDescent="0.3">
      <c r="B15" s="8" t="s">
        <v>99</v>
      </c>
      <c r="C15" s="9" t="s">
        <v>100</v>
      </c>
      <c r="D15" s="10" t="s">
        <v>101</v>
      </c>
      <c r="E15" s="11">
        <v>200</v>
      </c>
      <c r="F15" s="5">
        <v>2</v>
      </c>
    </row>
    <row r="16" spans="2:6" x14ac:dyDescent="0.3">
      <c r="B16" s="8" t="s">
        <v>102</v>
      </c>
      <c r="C16" s="9" t="s">
        <v>103</v>
      </c>
      <c r="D16" s="10" t="s">
        <v>104</v>
      </c>
      <c r="E16" s="11">
        <v>200</v>
      </c>
      <c r="F16" s="5">
        <v>2</v>
      </c>
    </row>
    <row r="17" spans="2:6" x14ac:dyDescent="0.3">
      <c r="B17" s="8" t="s">
        <v>105</v>
      </c>
      <c r="C17" s="9" t="s">
        <v>106</v>
      </c>
      <c r="D17" s="10" t="s">
        <v>107</v>
      </c>
      <c r="E17" s="11">
        <v>200</v>
      </c>
      <c r="F17" s="5">
        <v>2</v>
      </c>
    </row>
    <row r="18" spans="2:6" x14ac:dyDescent="0.3">
      <c r="B18" s="8" t="s">
        <v>108</v>
      </c>
      <c r="C18" s="9" t="s">
        <v>109</v>
      </c>
      <c r="D18" s="10" t="s">
        <v>110</v>
      </c>
      <c r="E18" s="11">
        <v>200</v>
      </c>
      <c r="F18" s="5">
        <v>2</v>
      </c>
    </row>
    <row r="19" spans="2:6" x14ac:dyDescent="0.3">
      <c r="B19" s="8" t="s">
        <v>111</v>
      </c>
      <c r="C19" s="9" t="s">
        <v>112</v>
      </c>
      <c r="D19" s="10" t="s">
        <v>113</v>
      </c>
      <c r="E19" s="11">
        <v>200</v>
      </c>
      <c r="F19" s="5">
        <v>2</v>
      </c>
    </row>
    <row r="20" spans="2:6" x14ac:dyDescent="0.3">
      <c r="B20" s="8" t="s">
        <v>114</v>
      </c>
      <c r="C20" s="9" t="s">
        <v>115</v>
      </c>
      <c r="D20" s="10" t="s">
        <v>116</v>
      </c>
      <c r="E20" s="11">
        <v>200</v>
      </c>
      <c r="F20" s="5">
        <v>2</v>
      </c>
    </row>
    <row r="21" spans="2:6" x14ac:dyDescent="0.3">
      <c r="B21" s="8" t="s">
        <v>117</v>
      </c>
      <c r="C21" s="9" t="s">
        <v>118</v>
      </c>
      <c r="D21" s="10" t="s">
        <v>119</v>
      </c>
      <c r="E21" s="11">
        <v>200</v>
      </c>
      <c r="F21" s="5">
        <v>2</v>
      </c>
    </row>
    <row r="22" spans="2:6" x14ac:dyDescent="0.3">
      <c r="B22" s="8" t="s">
        <v>120</v>
      </c>
      <c r="C22" s="9" t="s">
        <v>121</v>
      </c>
      <c r="D22" s="10" t="s">
        <v>122</v>
      </c>
      <c r="E22" s="11">
        <v>200</v>
      </c>
      <c r="F22" s="5">
        <v>2</v>
      </c>
    </row>
    <row r="23" spans="2:6" x14ac:dyDescent="0.3">
      <c r="B23" s="12" t="s">
        <v>123</v>
      </c>
      <c r="C23" s="13" t="s">
        <v>124</v>
      </c>
      <c r="D23" s="14" t="s">
        <v>125</v>
      </c>
      <c r="E23" s="15">
        <v>200</v>
      </c>
      <c r="F23" s="7">
        <v>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B39C9-AF48-465D-8C96-8CA73FEB81B3}">
  <dimension ref="B4:F22"/>
  <sheetViews>
    <sheetView workbookViewId="0">
      <selection activeCell="B5" sqref="B5"/>
    </sheetView>
  </sheetViews>
  <sheetFormatPr baseColWidth="10" defaultRowHeight="14.4" x14ac:dyDescent="0.3"/>
  <cols>
    <col min="4" max="4" width="46" customWidth="1"/>
  </cols>
  <sheetData>
    <row r="4" spans="2:6" x14ac:dyDescent="0.3">
      <c r="B4" s="2" t="s">
        <v>186</v>
      </c>
      <c r="C4" s="3" t="s">
        <v>183</v>
      </c>
      <c r="D4" s="3" t="s">
        <v>184</v>
      </c>
      <c r="E4" s="3" t="s">
        <v>185</v>
      </c>
      <c r="F4" s="4" t="s">
        <v>181</v>
      </c>
    </row>
    <row r="5" spans="2:6" ht="22.5" customHeight="1" x14ac:dyDescent="0.3">
      <c r="B5" s="8" t="s">
        <v>126</v>
      </c>
      <c r="C5" s="9" t="s">
        <v>127</v>
      </c>
      <c r="D5" s="10" t="s">
        <v>128</v>
      </c>
      <c r="E5" s="11">
        <v>300</v>
      </c>
      <c r="F5" s="5">
        <v>3</v>
      </c>
    </row>
    <row r="6" spans="2:6" ht="20.25" customHeight="1" x14ac:dyDescent="0.3">
      <c r="B6" s="8" t="s">
        <v>129</v>
      </c>
      <c r="C6" s="9" t="s">
        <v>130</v>
      </c>
      <c r="D6" s="10" t="s">
        <v>131</v>
      </c>
      <c r="E6" s="11">
        <v>300</v>
      </c>
      <c r="F6" s="5">
        <v>3</v>
      </c>
    </row>
    <row r="7" spans="2:6" ht="21.75" customHeight="1" x14ac:dyDescent="0.3">
      <c r="B7" s="8" t="s">
        <v>132</v>
      </c>
      <c r="C7" s="9" t="s">
        <v>133</v>
      </c>
      <c r="D7" s="10" t="s">
        <v>134</v>
      </c>
      <c r="E7" s="11">
        <v>300</v>
      </c>
      <c r="F7" s="5">
        <v>3</v>
      </c>
    </row>
    <row r="8" spans="2:6" ht="16.5" customHeight="1" x14ac:dyDescent="0.3">
      <c r="B8" s="8" t="s">
        <v>135</v>
      </c>
      <c r="C8" s="9" t="s">
        <v>136</v>
      </c>
      <c r="D8" s="10" t="s">
        <v>137</v>
      </c>
      <c r="E8" s="11">
        <v>300</v>
      </c>
      <c r="F8" s="5">
        <v>3</v>
      </c>
    </row>
    <row r="9" spans="2:6" ht="22.5" customHeight="1" x14ac:dyDescent="0.3">
      <c r="B9" s="8" t="s">
        <v>138</v>
      </c>
      <c r="C9" s="9" t="s">
        <v>139</v>
      </c>
      <c r="D9" s="10" t="s">
        <v>140</v>
      </c>
      <c r="E9" s="11">
        <v>300</v>
      </c>
      <c r="F9" s="5">
        <v>3</v>
      </c>
    </row>
    <row r="10" spans="2:6" ht="18" customHeight="1" x14ac:dyDescent="0.3">
      <c r="B10" s="8" t="s">
        <v>141</v>
      </c>
      <c r="C10" s="9" t="s">
        <v>142</v>
      </c>
      <c r="D10" s="10" t="s">
        <v>143</v>
      </c>
      <c r="E10" s="11">
        <v>300</v>
      </c>
      <c r="F10" s="5">
        <v>3</v>
      </c>
    </row>
    <row r="11" spans="2:6" ht="18" customHeight="1" x14ac:dyDescent="0.3">
      <c r="B11" s="8" t="s">
        <v>144</v>
      </c>
      <c r="C11" s="9" t="s">
        <v>145</v>
      </c>
      <c r="D11" s="10" t="s">
        <v>146</v>
      </c>
      <c r="E11" s="11">
        <v>300</v>
      </c>
      <c r="F11" s="5">
        <v>3</v>
      </c>
    </row>
    <row r="12" spans="2:6" ht="16.5" customHeight="1" x14ac:dyDescent="0.3">
      <c r="B12" s="8" t="s">
        <v>147</v>
      </c>
      <c r="C12" s="9" t="s">
        <v>148</v>
      </c>
      <c r="D12" s="10" t="s">
        <v>149</v>
      </c>
      <c r="E12" s="11">
        <v>300</v>
      </c>
      <c r="F12" s="5">
        <v>3</v>
      </c>
    </row>
    <row r="13" spans="2:6" ht="20.399999999999999" customHeight="1" x14ac:dyDescent="0.3">
      <c r="B13" s="8" t="s">
        <v>150</v>
      </c>
      <c r="C13" s="9" t="s">
        <v>151</v>
      </c>
      <c r="D13" s="10" t="s">
        <v>152</v>
      </c>
      <c r="E13" s="11">
        <v>300</v>
      </c>
      <c r="F13" s="5">
        <v>3</v>
      </c>
    </row>
    <row r="14" spans="2:6" ht="22.95" customHeight="1" x14ac:dyDescent="0.3">
      <c r="B14" s="8" t="s">
        <v>153</v>
      </c>
      <c r="C14" s="9" t="s">
        <v>154</v>
      </c>
      <c r="D14" s="10" t="s">
        <v>155</v>
      </c>
      <c r="E14" s="11">
        <v>300</v>
      </c>
      <c r="F14" s="5">
        <v>3</v>
      </c>
    </row>
    <row r="15" spans="2:6" ht="19.5" customHeight="1" x14ac:dyDescent="0.3">
      <c r="B15" s="8" t="s">
        <v>156</v>
      </c>
      <c r="C15" s="9" t="s">
        <v>157</v>
      </c>
      <c r="D15" s="10" t="s">
        <v>158</v>
      </c>
      <c r="E15" s="11">
        <v>300</v>
      </c>
      <c r="F15" s="5">
        <v>3</v>
      </c>
    </row>
    <row r="16" spans="2:6" ht="21.6" customHeight="1" x14ac:dyDescent="0.3">
      <c r="B16" s="8" t="s">
        <v>159</v>
      </c>
      <c r="C16" s="9" t="s">
        <v>160</v>
      </c>
      <c r="D16" s="10" t="s">
        <v>161</v>
      </c>
      <c r="E16" s="11">
        <v>300</v>
      </c>
      <c r="F16" s="5">
        <v>3</v>
      </c>
    </row>
    <row r="17" spans="2:6" ht="19.95" customHeight="1" x14ac:dyDescent="0.3">
      <c r="B17" s="8" t="s">
        <v>162</v>
      </c>
      <c r="C17" s="9" t="s">
        <v>163</v>
      </c>
      <c r="D17" s="10" t="s">
        <v>164</v>
      </c>
      <c r="E17" s="11">
        <v>300</v>
      </c>
      <c r="F17" s="5">
        <v>3</v>
      </c>
    </row>
    <row r="18" spans="2:6" ht="21" customHeight="1" x14ac:dyDescent="0.3">
      <c r="B18" s="8" t="s">
        <v>165</v>
      </c>
      <c r="C18" s="9" t="s">
        <v>166</v>
      </c>
      <c r="D18" s="10" t="s">
        <v>167</v>
      </c>
      <c r="E18" s="11">
        <v>300</v>
      </c>
      <c r="F18" s="5">
        <v>3</v>
      </c>
    </row>
    <row r="19" spans="2:6" ht="25.2" customHeight="1" x14ac:dyDescent="0.3">
      <c r="B19" s="8" t="s">
        <v>168</v>
      </c>
      <c r="C19" s="9" t="s">
        <v>169</v>
      </c>
      <c r="D19" s="10" t="s">
        <v>170</v>
      </c>
      <c r="E19" s="11">
        <v>300</v>
      </c>
      <c r="F19" s="5">
        <v>3</v>
      </c>
    </row>
    <row r="20" spans="2:6" ht="18" customHeight="1" x14ac:dyDescent="0.3">
      <c r="B20" s="8" t="s">
        <v>171</v>
      </c>
      <c r="C20" s="9" t="s">
        <v>172</v>
      </c>
      <c r="D20" s="10" t="s">
        <v>173</v>
      </c>
      <c r="E20" s="11">
        <v>300</v>
      </c>
      <c r="F20" s="5">
        <v>3</v>
      </c>
    </row>
    <row r="21" spans="2:6" ht="22.2" customHeight="1" x14ac:dyDescent="0.3">
      <c r="B21" s="8" t="s">
        <v>174</v>
      </c>
      <c r="C21" s="9" t="s">
        <v>175</v>
      </c>
      <c r="D21" s="10" t="s">
        <v>176</v>
      </c>
      <c r="E21" s="11">
        <v>300</v>
      </c>
      <c r="F21" s="5">
        <v>3</v>
      </c>
    </row>
    <row r="22" spans="2:6" ht="25.95" customHeight="1" x14ac:dyDescent="0.3">
      <c r="B22" s="12" t="s">
        <v>177</v>
      </c>
      <c r="C22" s="13" t="s">
        <v>178</v>
      </c>
      <c r="D22" s="14" t="s">
        <v>179</v>
      </c>
      <c r="E22" s="15">
        <v>300</v>
      </c>
      <c r="F22" s="7">
        <v>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keiro bero</dc:creator>
  <cp:lastModifiedBy>koch gilles</cp:lastModifiedBy>
  <dcterms:created xsi:type="dcterms:W3CDTF">2025-02-22T19:42:08Z</dcterms:created>
  <dcterms:modified xsi:type="dcterms:W3CDTF">2025-02-23T14:21:30Z</dcterms:modified>
</cp:coreProperties>
</file>