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7F211757-2FB0-4E3F-A3E6-3FB474E88E01}" xr6:coauthVersionLast="47" xr6:coauthVersionMax="47" xr10:uidLastSave="{00000000-0000-0000-0000-000000000000}"/>
  <bookViews>
    <workbookView xWindow="0" yWindow="0" windowWidth="23040" windowHeight="12360" activeTab="1" xr2:uid="{00000000-000D-0000-FFFF-FFFF00000000}"/>
  </bookViews>
  <sheets>
    <sheet name="LISTE" sheetId="5" r:id="rId1"/>
    <sheet name="FIOUL" sheetId="1" r:id="rId2"/>
  </sheets>
  <definedNames>
    <definedName name="_xlnm._FilterDatabase" localSheetId="1" hidden="1">FIOUL!$B$13:$H$46</definedName>
    <definedName name="Nom">LISTE!#REF!</definedName>
  </definedNames>
  <calcPr calcId="191029" iterate="1" iterateCount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31" i="1" l="1" a="1"/>
  <c r="L31" i="1" s="1"/>
  <c r="K32" i="1"/>
  <c r="L32" i="1" s="1" a="1"/>
  <c r="L32" i="1" s="1"/>
  <c r="J3" i="1"/>
  <c r="C7" i="1"/>
  <c r="B7" i="1"/>
  <c r="D7" i="1" s="1" a="1"/>
  <c r="D7" i="1" s="1"/>
  <c r="C9" i="1" a="1"/>
  <c r="C9" i="1" s="1"/>
  <c r="E7" i="1" s="1" a="1"/>
  <c r="E7" i="1" s="1"/>
  <c r="K33" i="1" l="1"/>
  <c r="F7" i="1"/>
  <c r="K34" i="1" l="1"/>
  <c r="L33" i="1" a="1"/>
  <c r="L33" i="1" s="1"/>
  <c r="K35" i="1" l="1"/>
  <c r="L34" i="1" a="1"/>
  <c r="L34" i="1" s="1"/>
  <c r="K36" i="1" l="1"/>
  <c r="L35" i="1" a="1"/>
  <c r="L35" i="1" s="1"/>
  <c r="K37" i="1" l="1"/>
  <c r="L36" i="1" a="1"/>
  <c r="L36" i="1" s="1"/>
  <c r="K38" i="1" l="1"/>
  <c r="L37" i="1" a="1"/>
  <c r="L37" i="1" s="1"/>
  <c r="K39" i="1" l="1"/>
  <c r="L38" i="1" a="1"/>
  <c r="L38" i="1" s="1"/>
  <c r="K40" i="1" l="1"/>
  <c r="L39" i="1" a="1"/>
  <c r="L39" i="1" s="1"/>
  <c r="K41" i="1" l="1"/>
  <c r="L40" i="1" a="1"/>
  <c r="L40" i="1" s="1"/>
  <c r="K42" i="1" l="1"/>
  <c r="L41" i="1" a="1"/>
  <c r="L41" i="1" s="1"/>
  <c r="K43" i="1" l="1"/>
  <c r="L42" i="1" a="1"/>
  <c r="L42" i="1" s="1"/>
  <c r="K44" i="1" l="1"/>
  <c r="L43" i="1" a="1"/>
  <c r="L43" i="1" s="1"/>
  <c r="K45" i="1" l="1"/>
  <c r="L44" i="1" a="1"/>
  <c r="L44" i="1" s="1"/>
  <c r="K46" i="1" l="1"/>
  <c r="L45" i="1" a="1"/>
  <c r="L45" i="1" s="1"/>
  <c r="L46" i="1" l="1" a="1"/>
  <c r="L46" i="1" s="1"/>
  <c r="K47" i="1"/>
  <c r="K48" i="1" l="1"/>
  <c r="L47" i="1" a="1"/>
  <c r="L47" i="1" s="1"/>
  <c r="K49" i="1" l="1"/>
  <c r="L48" i="1" a="1"/>
  <c r="L48" i="1" s="1"/>
  <c r="K50" i="1" l="1"/>
  <c r="L50" i="1" s="1" a="1"/>
  <c r="L50" i="1" s="1"/>
  <c r="L49" i="1" a="1"/>
  <c r="L49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<sst xmlns="http://schemas.openxmlformats.org/spreadsheetml/2006/main" count="123" uniqueCount="26">
  <si>
    <t>Nom installation</t>
  </si>
  <si>
    <t xml:space="preserve">Quantité </t>
  </si>
  <si>
    <t xml:space="preserve">Capacité </t>
  </si>
  <si>
    <t xml:space="preserve">Historique </t>
  </si>
  <si>
    <t>Dernière livraison</t>
  </si>
  <si>
    <t>Unité</t>
  </si>
  <si>
    <t>Observation</t>
  </si>
  <si>
    <t>Installation</t>
  </si>
  <si>
    <t>Res Pinsonne</t>
  </si>
  <si>
    <t>m3</t>
  </si>
  <si>
    <t>Ancienne école</t>
  </si>
  <si>
    <t>Botzaris</t>
  </si>
  <si>
    <t>Guerrard</t>
  </si>
  <si>
    <t xml:space="preserve">Indicateur de relance commande </t>
  </si>
  <si>
    <t xml:space="preserve">Site </t>
  </si>
  <si>
    <t xml:space="preserve">Date prévisionel </t>
  </si>
  <si>
    <t>Quantité (m3)</t>
  </si>
  <si>
    <t>Moyenne d'écart</t>
  </si>
  <si>
    <t>Dernière commande</t>
  </si>
  <si>
    <t xml:space="preserve">Coeff faible </t>
  </si>
  <si>
    <t>Coeff moyen-faible</t>
  </si>
  <si>
    <t>Coeff moyen</t>
  </si>
  <si>
    <t>Coeff moyen-fort</t>
  </si>
  <si>
    <t>Coeff fort</t>
  </si>
  <si>
    <t>Ecart 2 dernières commande</t>
  </si>
  <si>
    <t xml:space="preserve">nb de commandes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</si>
</sst>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3" fontId="0" fillId="0" borderId="5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1" fontId="0" fillId="0" borderId="6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3" fontId="0" fillId="0" borderId="10" xfId="0" applyNumberFormat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14" fontId="2" fillId="0" borderId="5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17" fontId="0" fillId="3" borderId="5" xfId="0" applyNumberForma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1043940</xdr:colOff>
      <xdr:row>32</xdr:row>
      <xdr:rowOff>83820</xdr:rowOff>
    </xdr:from>
    <xdr:to>
      <xdr:col>9</xdr:col>
      <xdr:colOff>1478280</xdr:colOff>
      <xdr:row>38</xdr:row>
      <xdr:rowOff>137160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23CA9E83-3074-1968-F839-D5457055EAF2}"/>
            </a:ext>
          </a:extLst>
        </xdr:cNvPr>
        <xdr:cNvCxnSpPr/>
      </xdr:nvCxnSpPr>
      <xdr:spPr>
        <a:xfrm flipH="1" flipV="1">
          <a:off x="5684520" y="6042660"/>
          <a:ext cx="5623560" cy="11506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C3B44C-C92B-403F-8574-D61E87424BAB}">
  <dimension ref="A4:L34"/>
  <sheetViews>
    <sheetView showGridLines="0" zoomScaleNormal="100" workbookViewId="0">
      <selection activeCell="I15" sqref="I15"/>
    </sheetView>
  </sheetViews>
  <sheetFormatPr baseColWidth="10" defaultRowHeight="14.4" x14ac:dyDescent="0.3"/>
  <cols>
    <col min="3" max="3" width="12.6640625" bestFit="1" customWidth="1"/>
  </cols>
  <sheetData>
    <row r="4" spans="1:12" x14ac:dyDescent="0.3">
      <c r="A4" s="1"/>
      <c r="B4" s="1"/>
      <c r="C4" s="1" t="s">
        <v>19</v>
      </c>
      <c r="D4" s="1"/>
      <c r="E4" s="14">
        <v>0.5</v>
      </c>
      <c r="F4" s="1"/>
      <c r="G4" s="1"/>
      <c r="H4" s="1"/>
      <c r="I4" s="1"/>
      <c r="J4" s="1"/>
      <c r="K4" s="1"/>
      <c r="L4" s="1"/>
    </row>
    <row r="5" spans="1:12" x14ac:dyDescent="0.3">
      <c r="A5" s="1"/>
      <c r="B5" s="1"/>
      <c r="C5" s="1" t="s">
        <v>20</v>
      </c>
      <c r="D5" s="1"/>
      <c r="E5" s="14">
        <v>0.75</v>
      </c>
      <c r="F5" s="1"/>
      <c r="G5" s="1"/>
      <c r="H5" s="1"/>
      <c r="I5" s="1"/>
      <c r="J5" s="1"/>
      <c r="K5" s="1"/>
      <c r="L5" s="1"/>
    </row>
    <row r="6" spans="1:12" x14ac:dyDescent="0.3">
      <c r="A6" s="1"/>
      <c r="B6" s="1"/>
      <c r="C6" s="1" t="s">
        <v>21</v>
      </c>
      <c r="D6" s="1"/>
      <c r="E6" s="1">
        <v>1</v>
      </c>
      <c r="F6" s="1"/>
      <c r="G6" s="1"/>
      <c r="H6" s="1"/>
      <c r="I6" s="1"/>
      <c r="J6" s="1"/>
      <c r="K6" s="1"/>
      <c r="L6" s="1"/>
    </row>
    <row r="7" spans="1:12" x14ac:dyDescent="0.3">
      <c r="A7" s="1"/>
      <c r="B7" s="1"/>
      <c r="C7" s="1" t="s">
        <v>22</v>
      </c>
      <c r="D7" s="1"/>
      <c r="E7" s="1">
        <v>1.25</v>
      </c>
      <c r="F7" s="1"/>
      <c r="G7" s="1"/>
      <c r="H7" s="1"/>
      <c r="I7" s="1"/>
      <c r="J7" s="1"/>
      <c r="K7" s="1"/>
      <c r="L7" s="1"/>
    </row>
    <row r="8" spans="1:12" x14ac:dyDescent="0.3">
      <c r="A8" s="1"/>
      <c r="B8" s="1"/>
      <c r="C8" s="1" t="s">
        <v>23</v>
      </c>
      <c r="D8" s="1"/>
      <c r="E8" s="14">
        <v>1.5</v>
      </c>
      <c r="F8" s="1"/>
      <c r="G8" s="1"/>
      <c r="H8" s="1"/>
      <c r="I8" s="1"/>
      <c r="J8" s="1"/>
      <c r="K8" s="1"/>
      <c r="L8" s="1"/>
    </row>
    <row r="9" spans="1:12" x14ac:dyDescent="0.3">
      <c r="A9" s="1"/>
      <c r="B9" s="1"/>
      <c r="D9" s="1"/>
      <c r="E9" s="1"/>
      <c r="F9" s="1"/>
      <c r="G9" s="1"/>
      <c r="H9" s="1"/>
      <c r="I9" s="1"/>
      <c r="J9" s="1"/>
      <c r="K9" s="1"/>
      <c r="L9" s="1"/>
    </row>
    <row r="10" spans="1:12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</row>
    <row r="11" spans="1:12" x14ac:dyDescent="0.3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</row>
    <row r="12" spans="1:12" x14ac:dyDescent="0.3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</row>
    <row r="13" spans="1:12" x14ac:dyDescent="0.3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</row>
    <row r="14" spans="1:12" x14ac:dyDescent="0.3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</row>
    <row r="15" spans="1:12" x14ac:dyDescent="0.3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</row>
    <row r="16" spans="1:12" x14ac:dyDescent="0.3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</row>
    <row r="17" spans="1:12" x14ac:dyDescent="0.3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</row>
    <row r="18" spans="1:12" x14ac:dyDescent="0.3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</row>
    <row r="19" spans="1:12" x14ac:dyDescent="0.3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</row>
    <row r="20" spans="1:12" x14ac:dyDescent="0.3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</row>
    <row r="21" spans="1:12" x14ac:dyDescent="0.3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</row>
    <row r="22" spans="1:12" x14ac:dyDescent="0.3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</row>
    <row r="23" spans="1:12" x14ac:dyDescent="0.3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</row>
    <row r="24" spans="1:12" x14ac:dyDescent="0.3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</row>
    <row r="25" spans="1:12" x14ac:dyDescent="0.3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</row>
    <row r="26" spans="1:12" x14ac:dyDescent="0.3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</row>
    <row r="27" spans="1:12" x14ac:dyDescent="0.3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</row>
    <row r="28" spans="1:12" x14ac:dyDescent="0.3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</row>
    <row r="29" spans="1:12" x14ac:dyDescent="0.3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</row>
    <row r="30" spans="1:12" x14ac:dyDescent="0.3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</row>
    <row r="31" spans="1:12" x14ac:dyDescent="0.3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</row>
    <row r="32" spans="1:12" x14ac:dyDescent="0.3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</row>
    <row r="33" spans="1:12" x14ac:dyDescent="0.3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</row>
    <row r="34" spans="1:12" x14ac:dyDescent="0.3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L72"/>
  <sheetViews>
    <sheetView showGridLines="0" tabSelected="1" topLeftCell="A28" zoomScaleNormal="100" workbookViewId="0">
      <selection activeCell="J30" sqref="J30"/>
    </sheetView>
  </sheetViews>
  <sheetFormatPr baseColWidth="10" defaultColWidth="8.88671875" defaultRowHeight="14.4" x14ac:dyDescent="0.3"/>
  <cols>
    <col min="1" max="1" width="3.5546875" customWidth="1"/>
    <col min="2" max="2" width="18.77734375" bestFit="1" customWidth="1"/>
    <col min="3" max="3" width="19.6640625" customWidth="1"/>
    <col min="4" max="4" width="25.6640625" bestFit="1" customWidth="1"/>
    <col min="5" max="5" width="16.5546875" bestFit="1" customWidth="1"/>
    <col min="6" max="6" width="21" bestFit="1" customWidth="1"/>
    <col min="7" max="7" width="10.5546875" bestFit="1" customWidth="1"/>
    <col min="8" max="8" width="11.5546875" bestFit="1" customWidth="1"/>
    <col min="9" max="9" width="16" bestFit="1" customWidth="1"/>
    <col min="10" max="10" width="23.21875" bestFit="1" customWidth="1"/>
    <col min="12" max="12" width="18.5546875" customWidth="1"/>
  </cols>
  <sheetData>
    <row r="1" spans="2:12" ht="15" thickBot="1" x14ac:dyDescent="0.35"/>
    <row r="2" spans="2:12" ht="15" thickBot="1" x14ac:dyDescent="0.35">
      <c r="B2" s="24" t="s">
        <v>14</v>
      </c>
      <c r="C2" s="26"/>
    </row>
    <row r="3" spans="2:12" x14ac:dyDescent="0.3">
      <c r="B3" s="27" t="s">
        <v>8</v>
      </c>
      <c r="C3" s="27"/>
      <c r="J3" s="23">
        <f ca="1">TODAY()</f>
        <v>45699</v>
      </c>
    </row>
    <row r="4" spans="2:12" ht="15" thickBot="1" x14ac:dyDescent="0.35">
      <c r="H4" s="1"/>
    </row>
    <row r="5" spans="2:12" ht="15" thickBot="1" x14ac:dyDescent="0.35">
      <c r="B5" s="24" t="s">
        <v>13</v>
      </c>
      <c r="C5" s="25"/>
      <c r="D5" s="25"/>
      <c r="E5" s="25"/>
      <c r="F5" s="26"/>
    </row>
    <row r="6" spans="2:12" ht="15" thickBot="1" x14ac:dyDescent="0.35">
      <c r="B6" s="6" t="s">
        <v>18</v>
      </c>
      <c r="C6" s="9" t="s">
        <v>16</v>
      </c>
      <c r="D6" s="10" t="s">
        <v>24</v>
      </c>
      <c r="E6" s="10" t="s">
        <v>17</v>
      </c>
      <c r="F6" s="6" t="s">
        <v>15</v>
      </c>
    </row>
    <row r="7" spans="2:12" x14ac:dyDescent="0.3">
      <c r="B7" s="5">
        <f>VLOOKUP(B3,B13:E48,4,FALSE)</f>
        <v>45701</v>
      </c>
      <c r="C7" s="4">
        <f>VLOOKUP(B3,B13:G48,5,FALSE)</f>
        <v>17</v>
      </c>
      <c r="D7" s="11" cm="1">
        <f t="array" aca="1" ref="D7" ca="1">B7-_xlfn.IFS(B3=$B$14,OFFSET($E$14,1,0,),B3=B22,OFFSET(E22,1,0),B3=B29,OFFSET(E29,1,0),B3=B31,OFFSET(E31,1,0))</f>
        <v>20</v>
      </c>
      <c r="E7" s="12" cm="1">
        <f t="array" ref="E7">_xlfn.IFS(B3=$B$14,AVEDEV(E14:E21),B3=$B$22,(AVEDEV(E22:E28)),B3=$B$29,(AVEDEV(E29:E30)),B3=$B$31,AVEDEV(E31:E46))*$C$9</f>
        <v>140.6015625</v>
      </c>
      <c r="F7" s="5">
        <f>B7+E7</f>
        <v>45841.6015625</v>
      </c>
    </row>
    <row r="8" spans="2:12" ht="15" thickBot="1" x14ac:dyDescent="0.35">
      <c r="J8" s="8"/>
    </row>
    <row r="9" spans="2:12" ht="15" thickBot="1" x14ac:dyDescent="0.35">
      <c r="B9" s="13" t="s">
        <v>21</v>
      </c>
      <c r="C9" s="15" cm="1">
        <f t="array" ref="C9">_xlfn.IFS(B9=LISTE!C4,LISTE!E4,B9=LISTE!C5,LISTE!E5,B9=LISTE!C6,LISTE!E6,B9=LISTE!C7,LISTE!E7,B9=LISTE!C8,LISTE!E8)</f>
        <v>1</v>
      </c>
      <c r="J9" s="8"/>
    </row>
    <row r="10" spans="2:12" ht="15" thickBot="1" x14ac:dyDescent="0.35">
      <c r="K10" s="1"/>
      <c r="L10" s="1"/>
    </row>
    <row r="11" spans="2:12" ht="15" thickBot="1" x14ac:dyDescent="0.35">
      <c r="B11" s="24" t="s">
        <v>7</v>
      </c>
      <c r="C11" s="25"/>
      <c r="D11" s="25"/>
      <c r="E11" s="25"/>
      <c r="F11" s="24" t="s">
        <v>3</v>
      </c>
      <c r="G11" s="25"/>
      <c r="H11" s="26"/>
      <c r="K11" s="1"/>
      <c r="L11" s="1"/>
    </row>
    <row r="12" spans="2:12" ht="15" thickBot="1" x14ac:dyDescent="0.35">
      <c r="B12" s="1"/>
      <c r="C12" s="1"/>
      <c r="D12" s="1"/>
      <c r="E12" s="1"/>
      <c r="F12" s="1"/>
      <c r="G12" s="1"/>
      <c r="H12" s="1"/>
      <c r="I12" s="1"/>
      <c r="K12" s="1"/>
      <c r="L12" s="1"/>
    </row>
    <row r="13" spans="2:12" ht="15" customHeight="1" thickBot="1" x14ac:dyDescent="0.35">
      <c r="B13" s="6" t="s">
        <v>0</v>
      </c>
      <c r="C13" s="6" t="s">
        <v>2</v>
      </c>
      <c r="D13" s="6" t="s">
        <v>5</v>
      </c>
      <c r="E13" s="6" t="s">
        <v>4</v>
      </c>
      <c r="F13" s="6" t="s">
        <v>1</v>
      </c>
      <c r="G13" s="6" t="s">
        <v>5</v>
      </c>
      <c r="H13" s="6" t="s">
        <v>6</v>
      </c>
      <c r="K13" s="1"/>
      <c r="L13" s="1"/>
    </row>
    <row r="14" spans="2:12" x14ac:dyDescent="0.3">
      <c r="B14" s="4" t="s">
        <v>10</v>
      </c>
      <c r="C14" s="4">
        <v>15</v>
      </c>
      <c r="D14" s="4" t="s">
        <v>9</v>
      </c>
      <c r="E14" s="5">
        <v>45671</v>
      </c>
      <c r="F14" s="4">
        <v>1.5</v>
      </c>
      <c r="G14" s="4" t="s">
        <v>9</v>
      </c>
      <c r="H14" s="4"/>
      <c r="K14" s="1"/>
      <c r="L14" s="1"/>
    </row>
    <row r="15" spans="2:12" x14ac:dyDescent="0.3">
      <c r="B15" s="4" t="s">
        <v>10</v>
      </c>
      <c r="C15" s="4">
        <v>15</v>
      </c>
      <c r="D15" s="4" t="s">
        <v>9</v>
      </c>
      <c r="E15" s="5">
        <v>45608</v>
      </c>
      <c r="F15" s="4">
        <v>1.5</v>
      </c>
      <c r="G15" s="4" t="s">
        <v>9</v>
      </c>
      <c r="H15" s="4"/>
      <c r="K15" s="1"/>
      <c r="L15" s="1"/>
    </row>
    <row r="16" spans="2:12" x14ac:dyDescent="0.3">
      <c r="B16" s="4" t="s">
        <v>10</v>
      </c>
      <c r="C16" s="4">
        <v>15</v>
      </c>
      <c r="D16" s="4" t="s">
        <v>9</v>
      </c>
      <c r="E16" s="5">
        <v>45415</v>
      </c>
      <c r="F16" s="4">
        <v>1.5</v>
      </c>
      <c r="G16" s="4" t="s">
        <v>9</v>
      </c>
      <c r="H16" s="4"/>
      <c r="K16" s="1"/>
      <c r="L16" s="1"/>
    </row>
    <row r="17" spans="2:12" x14ac:dyDescent="0.3">
      <c r="B17" s="2" t="s">
        <v>10</v>
      </c>
      <c r="C17" s="2">
        <v>15</v>
      </c>
      <c r="D17" s="2" t="s">
        <v>9</v>
      </c>
      <c r="E17" s="3">
        <v>45384</v>
      </c>
      <c r="F17" s="2">
        <v>1.5</v>
      </c>
      <c r="G17" s="2" t="s">
        <v>9</v>
      </c>
      <c r="H17" s="2"/>
      <c r="K17" s="1"/>
      <c r="L17" s="1"/>
    </row>
    <row r="18" spans="2:12" x14ac:dyDescent="0.3">
      <c r="B18" s="2" t="s">
        <v>10</v>
      </c>
      <c r="C18" s="2">
        <v>15</v>
      </c>
      <c r="D18" s="2" t="s">
        <v>9</v>
      </c>
      <c r="E18" s="3">
        <v>45358</v>
      </c>
      <c r="F18" s="2">
        <v>1.5</v>
      </c>
      <c r="G18" s="2" t="s">
        <v>9</v>
      </c>
      <c r="H18" s="2"/>
      <c r="K18" s="1"/>
      <c r="L18" s="1"/>
    </row>
    <row r="19" spans="2:12" x14ac:dyDescent="0.3">
      <c r="B19" s="2" t="s">
        <v>10</v>
      </c>
      <c r="C19" s="2">
        <v>15</v>
      </c>
      <c r="D19" s="2" t="s">
        <v>9</v>
      </c>
      <c r="E19" s="3">
        <v>45335</v>
      </c>
      <c r="F19" s="2">
        <v>1.5</v>
      </c>
      <c r="G19" s="2" t="s">
        <v>9</v>
      </c>
      <c r="H19" s="2"/>
      <c r="K19" s="1"/>
      <c r="L19" s="1"/>
    </row>
    <row r="20" spans="2:12" x14ac:dyDescent="0.3">
      <c r="B20" s="2" t="s">
        <v>10</v>
      </c>
      <c r="C20" s="2">
        <v>15</v>
      </c>
      <c r="D20" s="2" t="s">
        <v>9</v>
      </c>
      <c r="E20" s="3">
        <v>45313</v>
      </c>
      <c r="F20" s="2">
        <v>1.5</v>
      </c>
      <c r="G20" s="2" t="s">
        <v>9</v>
      </c>
      <c r="H20" s="2"/>
      <c r="K20" s="1"/>
      <c r="L20" s="1"/>
    </row>
    <row r="21" spans="2:12" ht="15" thickBot="1" x14ac:dyDescent="0.35">
      <c r="B21" s="16" t="s">
        <v>10</v>
      </c>
      <c r="C21" s="16">
        <v>15</v>
      </c>
      <c r="D21" s="16" t="s">
        <v>9</v>
      </c>
      <c r="E21" s="17">
        <v>45287</v>
      </c>
      <c r="F21" s="16">
        <v>1.5</v>
      </c>
      <c r="G21" s="16" t="s">
        <v>9</v>
      </c>
      <c r="H21" s="16"/>
      <c r="K21" s="1"/>
      <c r="L21" s="1"/>
    </row>
    <row r="22" spans="2:12" x14ac:dyDescent="0.3">
      <c r="B22" s="18" t="s">
        <v>11</v>
      </c>
      <c r="C22" s="18">
        <v>3</v>
      </c>
      <c r="D22" s="18" t="s">
        <v>9</v>
      </c>
      <c r="E22" s="19">
        <v>45671</v>
      </c>
      <c r="F22" s="18">
        <v>2</v>
      </c>
      <c r="G22" s="18" t="s">
        <v>9</v>
      </c>
      <c r="H22" s="18"/>
      <c r="J22" s="1"/>
      <c r="K22" s="1"/>
      <c r="L22" s="1"/>
    </row>
    <row r="23" spans="2:12" x14ac:dyDescent="0.3">
      <c r="B23" s="2" t="s">
        <v>11</v>
      </c>
      <c r="C23" s="2">
        <v>3</v>
      </c>
      <c r="D23" s="2" t="s">
        <v>9</v>
      </c>
      <c r="E23" s="3">
        <v>45657</v>
      </c>
      <c r="F23" s="2">
        <v>2</v>
      </c>
      <c r="G23" s="2" t="s">
        <v>9</v>
      </c>
      <c r="H23" s="2"/>
      <c r="J23" s="1"/>
      <c r="K23" s="1"/>
      <c r="L23" s="1"/>
    </row>
    <row r="24" spans="2:12" x14ac:dyDescent="0.3">
      <c r="B24" s="2" t="s">
        <v>11</v>
      </c>
      <c r="C24" s="2">
        <v>3</v>
      </c>
      <c r="D24" s="2" t="s">
        <v>9</v>
      </c>
      <c r="E24" s="3">
        <v>45622</v>
      </c>
      <c r="F24" s="2">
        <v>2</v>
      </c>
      <c r="G24" s="2" t="s">
        <v>9</v>
      </c>
      <c r="H24" s="2"/>
      <c r="J24" s="1"/>
      <c r="K24" s="1"/>
      <c r="L24" s="1"/>
    </row>
    <row r="25" spans="2:12" x14ac:dyDescent="0.3">
      <c r="B25" s="2" t="s">
        <v>11</v>
      </c>
      <c r="C25" s="2">
        <v>3</v>
      </c>
      <c r="D25" s="2" t="s">
        <v>9</v>
      </c>
      <c r="E25" s="3">
        <v>45405</v>
      </c>
      <c r="F25" s="2">
        <v>2</v>
      </c>
      <c r="G25" s="2" t="s">
        <v>9</v>
      </c>
      <c r="H25" s="2"/>
      <c r="J25" s="1"/>
      <c r="K25" s="1"/>
      <c r="L25" s="1"/>
    </row>
    <row r="26" spans="2:12" x14ac:dyDescent="0.3">
      <c r="B26" s="2" t="s">
        <v>11</v>
      </c>
      <c r="C26" s="2">
        <v>3</v>
      </c>
      <c r="D26" s="2" t="s">
        <v>9</v>
      </c>
      <c r="E26" s="3">
        <v>45348</v>
      </c>
      <c r="F26" s="2">
        <v>2</v>
      </c>
      <c r="G26" s="2" t="s">
        <v>9</v>
      </c>
      <c r="H26" s="2"/>
      <c r="J26" s="1"/>
      <c r="K26" s="1"/>
      <c r="L26" s="1"/>
    </row>
    <row r="27" spans="2:12" x14ac:dyDescent="0.3">
      <c r="B27" s="2" t="s">
        <v>11</v>
      </c>
      <c r="C27" s="2">
        <v>3</v>
      </c>
      <c r="D27" s="2" t="s">
        <v>9</v>
      </c>
      <c r="E27" s="3">
        <v>45296</v>
      </c>
      <c r="F27" s="2">
        <v>2</v>
      </c>
      <c r="G27" s="2" t="s">
        <v>9</v>
      </c>
      <c r="H27" s="2"/>
      <c r="J27" s="1"/>
      <c r="K27" s="1"/>
      <c r="L27" s="1"/>
    </row>
    <row r="28" spans="2:12" ht="15" thickBot="1" x14ac:dyDescent="0.35">
      <c r="B28" s="2" t="s">
        <v>11</v>
      </c>
      <c r="C28" s="2">
        <v>3</v>
      </c>
      <c r="D28" s="2" t="s">
        <v>9</v>
      </c>
      <c r="E28" s="3">
        <v>45274</v>
      </c>
      <c r="F28" s="2">
        <v>2</v>
      </c>
      <c r="G28" s="2" t="s">
        <v>9</v>
      </c>
      <c r="H28" s="2"/>
      <c r="J28" s="1"/>
      <c r="K28" s="1"/>
      <c r="L28" s="1"/>
    </row>
    <row r="29" spans="2:12" x14ac:dyDescent="0.3">
      <c r="B29" s="18" t="s">
        <v>12</v>
      </c>
      <c r="C29" s="18">
        <v>2</v>
      </c>
      <c r="D29" s="18" t="s">
        <v>9</v>
      </c>
      <c r="E29" s="19">
        <v>45287</v>
      </c>
      <c r="F29" s="18">
        <v>1</v>
      </c>
      <c r="G29" s="18" t="s">
        <v>9</v>
      </c>
      <c r="H29" s="18"/>
      <c r="J29" s="1"/>
      <c r="K29" s="1"/>
      <c r="L29" s="1"/>
    </row>
    <row r="30" spans="2:12" ht="15" thickBot="1" x14ac:dyDescent="0.35">
      <c r="B30" s="16" t="s">
        <v>12</v>
      </c>
      <c r="C30" s="16">
        <v>2</v>
      </c>
      <c r="D30" s="16" t="s">
        <v>9</v>
      </c>
      <c r="E30" s="17">
        <v>44999</v>
      </c>
      <c r="F30" s="16">
        <v>3</v>
      </c>
      <c r="G30" s="16" t="s">
        <v>9</v>
      </c>
      <c r="H30" s="16"/>
      <c r="J30" s="1"/>
      <c r="K30" s="1"/>
      <c r="L30" s="1" t="s">
        <v>25</v>
      </c>
    </row>
    <row r="31" spans="2:12" x14ac:dyDescent="0.3">
      <c r="B31" s="20" t="s">
        <v>8</v>
      </c>
      <c r="C31" s="21">
        <v>40</v>
      </c>
      <c r="D31" s="20" t="s">
        <v>9</v>
      </c>
      <c r="E31" s="22">
        <v>45701</v>
      </c>
      <c r="F31" s="20">
        <v>17</v>
      </c>
      <c r="G31" s="20" t="s">
        <v>9</v>
      </c>
      <c r="H31" s="20"/>
      <c r="J31" s="1"/>
      <c r="K31" s="28">
        <v>45658</v>
      </c>
      <c r="L31" s="29" cm="1">
        <f t="array" ref="L31">SUMPRODUCT(--(DATE(YEAR(E$31:E$46),MONTH(E$31:E$46),1)=K31))</f>
        <v>3</v>
      </c>
    </row>
    <row r="32" spans="2:12" x14ac:dyDescent="0.3">
      <c r="B32" s="2" t="s">
        <v>8</v>
      </c>
      <c r="C32" s="7">
        <v>40</v>
      </c>
      <c r="D32" s="2" t="s">
        <v>9</v>
      </c>
      <c r="E32" s="3">
        <v>45681</v>
      </c>
      <c r="F32" s="2">
        <v>17</v>
      </c>
      <c r="G32" s="2" t="s">
        <v>9</v>
      </c>
      <c r="H32" s="2"/>
      <c r="J32" s="1"/>
      <c r="K32" s="28">
        <f>EDATE(K31,-1)</f>
        <v>45627</v>
      </c>
      <c r="L32" s="29" cm="1">
        <f t="array" ref="L32">SUMPRODUCT(--(DATE(YEAR(E$31:E$46),MONTH(E$31:E$46),1)=K32))</f>
        <v>2</v>
      </c>
    </row>
    <row r="33" spans="2:12" x14ac:dyDescent="0.3">
      <c r="B33" s="2" t="s">
        <v>8</v>
      </c>
      <c r="C33" s="7">
        <v>40</v>
      </c>
      <c r="D33" s="2" t="s">
        <v>9</v>
      </c>
      <c r="E33" s="3">
        <v>45677</v>
      </c>
      <c r="F33" s="2">
        <v>19</v>
      </c>
      <c r="G33" s="2" t="s">
        <v>9</v>
      </c>
      <c r="H33" s="2"/>
      <c r="J33" s="1"/>
      <c r="K33" s="28">
        <f t="shared" ref="K33:K46" si="0">EDATE(K32,-1)</f>
        <v>45597</v>
      </c>
      <c r="L33" s="29" cm="1">
        <f t="array" ref="L33">SUMPRODUCT(--(DATE(YEAR(E$31:E$46),MONTH(E$31:E$46),1)=K33))</f>
        <v>1</v>
      </c>
    </row>
    <row r="34" spans="2:12" x14ac:dyDescent="0.3">
      <c r="B34" s="2" t="s">
        <v>8</v>
      </c>
      <c r="C34" s="7">
        <v>40</v>
      </c>
      <c r="D34" s="2" t="s">
        <v>9</v>
      </c>
      <c r="E34" s="3">
        <v>45663</v>
      </c>
      <c r="F34" s="2">
        <v>19</v>
      </c>
      <c r="G34" s="2" t="s">
        <v>9</v>
      </c>
      <c r="H34" s="2"/>
      <c r="J34" s="1"/>
      <c r="K34" s="28">
        <f t="shared" si="0"/>
        <v>45566</v>
      </c>
      <c r="L34" s="29" cm="1">
        <f t="array" ref="L34">SUMPRODUCT(--(DATE(YEAR(E$31:E$46),MONTH(E$31:E$46),1)=K34))</f>
        <v>1</v>
      </c>
    </row>
    <row r="35" spans="2:12" x14ac:dyDescent="0.3">
      <c r="B35" s="2" t="s">
        <v>8</v>
      </c>
      <c r="C35" s="7">
        <v>40</v>
      </c>
      <c r="D35" s="2" t="s">
        <v>9</v>
      </c>
      <c r="E35" s="3">
        <v>45651</v>
      </c>
      <c r="F35" s="2">
        <v>19</v>
      </c>
      <c r="G35" s="2" t="s">
        <v>9</v>
      </c>
      <c r="H35" s="2"/>
      <c r="J35" s="1"/>
      <c r="K35" s="28">
        <f t="shared" si="0"/>
        <v>45536</v>
      </c>
      <c r="L35" s="29" cm="1">
        <f t="array" ref="L35">SUMPRODUCT(--(DATE(YEAR(E$31:E$46),MONTH(E$31:E$46),1)=K35))</f>
        <v>1</v>
      </c>
    </row>
    <row r="36" spans="2:12" x14ac:dyDescent="0.3">
      <c r="B36" s="2" t="s">
        <v>8</v>
      </c>
      <c r="C36" s="7">
        <v>40</v>
      </c>
      <c r="D36" s="2" t="s">
        <v>9</v>
      </c>
      <c r="E36" s="3">
        <v>45630</v>
      </c>
      <c r="F36" s="2">
        <v>19</v>
      </c>
      <c r="G36" s="2" t="s">
        <v>9</v>
      </c>
      <c r="H36" s="2"/>
      <c r="J36" s="1"/>
      <c r="K36" s="28">
        <f t="shared" si="0"/>
        <v>45505</v>
      </c>
      <c r="L36" s="29" cm="1">
        <f t="array" ref="L36">SUMPRODUCT(--(DATE(YEAR(E$31:E$46),MONTH(E$31:E$46),1)=K36))</f>
        <v>0</v>
      </c>
    </row>
    <row r="37" spans="2:12" x14ac:dyDescent="0.3">
      <c r="B37" s="2" t="s">
        <v>8</v>
      </c>
      <c r="C37" s="7">
        <v>40</v>
      </c>
      <c r="D37" s="2" t="s">
        <v>9</v>
      </c>
      <c r="E37" s="3">
        <v>45615</v>
      </c>
      <c r="F37" s="2">
        <v>19</v>
      </c>
      <c r="G37" s="2" t="s">
        <v>9</v>
      </c>
      <c r="H37" s="2"/>
      <c r="J37" s="1"/>
      <c r="K37" s="28">
        <f t="shared" si="0"/>
        <v>45474</v>
      </c>
      <c r="L37" s="29" cm="1">
        <f t="array" ref="L37">SUMPRODUCT(--(DATE(YEAR(E$31:E$46),MONTH(E$31:E$46),1)=K37))</f>
        <v>0</v>
      </c>
    </row>
    <row r="38" spans="2:12" x14ac:dyDescent="0.3">
      <c r="B38" s="2" t="s">
        <v>8</v>
      </c>
      <c r="C38" s="7">
        <v>40</v>
      </c>
      <c r="D38" s="2" t="s">
        <v>9</v>
      </c>
      <c r="E38" s="3">
        <v>45582</v>
      </c>
      <c r="F38" s="2">
        <v>15</v>
      </c>
      <c r="G38" s="2" t="s">
        <v>9</v>
      </c>
      <c r="H38" s="2"/>
      <c r="J38" s="1"/>
      <c r="K38" s="28">
        <f t="shared" si="0"/>
        <v>45444</v>
      </c>
      <c r="L38" s="29" cm="1">
        <f t="array" ref="L38">SUMPRODUCT(--(DATE(YEAR(E$31:E$46),MONTH(E$31:E$46),1)=K38))</f>
        <v>0</v>
      </c>
    </row>
    <row r="39" spans="2:12" x14ac:dyDescent="0.3">
      <c r="B39" s="2" t="s">
        <v>8</v>
      </c>
      <c r="C39" s="7">
        <v>40</v>
      </c>
      <c r="D39" s="2" t="s">
        <v>9</v>
      </c>
      <c r="E39" s="3">
        <v>45539</v>
      </c>
      <c r="F39" s="2">
        <v>19</v>
      </c>
      <c r="G39" s="2" t="s">
        <v>9</v>
      </c>
      <c r="H39" s="2"/>
      <c r="J39" s="1"/>
      <c r="K39" s="28">
        <f t="shared" si="0"/>
        <v>45413</v>
      </c>
      <c r="L39" s="29" cm="1">
        <f t="array" ref="L39">SUMPRODUCT(--(DATE(YEAR(E$31:E$46),MONTH(E$31:E$46),1)=K39))</f>
        <v>1</v>
      </c>
    </row>
    <row r="40" spans="2:12" x14ac:dyDescent="0.3">
      <c r="B40" s="2" t="s">
        <v>8</v>
      </c>
      <c r="C40" s="2">
        <v>40</v>
      </c>
      <c r="D40" s="2" t="s">
        <v>9</v>
      </c>
      <c r="E40" s="3">
        <v>45426</v>
      </c>
      <c r="F40" s="2">
        <v>19</v>
      </c>
      <c r="G40" s="2" t="s">
        <v>9</v>
      </c>
      <c r="H40" s="2"/>
      <c r="J40" s="1"/>
      <c r="K40" s="28">
        <f t="shared" si="0"/>
        <v>45383</v>
      </c>
      <c r="L40" s="29" cm="1">
        <f t="array" ref="L40">SUMPRODUCT(--(DATE(YEAR(E$31:E$46),MONTH(E$31:E$46),1)=K40))</f>
        <v>1</v>
      </c>
    </row>
    <row r="41" spans="2:12" x14ac:dyDescent="0.3">
      <c r="B41" s="2" t="s">
        <v>8</v>
      </c>
      <c r="C41" s="2">
        <v>40</v>
      </c>
      <c r="D41" s="2" t="s">
        <v>9</v>
      </c>
      <c r="E41" s="3">
        <v>45400</v>
      </c>
      <c r="F41" s="2">
        <v>19</v>
      </c>
      <c r="G41" s="2" t="s">
        <v>9</v>
      </c>
      <c r="H41" s="2"/>
      <c r="J41" s="1"/>
      <c r="K41" s="28">
        <f t="shared" si="0"/>
        <v>45352</v>
      </c>
      <c r="L41" s="29" cm="1">
        <f t="array" ref="L41">SUMPRODUCT(--(DATE(YEAR(E$31:E$46),MONTH(E$31:E$46),1)=K41))</f>
        <v>2</v>
      </c>
    </row>
    <row r="42" spans="2:12" x14ac:dyDescent="0.3">
      <c r="B42" s="2" t="s">
        <v>8</v>
      </c>
      <c r="C42" s="2">
        <v>40</v>
      </c>
      <c r="D42" s="2" t="s">
        <v>9</v>
      </c>
      <c r="E42" s="3">
        <v>45377</v>
      </c>
      <c r="F42" s="2">
        <v>19</v>
      </c>
      <c r="G42" s="2" t="s">
        <v>9</v>
      </c>
      <c r="H42" s="2"/>
      <c r="J42" s="1"/>
      <c r="K42" s="28">
        <f t="shared" si="0"/>
        <v>45323</v>
      </c>
      <c r="L42" s="29" cm="1">
        <f t="array" ref="L42">SUMPRODUCT(--(DATE(YEAR(E$31:E$46),MONTH(E$31:E$46),1)=K42))</f>
        <v>1</v>
      </c>
    </row>
    <row r="43" spans="2:12" x14ac:dyDescent="0.3">
      <c r="B43" s="2" t="s">
        <v>8</v>
      </c>
      <c r="C43" s="2">
        <v>40</v>
      </c>
      <c r="D43" s="2" t="s">
        <v>9</v>
      </c>
      <c r="E43" s="3">
        <v>45355</v>
      </c>
      <c r="F43" s="2">
        <v>19</v>
      </c>
      <c r="G43" s="2" t="s">
        <v>9</v>
      </c>
      <c r="H43" s="2"/>
      <c r="J43" s="1"/>
      <c r="K43" s="28">
        <f t="shared" si="0"/>
        <v>45292</v>
      </c>
      <c r="L43" s="29" cm="1">
        <f t="array" ref="L43">SUMPRODUCT(--(DATE(YEAR(E$31:E$46),MONTH(E$31:E$46),1)=K43))</f>
        <v>1</v>
      </c>
    </row>
    <row r="44" spans="2:12" x14ac:dyDescent="0.3">
      <c r="B44" s="2" t="s">
        <v>8</v>
      </c>
      <c r="C44" s="2">
        <v>40</v>
      </c>
      <c r="D44" s="2" t="s">
        <v>9</v>
      </c>
      <c r="E44" s="3">
        <v>45331</v>
      </c>
      <c r="F44" s="2">
        <v>19</v>
      </c>
      <c r="G44" s="2" t="s">
        <v>9</v>
      </c>
      <c r="H44" s="2"/>
      <c r="J44" s="1"/>
      <c r="K44" s="28">
        <f t="shared" si="0"/>
        <v>45261</v>
      </c>
      <c r="L44" s="29" cm="1">
        <f t="array" ref="L44">SUMPRODUCT(--(DATE(YEAR(E$31:E$46),MONTH(E$31:E$46),1)=K44))</f>
        <v>1</v>
      </c>
    </row>
    <row r="45" spans="2:12" x14ac:dyDescent="0.3">
      <c r="B45" s="2" t="s">
        <v>8</v>
      </c>
      <c r="C45" s="2">
        <v>40</v>
      </c>
      <c r="D45" s="2" t="s">
        <v>9</v>
      </c>
      <c r="E45" s="3">
        <v>45309</v>
      </c>
      <c r="F45" s="2">
        <v>19</v>
      </c>
      <c r="G45" s="2" t="s">
        <v>9</v>
      </c>
      <c r="H45" s="2"/>
      <c r="J45" s="1"/>
      <c r="K45" s="28">
        <f t="shared" si="0"/>
        <v>45231</v>
      </c>
      <c r="L45" s="29" cm="1">
        <f t="array" ref="L45">SUMPRODUCT(--(DATE(YEAR(E$31:E$46),MONTH(E$31:E$46),1)=K45))</f>
        <v>0</v>
      </c>
    </row>
    <row r="46" spans="2:12" x14ac:dyDescent="0.3">
      <c r="B46" s="2" t="s">
        <v>8</v>
      </c>
      <c r="C46" s="2">
        <v>40</v>
      </c>
      <c r="D46" s="2" t="s">
        <v>9</v>
      </c>
      <c r="E46" s="3">
        <v>45266</v>
      </c>
      <c r="F46" s="2">
        <v>19</v>
      </c>
      <c r="G46" s="2" t="s">
        <v>9</v>
      </c>
      <c r="H46" s="2"/>
      <c r="J46" s="1"/>
      <c r="K46" s="28">
        <f t="shared" si="0"/>
        <v>45200</v>
      </c>
      <c r="L46" s="29" cm="1">
        <f t="array" ref="L46">SUMPRODUCT(--(DATE(YEAR(E$31:E$46),MONTH(E$31:E$46),1)=K46))</f>
        <v>0</v>
      </c>
    </row>
    <row r="47" spans="2:12" x14ac:dyDescent="0.3">
      <c r="B47" s="2"/>
      <c r="C47" s="2"/>
      <c r="D47" s="2"/>
      <c r="E47" s="2"/>
      <c r="F47" s="2"/>
      <c r="G47" s="2"/>
      <c r="H47" s="2"/>
      <c r="J47" s="1"/>
      <c r="K47" s="28">
        <f>EDATE(K46,-1)</f>
        <v>45170</v>
      </c>
      <c r="L47" s="29" cm="1">
        <f t="array" ref="L47">SUMPRODUCT(--(DATE(YEAR(E$31:E$46),MONTH(E$31:E$46),1)=K47))</f>
        <v>0</v>
      </c>
    </row>
    <row r="48" spans="2:12" x14ac:dyDescent="0.3">
      <c r="B48" s="2"/>
      <c r="C48" s="2"/>
      <c r="D48" s="2"/>
      <c r="E48" s="2"/>
      <c r="F48" s="2"/>
      <c r="G48" s="2"/>
      <c r="H48" s="2"/>
      <c r="J48" s="1"/>
      <c r="K48" s="28">
        <f>EDATE(K47,-1)</f>
        <v>45139</v>
      </c>
      <c r="L48" s="29" cm="1">
        <f t="array" ref="L48">SUMPRODUCT(--(DATE(YEAR(E$31:E$46),MONTH(E$31:E$46),1)=K48))</f>
        <v>0</v>
      </c>
    </row>
    <row r="49" spans="2:12" x14ac:dyDescent="0.3">
      <c r="D49" s="1"/>
      <c r="E49" s="1"/>
      <c r="F49" s="1"/>
      <c r="G49" s="1"/>
      <c r="H49" s="1"/>
      <c r="I49" s="1"/>
      <c r="J49" s="1"/>
      <c r="K49" s="28">
        <f t="shared" ref="K49:K50" si="1">EDATE(K48,-1)</f>
        <v>45108</v>
      </c>
      <c r="L49" s="29" cm="1">
        <f t="array" ref="L49">SUMPRODUCT(--(DATE(YEAR(E$31:E$46),MONTH(E$31:E$46),1)=K49))</f>
        <v>0</v>
      </c>
    </row>
    <row r="50" spans="2:12" x14ac:dyDescent="0.3">
      <c r="D50" s="1"/>
      <c r="E50" s="1"/>
      <c r="F50" s="1"/>
      <c r="G50" s="1"/>
      <c r="H50" s="1"/>
      <c r="I50" s="1"/>
      <c r="J50" s="1"/>
      <c r="K50" s="28">
        <f t="shared" si="1"/>
        <v>45078</v>
      </c>
      <c r="L50" s="29" cm="1">
        <f t="array" ref="L50">SUMPRODUCT(--(DATE(YEAR(E$31:E$46),MONTH(E$31:E$46),1)=K50))</f>
        <v>0</v>
      </c>
    </row>
    <row r="51" spans="2:12" x14ac:dyDescent="0.3">
      <c r="D51" s="1"/>
      <c r="E51" s="1"/>
      <c r="F51" s="1"/>
      <c r="G51" s="1"/>
      <c r="H51" s="1"/>
      <c r="I51" s="1"/>
      <c r="J51" s="1"/>
      <c r="K51" s="1"/>
      <c r="L51" s="1"/>
    </row>
    <row r="52" spans="2:12" x14ac:dyDescent="0.3">
      <c r="D52" s="1"/>
      <c r="E52" s="1"/>
      <c r="F52" s="1"/>
      <c r="G52" s="1"/>
      <c r="H52" s="1"/>
      <c r="I52" s="1"/>
      <c r="J52" s="1"/>
      <c r="K52" s="1"/>
      <c r="L52" s="1"/>
    </row>
    <row r="53" spans="2:12" x14ac:dyDescent="0.3">
      <c r="D53" s="1"/>
      <c r="E53" s="1"/>
      <c r="F53" s="1"/>
      <c r="G53" s="1"/>
      <c r="H53" s="1"/>
      <c r="I53" s="1"/>
      <c r="J53" s="1"/>
      <c r="K53" s="1"/>
      <c r="L53" s="1"/>
    </row>
    <row r="54" spans="2:12" x14ac:dyDescent="0.3">
      <c r="D54" s="1"/>
      <c r="E54" s="1"/>
      <c r="F54" s="1"/>
      <c r="G54" s="1"/>
      <c r="H54" s="1"/>
      <c r="I54" s="1"/>
      <c r="J54" s="1"/>
      <c r="K54" s="1"/>
      <c r="L54" s="1"/>
    </row>
    <row r="55" spans="2:12" x14ac:dyDescent="0.3"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</row>
    <row r="56" spans="2:12" x14ac:dyDescent="0.3"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</row>
    <row r="57" spans="2:12" x14ac:dyDescent="0.3"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</row>
    <row r="58" spans="2:12" x14ac:dyDescent="0.3"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</row>
    <row r="59" spans="2:12" x14ac:dyDescent="0.3"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</row>
    <row r="60" spans="2:12" x14ac:dyDescent="0.3"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</row>
    <row r="61" spans="2:12" x14ac:dyDescent="0.3"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</row>
    <row r="62" spans="2:12" x14ac:dyDescent="0.3"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</row>
    <row r="63" spans="2:12" x14ac:dyDescent="0.3"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</row>
    <row r="64" spans="2:12" x14ac:dyDescent="0.3"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</row>
    <row r="65" spans="2:12" x14ac:dyDescent="0.3"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</row>
    <row r="66" spans="2:12" x14ac:dyDescent="0.3"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</row>
    <row r="67" spans="2:12" x14ac:dyDescent="0.3"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</row>
    <row r="68" spans="2:12" x14ac:dyDescent="0.3"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</row>
    <row r="69" spans="2:12" x14ac:dyDescent="0.3"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</row>
    <row r="70" spans="2:12" x14ac:dyDescent="0.3"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</row>
    <row r="71" spans="2:12" x14ac:dyDescent="0.3"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</row>
    <row r="72" spans="2:12" x14ac:dyDescent="0.3"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</row>
  </sheetData>
  <mergeCells count="5">
    <mergeCell ref="B11:E11"/>
    <mergeCell ref="B5:F5"/>
    <mergeCell ref="F11:H11"/>
    <mergeCell ref="B2:C2"/>
    <mergeCell ref="B3:C3"/>
  </mergeCells>
  <phoneticPr fontId="1" type="noConversion"/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14BB61BB-5F53-460C-AF4F-90D7C969CBDA}">
          <x14:formula1>
            <xm:f>LISTE!$C$4:$C$8</xm:f>
          </x14:formula1>
          <xm:sqref>B9</xm:sqref>
        </x14:dataValidation>
        <x14:dataValidation type="list" allowBlank="1" showInputMessage="1" showErrorMessage="1" xr:uid="{C4D0F389-A6FF-4A73-8AA9-5F503B59C43C}">
          <x14:formula1>
            <xm:f>LISTE!#REF!</xm:f>
          </x14:formula1>
          <xm:sqref>B3</xm:sqref>
        </x14:dataValidation>
      </x14:dataValidations>
    </ext>
  </extLst>
</worksheet>
</file>

<file path=docMetadata/LabelInfo.xml><?xml version="1.0" encoding="utf-8"?>
<clbl:labelList xmlns:clbl="http://schemas.microsoft.com/office/2020/mipLabelMetadata">
  <clbl:label id="{c135c4ba-2280-41f8-be7d-6f21d368baa3}" enabled="1" method="Standard" siteId="{24139d14-c62c-4c47-8bdd-ce71ea1d50cf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FIOUL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LUCIENNE</dc:creator>
  <cp:lastModifiedBy>koch gilles</cp:lastModifiedBy>
  <dcterms:created xsi:type="dcterms:W3CDTF">2015-06-05T18:19:34Z</dcterms:created>
  <dcterms:modified xsi:type="dcterms:W3CDTF">2025-02-11T15:03:04Z</dcterms:modified>
</cp:coreProperties>
</file>