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3" documentId="8_{5AC6B70B-41C0-4509-954E-C627627E6357}" xr6:coauthVersionLast="47" xr6:coauthVersionMax="47" xr10:uidLastSave="{D11AF7F7-84F5-4549-B226-8B05ACB4245D}"/>
  <bookViews>
    <workbookView xWindow="-108" yWindow="-108" windowWidth="23256" windowHeight="12576" xr2:uid="{F18CA198-5F3D-4E4A-90C0-2019856F001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6" i="1" l="1" a="1"/>
  <c r="J16" i="1" s="1"/>
  <c r="I16" i="1"/>
  <c r="K16" i="1" s="1"/>
  <c r="H16" i="1"/>
  <c r="N3" i="1"/>
  <c r="I13" i="1"/>
  <c r="H13" i="1"/>
  <c r="N4" i="1" l="1"/>
  <c r="N5" i="1" s="1"/>
  <c r="N6" i="1" s="1"/>
  <c r="K13" i="1"/>
  <c r="M2" i="1" s="1"/>
  <c r="N7" i="1"/>
  <c r="M6" i="1" l="1"/>
  <c r="M3" i="1"/>
  <c r="M7" i="1"/>
  <c r="M5" i="1"/>
  <c r="M4" i="1"/>
  <c r="N8" i="1"/>
  <c r="M8" i="1" l="1"/>
  <c r="N9" i="1"/>
  <c r="M9" i="1" s="1"/>
  <c r="N10" i="1" l="1"/>
  <c r="M10" i="1" s="1"/>
  <c r="N11" i="1" l="1"/>
  <c r="M11" i="1" s="1"/>
  <c r="N12" i="1" l="1"/>
  <c r="M12" i="1" l="1"/>
  <c r="N13" i="1"/>
  <c r="M13" i="1" s="1"/>
  <c r="N14" i="1" l="1"/>
  <c r="M14" i="1" l="1"/>
  <c r="N15" i="1"/>
  <c r="M15" i="1" s="1"/>
  <c r="N16" i="1" l="1"/>
  <c r="M16" i="1" l="1"/>
  <c r="N17" i="1"/>
  <c r="M17" i="1" s="1"/>
  <c r="N18" i="1" l="1"/>
  <c r="M18" i="1" l="1"/>
  <c r="N19" i="1"/>
  <c r="M19" i="1" s="1"/>
  <c r="N20" i="1" l="1"/>
  <c r="M20" i="1" l="1"/>
  <c r="N21" i="1"/>
  <c r="M21" i="1" s="1"/>
  <c r="N22" i="1" l="1"/>
  <c r="M22" i="1" l="1"/>
  <c r="N23" i="1"/>
  <c r="M23" i="1" s="1"/>
  <c r="N24" i="1" l="1"/>
  <c r="M24" i="1" l="1"/>
  <c r="N25" i="1"/>
  <c r="M25" i="1" s="1"/>
  <c r="N26" i="1" l="1"/>
  <c r="M26" i="1" s="1"/>
  <c r="N27" i="1" l="1"/>
  <c r="M27" i="1" s="1"/>
  <c r="N28" i="1" l="1"/>
  <c r="M28" i="1" s="1"/>
  <c r="N29" i="1" l="1"/>
  <c r="M29" i="1" s="1"/>
  <c r="N30" i="1" l="1"/>
  <c r="M30" i="1" s="1"/>
  <c r="N31" i="1" l="1"/>
  <c r="M31" i="1" s="1"/>
  <c r="N32" i="1" l="1"/>
  <c r="M32" i="1" s="1"/>
  <c r="N33" i="1" l="1"/>
  <c r="M33" i="1" s="1"/>
  <c r="N34" i="1" l="1"/>
  <c r="M34" i="1" s="1"/>
  <c r="N35" i="1" l="1"/>
  <c r="M35" i="1" s="1"/>
  <c r="N36" i="1" l="1"/>
  <c r="M36" i="1" l="1"/>
  <c r="N37" i="1"/>
  <c r="M37" i="1" s="1"/>
  <c r="N38" i="1" l="1"/>
  <c r="M38" i="1" l="1"/>
  <c r="N39" i="1"/>
  <c r="M39" i="1" s="1"/>
  <c r="N40" i="1" l="1"/>
  <c r="M40" i="1" l="1"/>
  <c r="N41" i="1"/>
  <c r="M41" i="1" s="1"/>
  <c r="N42" i="1" l="1"/>
  <c r="M42" i="1" l="1"/>
  <c r="N43" i="1"/>
  <c r="N44" i="1" l="1"/>
  <c r="M43" i="1"/>
  <c r="N45" i="1" l="1"/>
  <c r="M44" i="1"/>
  <c r="N46" i="1" l="1"/>
  <c r="M45" i="1"/>
  <c r="N47" i="1" l="1"/>
  <c r="M46" i="1"/>
  <c r="N48" i="1" l="1"/>
  <c r="M47" i="1"/>
  <c r="N49" i="1" l="1"/>
  <c r="M48" i="1"/>
  <c r="J13" i="1" s="1"/>
  <c r="N50" i="1" l="1"/>
  <c r="M49" i="1"/>
  <c r="M50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<sst xmlns="http://schemas.openxmlformats.org/spreadsheetml/2006/main" count="11" uniqueCount="9">
  <si>
    <t>Jour</t>
  </si>
  <si>
    <t>Plage horaire debut</t>
  </si>
  <si>
    <t>Plage horaire fin</t>
  </si>
  <si>
    <t>Prix</t>
  </si>
  <si>
    <t>Semaine lundi à vendredi</t>
  </si>
  <si>
    <t>Samedi</t>
  </si>
  <si>
    <t>Dimanche</t>
  </si>
  <si>
    <t>jour deb</t>
  </si>
  <si>
    <t xml:space="preserve">jour fin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</si>
</sst>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[$-F800]dddd\,\ mmmm\ dd\,\ yyyy"/>
    <numFmt numFmtId="165" formatCode="[$-F400]h:mm:ss\ AM/PM"/>
  </numFmts>
  <fonts count="2" x14ac:knownFonts="1">
    <font>
      <sz val="12"/>
      <color theme="1"/>
      <name val="Arial"/>
      <family val="2"/>
    </font>
    <font>
      <sz val="10"/>
      <color rgb="FF34373A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vertical="top" wrapText="1"/>
    </xf>
    <xf numFmtId="20" fontId="1" fillId="2" borderId="1" xfId="0" applyNumberFormat="1" applyFont="1" applyFill="1" applyBorder="1" applyAlignment="1">
      <alignment vertical="top" wrapText="1"/>
    </xf>
    <xf numFmtId="0" fontId="0" fillId="4" borderId="0" xfId="0" applyFill="1"/>
    <xf numFmtId="0" fontId="0" fillId="0" borderId="0" xfId="0" applyNumberFormat="1"/>
    <xf numFmtId="164" fontId="0" fillId="5" borderId="2" xfId="0" applyNumberFormat="1" applyFill="1" applyBorder="1"/>
    <xf numFmtId="0" fontId="0" fillId="5" borderId="2" xfId="0" applyFill="1" applyBorder="1"/>
    <xf numFmtId="20" fontId="0" fillId="5" borderId="2" xfId="0" applyNumberFormat="1" applyFill="1" applyBorder="1"/>
    <xf numFmtId="22" fontId="0" fillId="5" borderId="2" xfId="0" applyNumberFormat="1" applyFill="1" applyBorder="1"/>
    <xf numFmtId="44" fontId="0" fillId="5" borderId="2" xfId="0" applyNumberFormat="1" applyFill="1" applyBorder="1"/>
    <xf numFmtId="164" fontId="0" fillId="0" borderId="2" xfId="0" applyNumberFormat="1" applyBorder="1"/>
    <xf numFmtId="0" fontId="0" fillId="0" borderId="2" xfId="0" applyBorder="1"/>
    <xf numFmtId="21" fontId="0" fillId="0" borderId="2" xfId="0" applyNumberFormat="1" applyBorder="1"/>
    <xf numFmtId="165" fontId="0" fillId="0" borderId="2" xfId="0" applyNumberFormat="1" applyBorder="1"/>
    <xf numFmtId="22" fontId="0" fillId="0" borderId="2" xfId="0" applyNumberFormat="1" applyBorder="1"/>
    <xf numFmtId="44" fontId="0" fillId="3" borderId="2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815340</xdr:colOff>
      <xdr:row>17</xdr:row>
      <xdr:rowOff>175260</xdr:rowOff>
    </xdr:from>
    <xdr:to>
      <xdr:col>11</xdr:col>
      <xdr:colOff>1623060</xdr:colOff>
      <xdr:row>21</xdr:row>
      <xdr:rowOff>121920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0966CC2-A10B-AE9C-5DD9-D4FD7DA0C775}"/>
            </a:ext>
          </a:extLst>
        </xdr:cNvPr>
        <xdr:cNvSpPr txBox="1"/>
      </xdr:nvSpPr>
      <xdr:spPr>
        <a:xfrm>
          <a:off x="9951720" y="3909060"/>
          <a:ext cx="4625340" cy="7086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kern="1200"/>
            <a:t>le calcul en bleu se fait sur la base d'une matrice virtuelle  ;donc incrementable (chic alors)</a:t>
          </a:r>
        </a:p>
        <a:p>
          <a:r>
            <a:rPr lang="fr-FR" sz="1100" kern="1200"/>
            <a:t>le resultat en jaune n'a</a:t>
          </a:r>
          <a:r>
            <a:rPr lang="fr-FR" sz="1100" kern="1200" baseline="0"/>
            <a:t> servi que pour la mise au point </a:t>
          </a:r>
        </a:p>
        <a:p>
          <a:r>
            <a:rPr lang="fr-FR" sz="1100" kern="1200" baseline="0"/>
            <a:t>nota ; on peut changer les tarif dans les colonnes O etP </a:t>
          </a:r>
          <a:endParaRPr lang="fr-FR" sz="1100" kern="1200"/>
        </a:p>
        <a:p>
          <a:endParaRPr lang="fr-FR" sz="1100" kern="120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A7739E-5447-417F-917E-BD726221C7DD}">
  <dimension ref="B1:P50"/>
  <sheetViews>
    <sheetView tabSelected="1" topLeftCell="D1" workbookViewId="0">
      <selection activeCell="K2" sqref="K2"/>
    </sheetView>
  </sheetViews>
  <sheetFormatPr baseColWidth="10" defaultRowHeight="15" x14ac:dyDescent="0.25"/>
  <cols>
    <col min="4" max="4" width="19.36328125" bestFit="1" customWidth="1"/>
    <col min="7" max="7" width="15" bestFit="1" customWidth="1"/>
    <col min="8" max="8" width="20.08984375" customWidth="1"/>
    <col min="9" max="9" width="17.1796875" customWidth="1"/>
    <col min="10" max="10" width="17.453125" customWidth="1"/>
    <col min="12" max="12" width="29.54296875" customWidth="1"/>
    <col min="13" max="13" width="6.08984375" customWidth="1"/>
    <col min="14" max="14" width="3.81640625" customWidth="1"/>
    <col min="15" max="15" width="4.90625" customWidth="1"/>
    <col min="16" max="16" width="4.54296875" customWidth="1"/>
  </cols>
  <sheetData>
    <row r="1" spans="2:16" ht="15.6" thickBot="1" x14ac:dyDescent="0.3">
      <c r="O1">
        <v>6</v>
      </c>
      <c r="P1">
        <v>7</v>
      </c>
    </row>
    <row r="2" spans="2:16" ht="27" thickBot="1" x14ac:dyDescent="0.3">
      <c r="C2" s="1" t="s">
        <v>0</v>
      </c>
      <c r="D2" s="1" t="s">
        <v>1</v>
      </c>
      <c r="E2" s="1" t="s">
        <v>2</v>
      </c>
      <c r="F2" s="1" t="s">
        <v>3</v>
      </c>
      <c r="L2" s="4"/>
      <c r="M2" t="str">
        <f>IF(AND(N2&gt;HOUR(F$13),N2&lt;=HOUR(F$13)+K$13),WEEKDAY(H$13,2)+IF(N2&gt;24,1,0),"")</f>
        <v/>
      </c>
      <c r="N2">
        <v>0</v>
      </c>
      <c r="O2">
        <v>80</v>
      </c>
    </row>
    <row r="3" spans="2:16" ht="15.6" thickBot="1" x14ac:dyDescent="0.3">
      <c r="C3" s="1"/>
      <c r="D3" s="2"/>
      <c r="E3" s="2"/>
      <c r="F3" s="1"/>
      <c r="M3" t="str">
        <f>IF(AND(N3&gt;HOUR(F$13),N3&lt;=HOUR(F$13)+K$13),WEEKDAY(H$13,2)+IF(N3&gt;24,1,0),"")</f>
        <v/>
      </c>
      <c r="N3">
        <f>N2+1</f>
        <v>1</v>
      </c>
      <c r="O3">
        <v>80</v>
      </c>
      <c r="P3">
        <v>70</v>
      </c>
    </row>
    <row r="4" spans="2:16" ht="27" thickBot="1" x14ac:dyDescent="0.3">
      <c r="B4">
        <v>6</v>
      </c>
      <c r="C4" s="1" t="s">
        <v>4</v>
      </c>
      <c r="D4" s="2">
        <v>0.25</v>
      </c>
      <c r="E4" s="2">
        <v>0.91666666666666663</v>
      </c>
      <c r="F4" s="1">
        <v>60</v>
      </c>
      <c r="M4" t="str">
        <f>IF(AND(N4&gt;HOUR(F$13),N4&lt;=HOUR(F$13)+K$13),WEEKDAY(H$13,2)+IF(N4&gt;24,1,0),"")</f>
        <v/>
      </c>
      <c r="N4">
        <f t="shared" ref="N4:N50" si="0">N3+1</f>
        <v>2</v>
      </c>
      <c r="O4">
        <v>80</v>
      </c>
      <c r="P4">
        <v>70</v>
      </c>
    </row>
    <row r="5" spans="2:16" ht="27" thickBot="1" x14ac:dyDescent="0.3">
      <c r="B5">
        <v>6</v>
      </c>
      <c r="C5" s="1" t="s">
        <v>4</v>
      </c>
      <c r="D5" s="2">
        <v>0.91666666666666663</v>
      </c>
      <c r="E5" s="2">
        <v>0.25</v>
      </c>
      <c r="F5" s="1">
        <v>80</v>
      </c>
      <c r="M5" t="str">
        <f>IF(AND(N5&gt;HOUR(F$13),N5&lt;=HOUR(F$13)+K$13),WEEKDAY(H$13,2)+IF(N5&gt;24,1,0),"")</f>
        <v/>
      </c>
      <c r="N5">
        <f t="shared" si="0"/>
        <v>3</v>
      </c>
      <c r="O5">
        <v>80</v>
      </c>
      <c r="P5">
        <v>70</v>
      </c>
    </row>
    <row r="6" spans="2:16" ht="15.6" thickBot="1" x14ac:dyDescent="0.3">
      <c r="B6">
        <v>7</v>
      </c>
      <c r="C6" s="1" t="s">
        <v>5</v>
      </c>
      <c r="D6" s="2">
        <v>0</v>
      </c>
      <c r="E6" s="2">
        <v>0.91666666666666663</v>
      </c>
      <c r="F6" s="1">
        <v>70</v>
      </c>
      <c r="M6" t="str">
        <f>IF(AND(N6&gt;HOUR(F$13),N6&lt;=HOUR(F$13)+K$13),WEEKDAY(H$13,2)+IF(N6&gt;24,1,0),"")</f>
        <v/>
      </c>
      <c r="N6">
        <f t="shared" si="0"/>
        <v>4</v>
      </c>
      <c r="O6">
        <v>80</v>
      </c>
      <c r="P6">
        <v>70</v>
      </c>
    </row>
    <row r="7" spans="2:16" ht="15.6" thickBot="1" x14ac:dyDescent="0.3">
      <c r="B7">
        <v>7</v>
      </c>
      <c r="C7" s="1" t="s">
        <v>5</v>
      </c>
      <c r="D7" s="2">
        <v>0.91666666666666663</v>
      </c>
      <c r="E7" s="2">
        <v>0.25</v>
      </c>
      <c r="F7" s="1">
        <v>80</v>
      </c>
      <c r="M7" t="str">
        <f>IF(AND(N7&gt;HOUR(F$13),N7&lt;=HOUR(F$13)+K$13),WEEKDAY(H$13,2)+IF(N7&gt;24,1,0),"")</f>
        <v/>
      </c>
      <c r="N7">
        <f t="shared" si="0"/>
        <v>5</v>
      </c>
      <c r="O7">
        <v>80</v>
      </c>
      <c r="P7">
        <v>70</v>
      </c>
    </row>
    <row r="8" spans="2:16" ht="15.6" thickBot="1" x14ac:dyDescent="0.3">
      <c r="C8" s="1" t="s">
        <v>6</v>
      </c>
      <c r="D8" s="2">
        <v>0</v>
      </c>
      <c r="E8" s="2">
        <v>0</v>
      </c>
      <c r="F8" s="1">
        <v>80</v>
      </c>
      <c r="M8" t="str">
        <f>IF(AND(N8&gt;HOUR(F$13),N8&lt;=HOUR(F$13)+K$13),WEEKDAY(H$13,2)+IF(N8&gt;24,1,0),"")</f>
        <v/>
      </c>
      <c r="N8">
        <f t="shared" si="0"/>
        <v>6</v>
      </c>
      <c r="O8">
        <v>80</v>
      </c>
      <c r="P8">
        <v>70</v>
      </c>
    </row>
    <row r="9" spans="2:16" x14ac:dyDescent="0.25">
      <c r="M9" t="str">
        <f>IF(AND(N9&gt;HOUR(F$13),N9&lt;=HOUR(F$13)+K$13),WEEKDAY(H$13,2)+IF(N9&gt;24,1,0),"")</f>
        <v/>
      </c>
      <c r="N9">
        <f t="shared" si="0"/>
        <v>7</v>
      </c>
      <c r="O9">
        <v>60</v>
      </c>
      <c r="P9">
        <v>70</v>
      </c>
    </row>
    <row r="10" spans="2:16" x14ac:dyDescent="0.25">
      <c r="M10" t="str">
        <f>IF(AND(N10&gt;HOUR(F$13),N10&lt;=HOUR(F$13)+K$13),WEEKDAY(H$13,2)+IF(N10&gt;24,1,0),"")</f>
        <v/>
      </c>
      <c r="N10">
        <f t="shared" si="0"/>
        <v>8</v>
      </c>
      <c r="O10">
        <v>60</v>
      </c>
      <c r="P10">
        <v>70</v>
      </c>
    </row>
    <row r="11" spans="2:16" x14ac:dyDescent="0.25">
      <c r="M11" t="str">
        <f>IF(AND(N11&gt;HOUR(F$13),N11&lt;=HOUR(F$13)+K$13),WEEKDAY(H$13,2)+IF(N11&gt;24,1,0),"")</f>
        <v/>
      </c>
      <c r="N11">
        <f t="shared" si="0"/>
        <v>9</v>
      </c>
      <c r="O11">
        <v>60</v>
      </c>
      <c r="P11">
        <v>70</v>
      </c>
    </row>
    <row r="12" spans="2:16" x14ac:dyDescent="0.25">
      <c r="H12" t="s">
        <v>7</v>
      </c>
      <c r="I12" t="s">
        <v>8</v>
      </c>
      <c r="M12" t="str">
        <f>IF(AND(N12&gt;HOUR(F$13),N12&lt;=HOUR(F$13)+K$13),WEEKDAY(H$13,2)+IF(N12&gt;24,1,0),"")</f>
        <v/>
      </c>
      <c r="N12">
        <f t="shared" si="0"/>
        <v>10</v>
      </c>
      <c r="O12">
        <v>60</v>
      </c>
      <c r="P12">
        <v>70</v>
      </c>
    </row>
    <row r="13" spans="2:16" x14ac:dyDescent="0.25">
      <c r="D13" s="10">
        <v>45661</v>
      </c>
      <c r="E13" s="11"/>
      <c r="F13" s="12">
        <v>0.79166666666666663</v>
      </c>
      <c r="G13" s="13">
        <v>4.1666666666666664E-2</v>
      </c>
      <c r="H13" s="14">
        <f>D13+F13</f>
        <v>45661.791666666664</v>
      </c>
      <c r="I13" s="14">
        <f>D13+IF(G13-F13&lt;0,1,0)+G13</f>
        <v>45662.041666666664</v>
      </c>
      <c r="J13" s="15">
        <f>SUMIF(M2:M48,"&lt;=6",O2:O48)+SUMIF(M2:M48,7,P2:P48)</f>
        <v>420</v>
      </c>
      <c r="K13" s="11">
        <f>HOUR(I13-H13)</f>
        <v>6</v>
      </c>
      <c r="M13" t="str">
        <f>IF(AND(N13&gt;HOUR(F$13),N13&lt;=HOUR(F$13)+K$13),WEEKDAY(H$13,2)+IF(N13&gt;24,1,0),"")</f>
        <v/>
      </c>
      <c r="N13">
        <f t="shared" si="0"/>
        <v>11</v>
      </c>
      <c r="O13">
        <v>60</v>
      </c>
      <c r="P13">
        <v>70</v>
      </c>
    </row>
    <row r="14" spans="2:16" x14ac:dyDescent="0.25">
      <c r="D14" s="11"/>
      <c r="E14" s="11"/>
      <c r="F14" s="11"/>
      <c r="G14" s="11"/>
      <c r="H14" s="11"/>
      <c r="I14" s="11"/>
      <c r="J14" s="11"/>
      <c r="K14" s="11"/>
      <c r="M14" t="str">
        <f>IF(AND(N14&gt;HOUR(F$13),N14&lt;=HOUR(F$13)+K$13),WEEKDAY(H$13,2)+IF(N14&gt;24,1,0),"")</f>
        <v/>
      </c>
      <c r="N14">
        <f t="shared" si="0"/>
        <v>12</v>
      </c>
      <c r="O14">
        <v>60</v>
      </c>
      <c r="P14">
        <v>70</v>
      </c>
    </row>
    <row r="15" spans="2:16" x14ac:dyDescent="0.25">
      <c r="D15" s="11"/>
      <c r="E15" s="11"/>
      <c r="F15" s="11"/>
      <c r="G15" s="11"/>
      <c r="H15" s="11"/>
      <c r="I15" s="11"/>
      <c r="J15" s="11"/>
      <c r="K15" s="11"/>
      <c r="M15" t="str">
        <f>IF(AND(N15&gt;HOUR(F$13),N15&lt;=HOUR(F$13)+K$13),WEEKDAY(H$13,2)+IF(N15&gt;24,1,0),"")</f>
        <v/>
      </c>
      <c r="N15">
        <f t="shared" si="0"/>
        <v>13</v>
      </c>
      <c r="O15">
        <v>60</v>
      </c>
      <c r="P15">
        <v>70</v>
      </c>
    </row>
    <row r="16" spans="2:16" x14ac:dyDescent="0.25">
      <c r="D16" s="5">
        <v>45661</v>
      </c>
      <c r="E16" s="6"/>
      <c r="F16" s="7">
        <v>0.79166666666666663</v>
      </c>
      <c r="G16" s="7">
        <v>4.1666666666666664E-2</v>
      </c>
      <c r="H16" s="8">
        <f>D16+F16</f>
        <v>45661.791666666664</v>
      </c>
      <c r="I16" s="8">
        <f>D16+IF(G16-F16&lt;0,1,0)+G16</f>
        <v>45662.041666666664</v>
      </c>
      <c r="J16" s="9" cm="1">
        <f t="array" ref="J16">SUMPRODUCT(((--(N$2:N$50&gt;HOUR(F16))*(N$2:N$50&lt;=(HOUR(F16)+K16)))*(WEEKDAY(H16,2)+IF(N$2:N$50&gt;24,1,0))={1,2,3,4,5,6})*(O2:O50))+SUMPRODUCT(((--(N$2:N$50&gt;HOUR(F16))*(N$2:N$50&lt;=(HOUR(F16)+K16)))*(WEEKDAY(H16,2)+IF(N$2:N$50&gt;24,1,0))=7)*(O2:O50))</f>
        <v>420</v>
      </c>
      <c r="K16" s="6">
        <f>HOUR(I16-H16)</f>
        <v>6</v>
      </c>
      <c r="M16" t="str">
        <f>IF(AND(N16&gt;HOUR(F$13),N16&lt;=HOUR(F$13)+K$13),WEEKDAY(H$13,2)+IF(N16&gt;24,1,0),"")</f>
        <v/>
      </c>
      <c r="N16">
        <f t="shared" si="0"/>
        <v>14</v>
      </c>
      <c r="O16">
        <v>60</v>
      </c>
      <c r="P16">
        <v>70</v>
      </c>
    </row>
    <row r="17" spans="4:16" x14ac:dyDescent="0.25">
      <c r="D17" s="11"/>
      <c r="E17" s="11"/>
      <c r="F17" s="11"/>
      <c r="G17" s="11"/>
      <c r="H17" s="11"/>
      <c r="I17" s="11"/>
      <c r="J17" s="11"/>
      <c r="K17" s="11"/>
      <c r="M17" t="str">
        <f>IF(AND(N17&gt;HOUR(F$13),N17&lt;=HOUR(F$13)+K$13),WEEKDAY(H$13,2)+IF(N17&gt;24,1,0),"")</f>
        <v/>
      </c>
      <c r="N17">
        <f t="shared" si="0"/>
        <v>15</v>
      </c>
      <c r="O17">
        <v>60</v>
      </c>
      <c r="P17">
        <v>70</v>
      </c>
    </row>
    <row r="18" spans="4:16" x14ac:dyDescent="0.25">
      <c r="M18" t="str">
        <f>IF(AND(N18&gt;HOUR(F$13),N18&lt;=HOUR(F$13)+K$13),WEEKDAY(H$13,2)+IF(N18&gt;24,1,0),"")</f>
        <v/>
      </c>
      <c r="N18">
        <f t="shared" si="0"/>
        <v>16</v>
      </c>
      <c r="O18">
        <v>60</v>
      </c>
      <c r="P18">
        <v>70</v>
      </c>
    </row>
    <row r="19" spans="4:16" x14ac:dyDescent="0.25">
      <c r="M19" t="str">
        <f>IF(AND(N19&gt;HOUR(F$13),N19&lt;=HOUR(F$13)+K$13),WEEKDAY(H$13,2)+IF(N19&gt;24,1,0),"")</f>
        <v/>
      </c>
      <c r="N19">
        <f t="shared" si="0"/>
        <v>17</v>
      </c>
      <c r="O19">
        <v>60</v>
      </c>
      <c r="P19">
        <v>70</v>
      </c>
    </row>
    <row r="20" spans="4:16" x14ac:dyDescent="0.25">
      <c r="M20" t="str">
        <f>IF(AND(N20&gt;HOUR(F$13),N20&lt;=HOUR(F$13)+K$13),WEEKDAY(H$13,2)+IF(N20&gt;24,1,0),"")</f>
        <v/>
      </c>
      <c r="N20">
        <f t="shared" si="0"/>
        <v>18</v>
      </c>
      <c r="O20">
        <v>60</v>
      </c>
      <c r="P20">
        <v>70</v>
      </c>
    </row>
    <row r="21" spans="4:16" x14ac:dyDescent="0.25">
      <c r="M21" t="str">
        <f>IF(AND(N21&gt;HOUR(F$13),N21&lt;=HOUR(F$13)+K$13),WEEKDAY(H$13,2)+IF(N21&gt;24,1,0),"")</f>
        <v/>
      </c>
      <c r="N21">
        <f t="shared" si="0"/>
        <v>19</v>
      </c>
      <c r="O21">
        <v>60</v>
      </c>
      <c r="P21">
        <v>70</v>
      </c>
    </row>
    <row r="22" spans="4:16" x14ac:dyDescent="0.25">
      <c r="M22">
        <f>IF(AND(N22&gt;HOUR(F$13),N22&lt;=HOUR(F$13)+K$13),WEEKDAY(H$13,2)+IF(N22&gt;24,1,0),"")</f>
        <v>6</v>
      </c>
      <c r="N22">
        <f t="shared" si="0"/>
        <v>20</v>
      </c>
      <c r="O22">
        <v>60</v>
      </c>
      <c r="P22">
        <v>70</v>
      </c>
    </row>
    <row r="23" spans="4:16" x14ac:dyDescent="0.25">
      <c r="M23">
        <f>IF(AND(N23&gt;HOUR(F$13),N23&lt;=HOUR(F$13)+K$13),WEEKDAY(H$13,2)+IF(N23&gt;24,1,0),"")</f>
        <v>6</v>
      </c>
      <c r="N23">
        <f t="shared" si="0"/>
        <v>21</v>
      </c>
      <c r="O23">
        <v>60</v>
      </c>
      <c r="P23">
        <v>70</v>
      </c>
    </row>
    <row r="24" spans="4:16" x14ac:dyDescent="0.25">
      <c r="M24">
        <f>IF(AND(N24&gt;HOUR(F$13),N24&lt;=HOUR(F$13)+K$13),WEEKDAY(H$13,2)+IF(N24&gt;24,1,0),"")</f>
        <v>6</v>
      </c>
      <c r="N24">
        <f t="shared" si="0"/>
        <v>22</v>
      </c>
      <c r="O24">
        <v>60</v>
      </c>
      <c r="P24">
        <v>70</v>
      </c>
    </row>
    <row r="25" spans="4:16" x14ac:dyDescent="0.25">
      <c r="M25">
        <f>IF(AND(N25&gt;HOUR(F$13),N25&lt;=HOUR(F$13)+K$13),WEEKDAY(H$13,2)+IF(N25&gt;24,1,0),"")</f>
        <v>6</v>
      </c>
      <c r="N25">
        <f t="shared" si="0"/>
        <v>23</v>
      </c>
      <c r="O25">
        <v>80</v>
      </c>
      <c r="P25">
        <v>80</v>
      </c>
    </row>
    <row r="26" spans="4:16" x14ac:dyDescent="0.25">
      <c r="M26">
        <f>IF(AND(N26&gt;HOUR(F$13),N26&lt;=HOUR(F$13)+K$13),WEEKDAY(H$13,2)+IF(N26&gt;24,1,0),"")</f>
        <v>6</v>
      </c>
      <c r="N26" s="3">
        <f t="shared" si="0"/>
        <v>24</v>
      </c>
      <c r="O26">
        <v>80</v>
      </c>
      <c r="P26">
        <v>80</v>
      </c>
    </row>
    <row r="27" spans="4:16" x14ac:dyDescent="0.25">
      <c r="M27">
        <f>IF(AND(N27&gt;HOUR(F$13),N27&lt;=HOUR(F$13)+K$13),WEEKDAY(H$13,2)+IF(N27&gt;24,1,0),"")</f>
        <v>7</v>
      </c>
      <c r="N27">
        <f t="shared" si="0"/>
        <v>25</v>
      </c>
      <c r="O27">
        <v>80</v>
      </c>
      <c r="P27">
        <v>80</v>
      </c>
    </row>
    <row r="28" spans="4:16" x14ac:dyDescent="0.25">
      <c r="M28" t="str">
        <f>IF(AND(N28&gt;HOUR(F$13),N28&lt;=HOUR(F$13)+K$13),WEEKDAY(H$13,2)+IF(N28&gt;24,1,0),"")</f>
        <v/>
      </c>
      <c r="N28">
        <f t="shared" si="0"/>
        <v>26</v>
      </c>
      <c r="O28">
        <v>80</v>
      </c>
      <c r="P28">
        <v>80</v>
      </c>
    </row>
    <row r="29" spans="4:16" x14ac:dyDescent="0.25">
      <c r="M29" t="str">
        <f>IF(AND(N29&gt;HOUR(F$13),N29&lt;=HOUR(F$13)+K$13),WEEKDAY(H$13,2)+IF(N29&gt;24,1,0),"")</f>
        <v/>
      </c>
      <c r="N29">
        <f t="shared" si="0"/>
        <v>27</v>
      </c>
      <c r="O29">
        <v>80</v>
      </c>
      <c r="P29">
        <v>80</v>
      </c>
    </row>
    <row r="30" spans="4:16" x14ac:dyDescent="0.25">
      <c r="M30" t="str">
        <f>IF(AND(N30&gt;HOUR(F$13),N30&lt;=HOUR(F$13)+K$13),WEEKDAY(H$13,2)+IF(N30&gt;24,1,0),"")</f>
        <v/>
      </c>
      <c r="N30">
        <f t="shared" si="0"/>
        <v>28</v>
      </c>
      <c r="O30">
        <v>80</v>
      </c>
      <c r="P30">
        <v>80</v>
      </c>
    </row>
    <row r="31" spans="4:16" x14ac:dyDescent="0.25">
      <c r="M31" t="str">
        <f>IF(AND(N31&gt;HOUR(F$13),N31&lt;=HOUR(F$13)+K$13),WEEKDAY(H$13,2)+IF(N31&gt;24,1,0),"")</f>
        <v/>
      </c>
      <c r="N31">
        <f t="shared" si="0"/>
        <v>29</v>
      </c>
      <c r="O31">
        <v>80</v>
      </c>
      <c r="P31">
        <v>80</v>
      </c>
    </row>
    <row r="32" spans="4:16" x14ac:dyDescent="0.25">
      <c r="M32" t="str">
        <f>IF(AND(N32&gt;HOUR(F$13),N32&lt;=HOUR(F$13)+K$13),WEEKDAY(H$13,2)+IF(N32&gt;24,1,0),"")</f>
        <v/>
      </c>
      <c r="N32">
        <f t="shared" si="0"/>
        <v>30</v>
      </c>
      <c r="O32">
        <v>80</v>
      </c>
      <c r="P32">
        <v>80</v>
      </c>
    </row>
    <row r="33" spans="13:16" x14ac:dyDescent="0.25">
      <c r="M33" t="str">
        <f>IF(AND(N33&gt;HOUR(F$13),N33&lt;=HOUR(F$13)+K$13),WEEKDAY(H$13,2)+IF(N33&gt;24,1,0),"")</f>
        <v/>
      </c>
      <c r="N33">
        <f t="shared" si="0"/>
        <v>31</v>
      </c>
      <c r="O33">
        <v>60</v>
      </c>
      <c r="P33">
        <v>80</v>
      </c>
    </row>
    <row r="34" spans="13:16" x14ac:dyDescent="0.25">
      <c r="M34" t="str">
        <f>IF(AND(N34&gt;HOUR(F$13),N34&lt;=HOUR(F$13)+K$13),WEEKDAY(H$13,2)+IF(N34&gt;24,1,0),"")</f>
        <v/>
      </c>
      <c r="N34">
        <f t="shared" si="0"/>
        <v>32</v>
      </c>
      <c r="O34">
        <v>60</v>
      </c>
      <c r="P34">
        <v>80</v>
      </c>
    </row>
    <row r="35" spans="13:16" x14ac:dyDescent="0.25">
      <c r="M35" t="str">
        <f>IF(AND(N35&gt;HOUR(F$13),N35&lt;=HOUR(F$13)+K$13),WEEKDAY(H$13,2)+IF(N35&gt;24,1,0),"")</f>
        <v/>
      </c>
      <c r="N35">
        <f t="shared" si="0"/>
        <v>33</v>
      </c>
      <c r="O35">
        <v>60</v>
      </c>
      <c r="P35">
        <v>80</v>
      </c>
    </row>
    <row r="36" spans="13:16" x14ac:dyDescent="0.25">
      <c r="M36" t="str">
        <f>IF(AND(N36&gt;HOUR(F$13),N36&lt;=HOUR(F$13)+K$13),WEEKDAY(H$13,2)+IF(N36&gt;24,1,0),"")</f>
        <v/>
      </c>
      <c r="N36">
        <f t="shared" si="0"/>
        <v>34</v>
      </c>
      <c r="O36">
        <v>60</v>
      </c>
      <c r="P36">
        <v>80</v>
      </c>
    </row>
    <row r="37" spans="13:16" x14ac:dyDescent="0.25">
      <c r="M37" t="str">
        <f>IF(AND(N37&gt;HOUR(F$13),N37&lt;=HOUR(F$13)+K$13),WEEKDAY(H$13,2)+IF(N37&gt;24,1,0),"")</f>
        <v/>
      </c>
      <c r="N37">
        <f t="shared" si="0"/>
        <v>35</v>
      </c>
      <c r="O37">
        <v>60</v>
      </c>
      <c r="P37">
        <v>80</v>
      </c>
    </row>
    <row r="38" spans="13:16" x14ac:dyDescent="0.25">
      <c r="M38" t="str">
        <f>IF(AND(N38&gt;HOUR(F$13),N38&lt;=HOUR(F$13)+K$13),WEEKDAY(H$13,2)+IF(N38&gt;24,1,0),"")</f>
        <v/>
      </c>
      <c r="N38">
        <f t="shared" si="0"/>
        <v>36</v>
      </c>
      <c r="O38">
        <v>60</v>
      </c>
      <c r="P38">
        <v>80</v>
      </c>
    </row>
    <row r="39" spans="13:16" x14ac:dyDescent="0.25">
      <c r="M39" t="str">
        <f>IF(AND(N39&gt;HOUR(F$13),N39&lt;=HOUR(F$13)+K$13),WEEKDAY(H$13,2)+IF(N39&gt;24,1,0),"")</f>
        <v/>
      </c>
      <c r="N39">
        <f t="shared" si="0"/>
        <v>37</v>
      </c>
      <c r="O39">
        <v>60</v>
      </c>
      <c r="P39">
        <v>80</v>
      </c>
    </row>
    <row r="40" spans="13:16" x14ac:dyDescent="0.25">
      <c r="M40" t="str">
        <f>IF(AND(N40&gt;HOUR(F$13),N40&lt;=HOUR(F$13)+K$13),WEEKDAY(H$13,2)+IF(N40&gt;24,1,0),"")</f>
        <v/>
      </c>
      <c r="N40">
        <f t="shared" si="0"/>
        <v>38</v>
      </c>
      <c r="O40">
        <v>60</v>
      </c>
      <c r="P40">
        <v>80</v>
      </c>
    </row>
    <row r="41" spans="13:16" x14ac:dyDescent="0.25">
      <c r="M41" t="str">
        <f>IF(AND(N41&gt;HOUR(F$13),N41&lt;=HOUR(F$13)+K$13),1,"")</f>
        <v/>
      </c>
      <c r="N41">
        <f t="shared" si="0"/>
        <v>39</v>
      </c>
      <c r="O41">
        <v>60</v>
      </c>
      <c r="P41">
        <v>80</v>
      </c>
    </row>
    <row r="42" spans="13:16" x14ac:dyDescent="0.25">
      <c r="M42" t="str">
        <f>IF(AND(N42&gt;HOUR(F$13),N42&lt;=HOUR(F$13)+K$13),1,"")</f>
        <v/>
      </c>
      <c r="N42">
        <f t="shared" si="0"/>
        <v>40</v>
      </c>
      <c r="O42">
        <v>60</v>
      </c>
      <c r="P42">
        <v>80</v>
      </c>
    </row>
    <row r="43" spans="13:16" x14ac:dyDescent="0.25">
      <c r="M43" t="str">
        <f>IF(AND(N43&gt;HOUR(F$13),N43&lt;=HOUR(F$13)+K$13),1,"")</f>
        <v/>
      </c>
      <c r="N43">
        <f t="shared" si="0"/>
        <v>41</v>
      </c>
      <c r="O43">
        <v>60</v>
      </c>
      <c r="P43">
        <v>80</v>
      </c>
    </row>
    <row r="44" spans="13:16" x14ac:dyDescent="0.25">
      <c r="M44" t="str">
        <f>IF(AND(N44&gt;HOUR(F$13),N44&lt;=HOUR(F$13)+K$13),1,"")</f>
        <v/>
      </c>
      <c r="N44">
        <f t="shared" si="0"/>
        <v>42</v>
      </c>
      <c r="O44">
        <v>60</v>
      </c>
      <c r="P44">
        <v>80</v>
      </c>
    </row>
    <row r="45" spans="13:16" x14ac:dyDescent="0.25">
      <c r="M45" t="str">
        <f>IF(AND(N45&gt;HOUR(F$13),N45&lt;=HOUR(F$13)+K$13),1,"")</f>
        <v/>
      </c>
      <c r="N45">
        <f t="shared" si="0"/>
        <v>43</v>
      </c>
      <c r="O45">
        <v>60</v>
      </c>
      <c r="P45">
        <v>80</v>
      </c>
    </row>
    <row r="46" spans="13:16" x14ac:dyDescent="0.25">
      <c r="M46" t="str">
        <f>IF(AND(N46&gt;HOUR(F$13),N46&lt;=HOUR(F$13)+K$13),1,"")</f>
        <v/>
      </c>
      <c r="N46">
        <f t="shared" si="0"/>
        <v>44</v>
      </c>
      <c r="O46">
        <v>60</v>
      </c>
      <c r="P46">
        <v>80</v>
      </c>
    </row>
    <row r="47" spans="13:16" x14ac:dyDescent="0.25">
      <c r="M47" t="str">
        <f>IF(AND(N47&gt;HOUR(F$13),N47&lt;=HOUR(F$13)+K$13),1,"")</f>
        <v/>
      </c>
      <c r="N47">
        <f t="shared" si="0"/>
        <v>45</v>
      </c>
      <c r="O47">
        <v>60</v>
      </c>
      <c r="P47">
        <v>80</v>
      </c>
    </row>
    <row r="48" spans="13:16" x14ac:dyDescent="0.25">
      <c r="M48" t="str">
        <f>IF(AND(N48&gt;HOUR(F$13),N48&lt;=HOUR(F$13)+K$13),1,"")</f>
        <v/>
      </c>
      <c r="N48">
        <f t="shared" si="0"/>
        <v>46</v>
      </c>
      <c r="O48">
        <v>60</v>
      </c>
      <c r="P48">
        <v>80</v>
      </c>
    </row>
    <row r="49" spans="13:16" x14ac:dyDescent="0.25">
      <c r="M49" t="str">
        <f>IF(AND(N49&gt;HOUR(F$13),N49&lt;=HOUR(F$13)+K$13),1,"")</f>
        <v/>
      </c>
      <c r="N49">
        <f t="shared" si="0"/>
        <v>47</v>
      </c>
      <c r="O49">
        <v>80</v>
      </c>
      <c r="P49">
        <v>80</v>
      </c>
    </row>
    <row r="50" spans="13:16" x14ac:dyDescent="0.25">
      <c r="M50" t="str">
        <f>IF(AND(N50&gt;HOUR(F$13),N50&lt;=HOUR(F$13)+K$13),1,"")</f>
        <v/>
      </c>
      <c r="N50">
        <f t="shared" si="0"/>
        <v>48</v>
      </c>
      <c r="O50">
        <v>80</v>
      </c>
      <c r="P50">
        <v>80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2025-01-04T10:40:33Z</dcterms:created>
  <dcterms:modified xsi:type="dcterms:W3CDTF">2025-01-04T18:07:10Z</dcterms:modified>
</cp:coreProperties>
</file>