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2" documentId="8_{B556B67D-472E-42AA-A216-B6B0FBF1F807}" xr6:coauthVersionLast="47" xr6:coauthVersionMax="47" xr10:uidLastSave="{B5905A13-4AC1-4403-9001-1CC6F247F258}"/>
  <bookViews>
    <workbookView xWindow="-108" yWindow="-108" windowWidth="23256" windowHeight="12576" xr2:uid="{00000000-000D-0000-FFFF-FFFF00000000}"/>
  </bookViews>
  <sheets>
    <sheet name="Total" sheetId="1" r:id="rId1"/>
    <sheet name="f1" sheetId="15" r:id="rId2"/>
    <sheet name="Tailleur" sheetId="2" r:id="rId3"/>
    <sheet name="Bijoutier" sheetId="3" r:id="rId4"/>
    <sheet name="Cordonnier" sheetId="4" r:id="rId5"/>
    <sheet name="Forgeron" sheetId="5" r:id="rId6"/>
    <sheet name="Sculpteur" sheetId="6" r:id="rId7"/>
    <sheet name="Façonneur" sheetId="8" r:id="rId8"/>
    <sheet name="Bricoleur" sheetId="7" r:id="rId9"/>
    <sheet name="Chasseur" sheetId="9" r:id="rId10"/>
    <sheet name="Alchi" sheetId="10" r:id="rId11"/>
    <sheet name="Paysan" sheetId="11" r:id="rId12"/>
    <sheet name="Mineur" sheetId="12" r:id="rId13"/>
    <sheet name="Bucheron" sheetId="13" r:id="rId14"/>
    <sheet name="Pecheur" sheetId="14" r:id="rId15"/>
  </sheets>
  <definedNames>
    <definedName name="colA">OFFSET(Total!$A$3,,,COUNTIF(Total!$A:$A,"&lt;&gt;"))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A108" i="1" a="1"/>
  <c r="A108" i="1" s="1"/>
  <c r="A109" i="1" a="1"/>
  <c r="A109" i="1"/>
  <c r="A110" i="1" a="1"/>
  <c r="A110" i="1" s="1"/>
  <c r="A111" i="1" a="1"/>
  <c r="A111" i="1"/>
  <c r="A112" i="1" a="1"/>
  <c r="A112" i="1" s="1"/>
  <c r="A113" i="1" a="1"/>
  <c r="A113" i="1"/>
  <c r="A114" i="1" a="1"/>
  <c r="A114" i="1" s="1"/>
  <c r="A115" i="1" a="1"/>
  <c r="A115" i="1"/>
  <c r="A116" i="1" a="1"/>
  <c r="A116" i="1" s="1"/>
  <c r="A117" i="1" a="1"/>
  <c r="A117" i="1"/>
  <c r="A118" i="1" a="1"/>
  <c r="A118" i="1" s="1"/>
  <c r="A119" i="1" a="1"/>
  <c r="A119" i="1"/>
  <c r="A120" i="1" a="1"/>
  <c r="A120" i="1" s="1"/>
  <c r="A121" i="1" a="1"/>
  <c r="A121" i="1"/>
  <c r="A122" i="1" a="1"/>
  <c r="A122" i="1" s="1"/>
  <c r="A123" i="1" a="1"/>
  <c r="A123" i="1" s="1"/>
  <c r="A39" i="1" a="1"/>
  <c r="A39" i="1" s="1"/>
  <c r="A40" i="1" a="1"/>
  <c r="A40" i="1" s="1"/>
  <c r="A41" i="1" a="1"/>
  <c r="A41" i="1" s="1"/>
  <c r="A42" i="1" a="1"/>
  <c r="A42" i="1" s="1"/>
  <c r="A43" i="1" a="1"/>
  <c r="A43" i="1" s="1"/>
  <c r="A44" i="1" a="1"/>
  <c r="A44" i="1" s="1"/>
  <c r="A45" i="1" a="1"/>
  <c r="A45" i="1" s="1"/>
  <c r="A46" i="1" a="1"/>
  <c r="A46" i="1" s="1"/>
  <c r="A47" i="1" a="1"/>
  <c r="A47" i="1" s="1"/>
  <c r="A48" i="1" a="1"/>
  <c r="A48" i="1" s="1"/>
  <c r="A49" i="1" a="1"/>
  <c r="A49" i="1" s="1"/>
  <c r="A50" i="1" a="1"/>
  <c r="A50" i="1" s="1"/>
  <c r="A51" i="1" a="1"/>
  <c r="A51" i="1" s="1"/>
  <c r="A52" i="1" a="1"/>
  <c r="A52" i="1" s="1"/>
  <c r="A53" i="1" a="1"/>
  <c r="A53" i="1" s="1"/>
  <c r="A54" i="1" a="1"/>
  <c r="A54" i="1" s="1"/>
  <c r="A55" i="1" a="1"/>
  <c r="A55" i="1" s="1"/>
  <c r="A56" i="1" a="1"/>
  <c r="A56" i="1" s="1"/>
  <c r="A57" i="1" a="1"/>
  <c r="A57" i="1" s="1"/>
  <c r="A58" i="1" a="1"/>
  <c r="A58" i="1" s="1"/>
  <c r="A59" i="1" a="1"/>
  <c r="A59" i="1" s="1"/>
  <c r="A60" i="1" a="1"/>
  <c r="A60" i="1" s="1"/>
  <c r="A61" i="1" a="1"/>
  <c r="A61" i="1" s="1"/>
  <c r="A62" i="1" a="1"/>
  <c r="A62" i="1" s="1"/>
  <c r="A63" i="1" a="1"/>
  <c r="A63" i="1" s="1"/>
  <c r="A64" i="1" a="1"/>
  <c r="A64" i="1" s="1"/>
  <c r="A65" i="1" a="1"/>
  <c r="A65" i="1" s="1"/>
  <c r="A66" i="1" a="1"/>
  <c r="A66" i="1" s="1"/>
  <c r="A67" i="1" a="1"/>
  <c r="A67" i="1" s="1"/>
  <c r="A68" i="1" a="1"/>
  <c r="A68" i="1" s="1"/>
  <c r="A69" i="1" a="1"/>
  <c r="A69" i="1" s="1"/>
  <c r="A70" i="1" a="1"/>
  <c r="A70" i="1" s="1"/>
  <c r="A71" i="1" a="1"/>
  <c r="A71" i="1" s="1"/>
  <c r="A72" i="1" a="1"/>
  <c r="A72" i="1" s="1"/>
  <c r="A73" i="1" a="1"/>
  <c r="A73" i="1" s="1"/>
  <c r="A74" i="1" a="1"/>
  <c r="A74" i="1" s="1"/>
  <c r="A75" i="1" a="1"/>
  <c r="A75" i="1" s="1"/>
  <c r="A76" i="1" a="1"/>
  <c r="A76" i="1" s="1"/>
  <c r="A77" i="1" a="1"/>
  <c r="A77" i="1" s="1"/>
  <c r="A78" i="1" a="1"/>
  <c r="A78" i="1" s="1"/>
  <c r="A79" i="1" a="1"/>
  <c r="A79" i="1" s="1"/>
  <c r="A80" i="1" a="1"/>
  <c r="A80" i="1" s="1"/>
  <c r="A81" i="1" a="1"/>
  <c r="A81" i="1" s="1"/>
  <c r="A82" i="1" a="1"/>
  <c r="A82" i="1" s="1"/>
  <c r="A83" i="1" a="1"/>
  <c r="A83" i="1" s="1"/>
  <c r="A84" i="1" a="1"/>
  <c r="A84" i="1" s="1"/>
  <c r="A85" i="1" a="1"/>
  <c r="A85" i="1" s="1"/>
  <c r="A86" i="1" a="1"/>
  <c r="A86" i="1" s="1"/>
  <c r="A87" i="1" a="1"/>
  <c r="A87" i="1" s="1"/>
  <c r="A88" i="1" a="1"/>
  <c r="A88" i="1" s="1"/>
  <c r="A89" i="1" a="1"/>
  <c r="A89" i="1" s="1"/>
  <c r="A90" i="1" a="1"/>
  <c r="A90" i="1" s="1"/>
  <c r="A91" i="1" a="1"/>
  <c r="A91" i="1" s="1"/>
  <c r="A92" i="1" a="1"/>
  <c r="A92" i="1" s="1"/>
  <c r="A93" i="1" a="1"/>
  <c r="A93" i="1" s="1"/>
  <c r="A94" i="1" a="1"/>
  <c r="A94" i="1" s="1"/>
  <c r="A95" i="1" a="1"/>
  <c r="A95" i="1" s="1"/>
  <c r="A96" i="1" a="1"/>
  <c r="A96" i="1" s="1"/>
  <c r="A97" i="1" a="1"/>
  <c r="A97" i="1" s="1"/>
  <c r="A98" i="1" a="1"/>
  <c r="A98" i="1" s="1"/>
  <c r="A99" i="1" a="1"/>
  <c r="A99" i="1" s="1"/>
  <c r="A100" i="1" a="1"/>
  <c r="A100" i="1" s="1"/>
  <c r="A101" i="1" a="1"/>
  <c r="A101" i="1" s="1"/>
  <c r="A102" i="1" a="1"/>
  <c r="A102" i="1" s="1"/>
  <c r="A103" i="1" a="1"/>
  <c r="A103" i="1" s="1"/>
  <c r="A104" i="1" a="1"/>
  <c r="A104" i="1" s="1"/>
  <c r="A105" i="1" a="1"/>
  <c r="A105" i="1" s="1"/>
  <c r="A106" i="1" a="1"/>
  <c r="A106" i="1" s="1"/>
  <c r="A107" i="1" a="1"/>
  <c r="A107" i="1" s="1"/>
  <c r="A29" i="1" a="1"/>
  <c r="A29" i="1" s="1"/>
  <c r="A30" i="1" a="1"/>
  <c r="A30" i="1"/>
  <c r="A31" i="1" a="1"/>
  <c r="A31" i="1" s="1"/>
  <c r="A32" i="1" a="1"/>
  <c r="A32" i="1"/>
  <c r="A33" i="1" a="1"/>
  <c r="A33" i="1" s="1"/>
  <c r="A34" i="1" a="1"/>
  <c r="A34" i="1" s="1"/>
  <c r="A35" i="1" a="1"/>
  <c r="A35" i="1" s="1"/>
  <c r="A36" i="1" a="1"/>
  <c r="A36" i="1" s="1"/>
  <c r="A37" i="1" a="1"/>
  <c r="A37" i="1" s="1"/>
  <c r="A38" i="1" a="1"/>
  <c r="A38" i="1" s="1"/>
  <c r="A3" i="1" a="1"/>
  <c r="A3" i="1" s="1"/>
  <c r="A4" i="1" a="1"/>
  <c r="A4" i="1"/>
  <c r="A5" i="1" a="1"/>
  <c r="A5" i="1" s="1"/>
  <c r="A6" i="1" a="1"/>
  <c r="A6" i="1"/>
  <c r="A7" i="1" a="1"/>
  <c r="A7" i="1" s="1"/>
  <c r="A8" i="1" a="1"/>
  <c r="A8" i="1"/>
  <c r="A9" i="1" a="1"/>
  <c r="A9" i="1" s="1"/>
  <c r="A10" i="1" a="1"/>
  <c r="A10" i="1"/>
  <c r="A11" i="1" a="1"/>
  <c r="A11" i="1" s="1"/>
  <c r="A12" i="1" a="1"/>
  <c r="A12" i="1"/>
  <c r="A13" i="1" a="1"/>
  <c r="A13" i="1" s="1"/>
  <c r="A14" i="1" a="1"/>
  <c r="A14" i="1"/>
  <c r="A15" i="1" a="1"/>
  <c r="A15" i="1" s="1"/>
  <c r="A16" i="1" a="1"/>
  <c r="A16" i="1"/>
  <c r="A17" i="1" a="1"/>
  <c r="A17" i="1" s="1"/>
  <c r="A18" i="1" a="1"/>
  <c r="A18" i="1"/>
  <c r="A19" i="1" a="1"/>
  <c r="A19" i="1" s="1"/>
  <c r="A20" i="1" a="1"/>
  <c r="A20" i="1"/>
  <c r="A21" i="1" a="1"/>
  <c r="A21" i="1" s="1"/>
  <c r="A22" i="1" a="1"/>
  <c r="A22" i="1"/>
  <c r="A23" i="1" a="1"/>
  <c r="A23" i="1" s="1"/>
  <c r="A24" i="1" a="1"/>
  <c r="A24" i="1"/>
  <c r="A25" i="1" a="1"/>
  <c r="A25" i="1" s="1"/>
  <c r="A26" i="1" a="1"/>
  <c r="A26" i="1"/>
  <c r="A27" i="1" a="1"/>
  <c r="A27" i="1" s="1"/>
  <c r="A28" i="1" a="1"/>
  <c r="A28" i="1"/>
  <c r="B2" i="15" a="1"/>
  <c r="B2" i="15" s="1"/>
  <c r="E3" i="1"/>
  <c r="Q4" i="1"/>
  <c r="Q5" i="1"/>
  <c r="Q6" i="1"/>
  <c r="Q3" i="1"/>
  <c r="O4" i="1"/>
  <c r="O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5" i="2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5" i="3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5" i="4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5" i="5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5" i="6"/>
  <c r="J5" i="8"/>
  <c r="J6" i="8"/>
  <c r="J7" i="8"/>
  <c r="J8" i="8"/>
  <c r="G12" i="8"/>
  <c r="G11" i="8"/>
  <c r="G9" i="8"/>
  <c r="G8" i="8"/>
  <c r="G6" i="8"/>
  <c r="G5" i="8"/>
  <c r="J6" i="7"/>
  <c r="J5" i="7"/>
  <c r="G14" i="13"/>
  <c r="G13" i="13"/>
  <c r="G27" i="13"/>
  <c r="G26" i="13"/>
  <c r="G25" i="13"/>
  <c r="G19" i="13"/>
  <c r="G18" i="13"/>
  <c r="G12" i="13"/>
  <c r="G11" i="13"/>
  <c r="G22" i="12"/>
  <c r="G23" i="12"/>
  <c r="G21" i="12"/>
  <c r="G9" i="12"/>
  <c r="G15" i="12"/>
  <c r="G14" i="12"/>
  <c r="G8" i="12"/>
  <c r="G15" i="11"/>
  <c r="G14" i="11"/>
  <c r="G8" i="11"/>
  <c r="G43" i="6"/>
  <c r="G42" i="6"/>
  <c r="G40" i="6"/>
  <c r="G39" i="6"/>
  <c r="G37" i="6"/>
  <c r="G36" i="6"/>
  <c r="G34" i="6"/>
  <c r="G33" i="6"/>
  <c r="G31" i="6"/>
  <c r="G30" i="6"/>
  <c r="G28" i="6"/>
  <c r="G27" i="6"/>
  <c r="G25" i="6"/>
  <c r="G24" i="6"/>
  <c r="G21" i="6"/>
  <c r="G20" i="6"/>
  <c r="G18" i="6"/>
  <c r="G17" i="6"/>
  <c r="G15" i="6"/>
  <c r="G14" i="6"/>
  <c r="G12" i="6"/>
  <c r="G11" i="6"/>
  <c r="G9" i="6"/>
  <c r="G8" i="6"/>
  <c r="G6" i="6"/>
  <c r="G5" i="6"/>
  <c r="G37" i="5"/>
  <c r="G36" i="5"/>
  <c r="G34" i="5"/>
  <c r="G33" i="5"/>
  <c r="G31" i="5"/>
  <c r="G30" i="5"/>
  <c r="G28" i="5"/>
  <c r="G27" i="5"/>
  <c r="G25" i="5"/>
  <c r="G24" i="5"/>
  <c r="G22" i="5"/>
  <c r="G21" i="5"/>
  <c r="G19" i="5"/>
  <c r="G18" i="5"/>
  <c r="G15" i="5"/>
  <c r="G14" i="5"/>
  <c r="G12" i="5"/>
  <c r="G11" i="5"/>
  <c r="G9" i="5"/>
  <c r="G8" i="5"/>
  <c r="G6" i="5"/>
  <c r="G5" i="5"/>
  <c r="G58" i="4"/>
  <c r="G57" i="4"/>
  <c r="G55" i="4"/>
  <c r="G54" i="4"/>
  <c r="G52" i="4"/>
  <c r="G51" i="4"/>
  <c r="G49" i="4"/>
  <c r="G48" i="4"/>
  <c r="G46" i="4"/>
  <c r="G45" i="4"/>
  <c r="G43" i="4"/>
  <c r="G42" i="4"/>
  <c r="G40" i="4"/>
  <c r="G39" i="4"/>
  <c r="G37" i="4"/>
  <c r="G36" i="4"/>
  <c r="G34" i="4"/>
  <c r="G33" i="4"/>
  <c r="G30" i="4"/>
  <c r="G29" i="4"/>
  <c r="G27" i="4"/>
  <c r="G26" i="4"/>
  <c r="G24" i="4"/>
  <c r="G23" i="4"/>
  <c r="G21" i="4"/>
  <c r="G20" i="4"/>
  <c r="G18" i="4"/>
  <c r="G17" i="4"/>
  <c r="G15" i="4"/>
  <c r="G14" i="4"/>
  <c r="G12" i="4"/>
  <c r="G11" i="4"/>
  <c r="G9" i="4"/>
  <c r="G8" i="4"/>
  <c r="G6" i="4"/>
  <c r="G5" i="4"/>
  <c r="G58" i="3"/>
  <c r="G57" i="3"/>
  <c r="G55" i="3"/>
  <c r="G54" i="3"/>
  <c r="G52" i="3"/>
  <c r="G51" i="3"/>
  <c r="G49" i="3"/>
  <c r="G48" i="3"/>
  <c r="G46" i="3"/>
  <c r="G45" i="3"/>
  <c r="G43" i="3"/>
  <c r="G42" i="3"/>
  <c r="G40" i="3"/>
  <c r="G39" i="3"/>
  <c r="G37" i="3"/>
  <c r="G36" i="3"/>
  <c r="G34" i="3"/>
  <c r="G33" i="3"/>
  <c r="G30" i="3"/>
  <c r="G29" i="3"/>
  <c r="G27" i="3"/>
  <c r="G26" i="3"/>
  <c r="G24" i="3"/>
  <c r="G23" i="3"/>
  <c r="G21" i="3"/>
  <c r="G20" i="3"/>
  <c r="G18" i="3"/>
  <c r="G17" i="3"/>
  <c r="G15" i="3"/>
  <c r="G14" i="3"/>
  <c r="G12" i="3"/>
  <c r="G11" i="3"/>
  <c r="G9" i="3"/>
  <c r="G8" i="3"/>
  <c r="G6" i="3"/>
  <c r="G5" i="3"/>
  <c r="G54" i="2"/>
  <c r="G53" i="2"/>
  <c r="G51" i="2"/>
  <c r="G50" i="2"/>
  <c r="G48" i="2"/>
  <c r="G47" i="2"/>
  <c r="G45" i="2"/>
  <c r="G44" i="2"/>
  <c r="G42" i="2"/>
  <c r="G41" i="2"/>
  <c r="G39" i="2"/>
  <c r="G38" i="2"/>
  <c r="G36" i="2"/>
  <c r="G35" i="2"/>
  <c r="G33" i="2"/>
  <c r="G32" i="2"/>
  <c r="G30" i="2"/>
  <c r="G29" i="2"/>
  <c r="G27" i="2"/>
  <c r="G26" i="2"/>
  <c r="G24" i="2"/>
  <c r="G23" i="2"/>
  <c r="G21" i="2"/>
  <c r="G20" i="2"/>
  <c r="G18" i="2"/>
  <c r="G17" i="2"/>
  <c r="G15" i="2"/>
  <c r="G14" i="2"/>
  <c r="G12" i="2"/>
  <c r="G11" i="2"/>
  <c r="G9" i="2"/>
  <c r="G8" i="2"/>
  <c r="G6" i="2"/>
  <c r="G5" i="2"/>
  <c r="B4" i="1" l="1" a="1"/>
  <c r="B4" i="1" s="1"/>
  <c r="B5" i="1" s="1" a="1"/>
  <c r="B5" i="1" s="1"/>
  <c r="C5" i="1" s="1" a="1"/>
  <c r="C5" i="1" s="1"/>
  <c r="C3" i="1" a="1"/>
  <c r="C3" i="1" s="1"/>
  <c r="B6" i="1" l="1" a="1"/>
  <c r="B6" i="1" s="1"/>
  <c r="B7" i="1" s="1" a="1"/>
  <c r="B7" i="1" s="1"/>
  <c r="C4" i="1" a="1"/>
  <c r="C4" i="1" s="1"/>
  <c r="C6" i="1" a="1"/>
  <c r="C6" i="1" s="1"/>
  <c r="B8" i="1" l="1" a="1"/>
  <c r="B8" i="1" s="1"/>
  <c r="C7" i="1" a="1"/>
  <c r="C7" i="1" s="1"/>
  <c r="B9" i="1" l="1" a="1"/>
  <c r="B9" i="1" s="1"/>
  <c r="B10" i="1" s="1" a="1"/>
  <c r="B10" i="1" s="1"/>
  <c r="B11" i="1" s="1" a="1"/>
  <c r="B11" i="1" s="1"/>
  <c r="C9" i="1" a="1"/>
  <c r="C9" i="1" s="1"/>
  <c r="C8" i="1" a="1"/>
  <c r="C8" i="1" s="1"/>
  <c r="B12" i="1" l="1" a="1"/>
  <c r="B12" i="1" s="1"/>
  <c r="B13" i="1" s="1" a="1"/>
  <c r="B13" i="1" s="1"/>
  <c r="B14" i="1" s="1" a="1"/>
  <c r="B14" i="1" s="1"/>
  <c r="C10" i="1" a="1"/>
  <c r="C10" i="1" s="1"/>
  <c r="B15" i="1" l="1" a="1"/>
  <c r="B15" i="1" s="1"/>
  <c r="C11" i="1" a="1"/>
  <c r="C11" i="1" s="1"/>
  <c r="B16" i="1" l="1" a="1"/>
  <c r="B16" i="1" s="1"/>
  <c r="B17" i="1" s="1" a="1"/>
  <c r="B17" i="1" s="1"/>
  <c r="B18" i="1" s="1" a="1"/>
  <c r="B18" i="1" s="1"/>
  <c r="B19" i="1" s="1" a="1"/>
  <c r="B19" i="1" s="1"/>
  <c r="B20" i="1" s="1" a="1"/>
  <c r="B20" i="1" s="1"/>
  <c r="B21" i="1" s="1" a="1"/>
  <c r="B21" i="1" s="1"/>
  <c r="B22" i="1" s="1" a="1"/>
  <c r="B22" i="1" s="1"/>
  <c r="B23" i="1" s="1" a="1"/>
  <c r="B23" i="1" s="1"/>
  <c r="B24" i="1" s="1" a="1"/>
  <c r="B24" i="1" s="1"/>
  <c r="B25" i="1" s="1" a="1"/>
  <c r="B25" i="1" s="1"/>
  <c r="B26" i="1" s="1" a="1"/>
  <c r="B26" i="1" s="1"/>
  <c r="B27" i="1" s="1" a="1"/>
  <c r="B27" i="1" s="1"/>
  <c r="B28" i="1" s="1" a="1"/>
  <c r="B28" i="1" s="1"/>
  <c r="B29" i="1" s="1" a="1"/>
  <c r="B29" i="1" s="1"/>
  <c r="B30" i="1" s="1" a="1"/>
  <c r="B30" i="1" s="1"/>
  <c r="B31" i="1" s="1" a="1"/>
  <c r="B31" i="1" s="1"/>
  <c r="B32" i="1" s="1" a="1"/>
  <c r="B32" i="1" s="1"/>
  <c r="B33" i="1" s="1" a="1"/>
  <c r="B33" i="1" s="1"/>
  <c r="B34" i="1" s="1" a="1"/>
  <c r="B34" i="1" s="1"/>
  <c r="B35" i="1" s="1" a="1"/>
  <c r="B35" i="1" s="1"/>
  <c r="B36" i="1" s="1" a="1"/>
  <c r="B36" i="1" s="1"/>
  <c r="B37" i="1" s="1" a="1"/>
  <c r="B37" i="1" s="1"/>
  <c r="B38" i="1" s="1" a="1"/>
  <c r="B38" i="1" s="1"/>
  <c r="B39" i="1" s="1" a="1"/>
  <c r="B39" i="1" s="1"/>
  <c r="B40" i="1" s="1" a="1"/>
  <c r="B40" i="1" s="1"/>
  <c r="B41" i="1" s="1" a="1"/>
  <c r="B41" i="1" s="1"/>
  <c r="B42" i="1" s="1" a="1"/>
  <c r="B42" i="1" s="1"/>
  <c r="B43" i="1" s="1" a="1"/>
  <c r="B43" i="1" s="1"/>
  <c r="B44" i="1" s="1" a="1"/>
  <c r="B44" i="1" s="1"/>
  <c r="B45" i="1" s="1" a="1"/>
  <c r="B45" i="1" s="1"/>
  <c r="B46" i="1" s="1" a="1"/>
  <c r="B46" i="1" s="1"/>
  <c r="B47" i="1" s="1" a="1"/>
  <c r="B47" i="1" s="1"/>
  <c r="B48" i="1" s="1" a="1"/>
  <c r="B48" i="1" s="1"/>
  <c r="B49" i="1" s="1" a="1"/>
  <c r="B49" i="1" s="1"/>
  <c r="B50" i="1" s="1" a="1"/>
  <c r="B50" i="1" s="1"/>
  <c r="B51" i="1" s="1" a="1"/>
  <c r="B51" i="1" s="1"/>
  <c r="B52" i="1" s="1" a="1"/>
  <c r="B52" i="1" s="1"/>
  <c r="B53" i="1" s="1" a="1"/>
  <c r="B53" i="1" s="1"/>
  <c r="B54" i="1" s="1" a="1"/>
  <c r="B54" i="1" s="1"/>
  <c r="B55" i="1" s="1" a="1"/>
  <c r="B55" i="1" s="1"/>
  <c r="B56" i="1" s="1" a="1"/>
  <c r="B56" i="1" s="1"/>
  <c r="B57" i="1" s="1" a="1"/>
  <c r="B57" i="1" s="1"/>
  <c r="B58" i="1" s="1" a="1"/>
  <c r="B58" i="1" s="1"/>
  <c r="B59" i="1" s="1" a="1"/>
  <c r="B59" i="1" s="1"/>
  <c r="B60" i="1" s="1" a="1"/>
  <c r="B60" i="1" s="1"/>
  <c r="B61" i="1" s="1" a="1"/>
  <c r="B61" i="1" s="1"/>
  <c r="B62" i="1" s="1" a="1"/>
  <c r="B62" i="1" s="1"/>
  <c r="B63" i="1" s="1" a="1"/>
  <c r="B63" i="1" s="1"/>
  <c r="B64" i="1" s="1" a="1"/>
  <c r="B64" i="1" s="1"/>
  <c r="B65" i="1" s="1" a="1"/>
  <c r="B65" i="1" s="1"/>
  <c r="B66" i="1" s="1" a="1"/>
  <c r="B66" i="1" s="1"/>
  <c r="B67" i="1" s="1" a="1"/>
  <c r="B67" i="1" s="1"/>
  <c r="B68" i="1" s="1" a="1"/>
  <c r="B68" i="1" s="1"/>
  <c r="B69" i="1" s="1" a="1"/>
  <c r="B69" i="1" s="1"/>
  <c r="B70" i="1" s="1" a="1"/>
  <c r="B70" i="1" s="1"/>
  <c r="B71" i="1" s="1" a="1"/>
  <c r="B71" i="1" s="1"/>
  <c r="B72" i="1" s="1" a="1"/>
  <c r="B72" i="1" s="1"/>
  <c r="B73" i="1" s="1" a="1"/>
  <c r="B73" i="1" s="1"/>
  <c r="B74" i="1" s="1" a="1"/>
  <c r="B74" i="1" s="1"/>
  <c r="B75" i="1" s="1" a="1"/>
  <c r="B75" i="1" s="1"/>
  <c r="B76" i="1" s="1" a="1"/>
  <c r="B76" i="1" s="1"/>
  <c r="B77" i="1" s="1" a="1"/>
  <c r="B77" i="1" s="1"/>
  <c r="B78" i="1" s="1" a="1"/>
  <c r="B78" i="1" s="1"/>
  <c r="B79" i="1" s="1" a="1"/>
  <c r="B79" i="1" s="1"/>
  <c r="B80" i="1" s="1" a="1"/>
  <c r="B80" i="1" s="1"/>
  <c r="B81" i="1" s="1" a="1"/>
  <c r="B81" i="1" s="1"/>
  <c r="B82" i="1" s="1" a="1"/>
  <c r="B82" i="1" s="1"/>
  <c r="B83" i="1" s="1" a="1"/>
  <c r="B83" i="1" s="1"/>
  <c r="B84" i="1" s="1" a="1"/>
  <c r="B84" i="1" s="1"/>
  <c r="B85" i="1" s="1" a="1"/>
  <c r="B85" i="1" s="1"/>
  <c r="B86" i="1" s="1" a="1"/>
  <c r="B86" i="1" s="1"/>
  <c r="B87" i="1" s="1" a="1"/>
  <c r="B87" i="1" s="1"/>
  <c r="B88" i="1" s="1" a="1"/>
  <c r="B88" i="1" s="1"/>
  <c r="B89" i="1" s="1" a="1"/>
  <c r="B89" i="1" s="1"/>
  <c r="B90" i="1" s="1" a="1"/>
  <c r="B90" i="1" s="1"/>
  <c r="B91" i="1" s="1" a="1"/>
  <c r="B91" i="1" s="1"/>
  <c r="B92" i="1" s="1" a="1"/>
  <c r="B92" i="1" s="1"/>
  <c r="B93" i="1" s="1" a="1"/>
  <c r="B93" i="1" s="1"/>
  <c r="B94" i="1" s="1" a="1"/>
  <c r="B94" i="1" s="1"/>
  <c r="B95" i="1" s="1" a="1"/>
  <c r="B95" i="1" s="1"/>
  <c r="B96" i="1" s="1" a="1"/>
  <c r="B96" i="1" s="1"/>
  <c r="B97" i="1" s="1" a="1"/>
  <c r="B97" i="1" s="1"/>
  <c r="B98" i="1" s="1" a="1"/>
  <c r="B98" i="1" s="1"/>
  <c r="B99" i="1" s="1" a="1"/>
  <c r="B99" i="1" s="1"/>
  <c r="B100" i="1" s="1" a="1"/>
  <c r="B100" i="1" s="1"/>
  <c r="B101" i="1" s="1" a="1"/>
  <c r="B101" i="1" s="1"/>
  <c r="B102" i="1" s="1" a="1"/>
  <c r="B102" i="1" s="1"/>
  <c r="B103" i="1" s="1" a="1"/>
  <c r="B103" i="1" s="1"/>
  <c r="B104" i="1" s="1" a="1"/>
  <c r="B104" i="1" s="1"/>
  <c r="B105" i="1" s="1" a="1"/>
  <c r="B105" i="1" s="1"/>
  <c r="B106" i="1" s="1" a="1"/>
  <c r="B106" i="1" s="1"/>
  <c r="B107" i="1" s="1" a="1"/>
  <c r="B107" i="1" s="1"/>
  <c r="B108" i="1" s="1" a="1"/>
  <c r="B108" i="1" s="1"/>
  <c r="B109" i="1" s="1" a="1"/>
  <c r="B109" i="1" s="1"/>
  <c r="B110" i="1" s="1" a="1"/>
  <c r="B110" i="1" s="1"/>
  <c r="B111" i="1" s="1" a="1"/>
  <c r="B111" i="1" s="1"/>
  <c r="B112" i="1" s="1" a="1"/>
  <c r="B112" i="1" s="1"/>
  <c r="B113" i="1" s="1" a="1"/>
  <c r="B113" i="1" s="1"/>
  <c r="B114" i="1" s="1" a="1"/>
  <c r="B114" i="1" s="1"/>
  <c r="B115" i="1" s="1" a="1"/>
  <c r="B115" i="1" s="1"/>
  <c r="B116" i="1" s="1" a="1"/>
  <c r="B116" i="1" s="1"/>
  <c r="B117" i="1" s="1" a="1"/>
  <c r="B117" i="1" s="1"/>
  <c r="B118" i="1" s="1" a="1"/>
  <c r="B118" i="1" s="1"/>
  <c r="B119" i="1" s="1" a="1"/>
  <c r="B119" i="1" s="1"/>
  <c r="B120" i="1" s="1" a="1"/>
  <c r="B120" i="1" s="1"/>
  <c r="B121" i="1" s="1" a="1"/>
  <c r="B121" i="1" s="1"/>
  <c r="C12" i="1" a="1"/>
  <c r="C12" i="1" s="1"/>
  <c r="C13" i="1" l="1" a="1"/>
  <c r="C13" i="1" s="1"/>
  <c r="C14" i="1" l="1" a="1"/>
  <c r="C14" i="1" s="1"/>
  <c r="C15" i="1" l="1" a="1"/>
  <c r="C15" i="1" s="1"/>
  <c r="C16" i="1" l="1" a="1"/>
  <c r="C16" i="1" s="1"/>
  <c r="C17" i="1" l="1" a="1"/>
  <c r="C17" i="1" s="1"/>
  <c r="C18" i="1" l="1" a="1"/>
  <c r="C18" i="1" s="1"/>
  <c r="C19" i="1" l="1" a="1"/>
  <c r="C19" i="1" s="1"/>
  <c r="C20" i="1" l="1" a="1"/>
  <c r="C20" i="1" s="1"/>
  <c r="C21" i="1" l="1" a="1"/>
  <c r="C21" i="1" s="1"/>
  <c r="C22" i="1" l="1" a="1"/>
  <c r="C22" i="1" s="1"/>
  <c r="C23" i="1" l="1" a="1"/>
  <c r="C23" i="1" s="1"/>
  <c r="C24" i="1" l="1" a="1"/>
  <c r="C24" i="1" s="1"/>
  <c r="C25" i="1" l="1" a="1"/>
  <c r="C25" i="1" s="1"/>
  <c r="C26" i="1" l="1" a="1"/>
  <c r="C26" i="1" s="1"/>
  <c r="C27" i="1" l="1" a="1"/>
  <c r="C27" i="1" s="1"/>
  <c r="C28" i="1" l="1" a="1"/>
  <c r="C28" i="1" s="1"/>
  <c r="C29" i="1" l="1" a="1"/>
  <c r="C29" i="1" s="1"/>
  <c r="C30" i="1" l="1" a="1"/>
  <c r="C30" i="1" s="1"/>
  <c r="C31" i="1" l="1" a="1"/>
  <c r="C31" i="1" s="1"/>
  <c r="C32" i="1" l="1" a="1"/>
  <c r="C32" i="1" s="1"/>
  <c r="C33" i="1" l="1" a="1"/>
  <c r="C33" i="1" s="1"/>
  <c r="C34" i="1" l="1" a="1"/>
  <c r="C34" i="1" s="1"/>
  <c r="C35" i="1" l="1" a="1"/>
  <c r="C35" i="1" s="1"/>
  <c r="C36" i="1" l="1" a="1"/>
  <c r="C36" i="1" s="1"/>
  <c r="C37" i="1" l="1" a="1"/>
  <c r="C37" i="1" s="1"/>
  <c r="C38" i="1" l="1" a="1"/>
  <c r="C38" i="1" s="1"/>
  <c r="C39" i="1" l="1" a="1"/>
  <c r="C39" i="1" s="1"/>
  <c r="C40" i="1" l="1" a="1"/>
  <c r="C40" i="1" s="1"/>
  <c r="C41" i="1" l="1" a="1"/>
  <c r="C41" i="1" s="1"/>
  <c r="C42" i="1" l="1" a="1"/>
  <c r="C42" i="1" s="1"/>
  <c r="C43" i="1" l="1" a="1"/>
  <c r="C43" i="1" s="1"/>
  <c r="C44" i="1" l="1" a="1"/>
  <c r="C44" i="1" s="1"/>
  <c r="C45" i="1" l="1" a="1"/>
  <c r="C45" i="1" s="1"/>
  <c r="C46" i="1" l="1" a="1"/>
  <c r="C46" i="1" s="1"/>
  <c r="C47" i="1" l="1" a="1"/>
  <c r="C47" i="1" s="1"/>
  <c r="C48" i="1" l="1" a="1"/>
  <c r="C48" i="1" s="1"/>
  <c r="C49" i="1" l="1" a="1"/>
  <c r="C49" i="1" s="1"/>
  <c r="C50" i="1" l="1" a="1"/>
  <c r="C50" i="1" s="1"/>
  <c r="C51" i="1" l="1" a="1"/>
  <c r="C51" i="1" s="1"/>
  <c r="C52" i="1" l="1" a="1"/>
  <c r="C52" i="1" s="1"/>
  <c r="C53" i="1" l="1" a="1"/>
  <c r="C53" i="1" s="1"/>
  <c r="C54" i="1" l="1" a="1"/>
  <c r="C54" i="1" s="1"/>
  <c r="C55" i="1" l="1" a="1"/>
  <c r="C55" i="1" s="1"/>
  <c r="C56" i="1" l="1" a="1"/>
  <c r="C56" i="1" s="1"/>
  <c r="C57" i="1" l="1" a="1"/>
  <c r="C57" i="1" s="1"/>
  <c r="C58" i="1" l="1" a="1"/>
  <c r="C58" i="1" s="1"/>
  <c r="C59" i="1" l="1" a="1"/>
  <c r="C59" i="1" s="1"/>
  <c r="C60" i="1" l="1" a="1"/>
  <c r="C60" i="1" s="1"/>
  <c r="C61" i="1" l="1" a="1"/>
  <c r="C61" i="1" s="1"/>
  <c r="C62" i="1" l="1" a="1"/>
  <c r="C62" i="1" s="1"/>
  <c r="C63" i="1" l="1" a="1"/>
  <c r="C63" i="1" s="1"/>
  <c r="C64" i="1" l="1" a="1"/>
  <c r="C64" i="1" s="1"/>
  <c r="C65" i="1" l="1" a="1"/>
  <c r="C65" i="1" s="1"/>
  <c r="C66" i="1" l="1" a="1"/>
  <c r="C66" i="1" s="1"/>
  <c r="C67" i="1" l="1" a="1"/>
  <c r="C67" i="1" s="1"/>
  <c r="C68" i="1" l="1" a="1"/>
  <c r="C68" i="1" s="1"/>
  <c r="C69" i="1" l="1" a="1"/>
  <c r="C69" i="1" s="1"/>
  <c r="C70" i="1" l="1" a="1"/>
  <c r="C70" i="1" s="1"/>
  <c r="C71" i="1" l="1" a="1"/>
  <c r="C71" i="1" s="1"/>
  <c r="C72" i="1" l="1" a="1"/>
  <c r="C72" i="1" s="1"/>
  <c r="C73" i="1" l="1" a="1"/>
  <c r="C73" i="1" s="1"/>
  <c r="C74" i="1" l="1" a="1"/>
  <c r="C74" i="1" s="1"/>
  <c r="C75" i="1" l="1" a="1"/>
  <c r="C75" i="1" s="1"/>
  <c r="C76" i="1" l="1" a="1"/>
  <c r="C76" i="1" s="1"/>
  <c r="C77" i="1" l="1" a="1"/>
  <c r="C77" i="1" s="1"/>
  <c r="C78" i="1" l="1" a="1"/>
  <c r="C78" i="1" s="1"/>
  <c r="C79" i="1" l="1" a="1"/>
  <c r="C79" i="1" s="1"/>
  <c r="C80" i="1" l="1" a="1"/>
  <c r="C80" i="1" s="1"/>
  <c r="C81" i="1" l="1" a="1"/>
  <c r="C81" i="1" s="1"/>
  <c r="C82" i="1" l="1" a="1"/>
  <c r="C82" i="1" s="1"/>
  <c r="C83" i="1" l="1" a="1"/>
  <c r="C83" i="1" s="1"/>
  <c r="C84" i="1" l="1" a="1"/>
  <c r="C84" i="1" s="1"/>
  <c r="C85" i="1" l="1" a="1"/>
  <c r="C85" i="1" s="1"/>
  <c r="C86" i="1" l="1" a="1"/>
  <c r="C86" i="1" s="1"/>
  <c r="C87" i="1" l="1" a="1"/>
  <c r="C87" i="1" s="1"/>
  <c r="C88" i="1" l="1" a="1"/>
  <c r="C88" i="1" s="1"/>
  <c r="C89" i="1" l="1" a="1"/>
  <c r="C89" i="1" s="1"/>
  <c r="C90" i="1" l="1" a="1"/>
  <c r="C90" i="1" s="1"/>
  <c r="C91" i="1" l="1" a="1"/>
  <c r="C91" i="1" s="1"/>
  <c r="C92" i="1" l="1" a="1"/>
  <c r="C92" i="1" s="1"/>
  <c r="C93" i="1" l="1" a="1"/>
  <c r="C93" i="1" s="1"/>
  <c r="C94" i="1" l="1" a="1"/>
  <c r="C94" i="1" s="1"/>
  <c r="C95" i="1" l="1" a="1"/>
  <c r="C95" i="1" s="1"/>
  <c r="C96" i="1" l="1" a="1"/>
  <c r="C96" i="1" s="1"/>
  <c r="C97" i="1" l="1" a="1"/>
  <c r="C97" i="1" s="1"/>
  <c r="C98" i="1" l="1" a="1"/>
  <c r="C98" i="1" s="1"/>
  <c r="C99" i="1" l="1" a="1"/>
  <c r="C99" i="1" s="1"/>
  <c r="C100" i="1" l="1" a="1"/>
  <c r="C100" i="1" s="1"/>
  <c r="C101" i="1" a="1"/>
  <c r="C10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<sst xmlns="http://schemas.openxmlformats.org/spreadsheetml/2006/main" count="859" uniqueCount="322">
  <si>
    <t>Ressources Totales</t>
  </si>
  <si>
    <t>Ressources Tailleur</t>
  </si>
  <si>
    <t>Ressources Bijoutier</t>
  </si>
  <si>
    <t>Ressources Cordonnier</t>
  </si>
  <si>
    <t>Ressources Forgeron</t>
  </si>
  <si>
    <t>Ressources Sculpteur</t>
  </si>
  <si>
    <t>Ressources Bricoleur</t>
  </si>
  <si>
    <t>Ressources Façonneur</t>
  </si>
  <si>
    <t>RUSH TAILLEUR</t>
  </si>
  <si>
    <t>Item craft</t>
  </si>
  <si>
    <t>Q</t>
  </si>
  <si>
    <t>Recettes</t>
  </si>
  <si>
    <t>Quantité total</t>
  </si>
  <si>
    <t>Liste ingrédients</t>
  </si>
  <si>
    <t>LVL 1 à 10</t>
  </si>
  <si>
    <t>Lvl 1 à 10</t>
  </si>
  <si>
    <t xml:space="preserve">LVL 1 </t>
  </si>
  <si>
    <t xml:space="preserve">Le Floude </t>
  </si>
  <si>
    <t>Laine celeste</t>
  </si>
  <si>
    <t>Laine céleste</t>
  </si>
  <si>
    <t>Orties</t>
  </si>
  <si>
    <t>Poudre de perlinpainpain</t>
  </si>
  <si>
    <t>LVL 2</t>
  </si>
  <si>
    <t>Lisseur</t>
  </si>
  <si>
    <t>Cendres éternelles</t>
  </si>
  <si>
    <t>Feu intérieur</t>
  </si>
  <si>
    <t>Eau</t>
  </si>
  <si>
    <t>LVL 3</t>
  </si>
  <si>
    <t>Bandeau de vitalité</t>
  </si>
  <si>
    <t>Pétale Diaphane</t>
  </si>
  <si>
    <t>Peau de Gloot</t>
  </si>
  <si>
    <t>Plume chimérique</t>
  </si>
  <si>
    <t>LVL 4</t>
  </si>
  <si>
    <t>Bandeau Pandawushu</t>
  </si>
  <si>
    <t>Volve d'amanite</t>
  </si>
  <si>
    <t>LVL 6</t>
  </si>
  <si>
    <t>Sac du Petit Récolteur</t>
  </si>
  <si>
    <t>LVL 7</t>
  </si>
  <si>
    <t>Cape Bleutée</t>
  </si>
  <si>
    <t>LVL 8</t>
  </si>
  <si>
    <t>Coiffe Antôme</t>
  </si>
  <si>
    <t>LVL 10 à 20</t>
  </si>
  <si>
    <t>Lvl 10 à 20</t>
  </si>
  <si>
    <t>LVL 10</t>
  </si>
  <si>
    <t>Cape du Piou Vert</t>
  </si>
  <si>
    <t>Plume Piou vert</t>
  </si>
  <si>
    <t>Os chafer</t>
  </si>
  <si>
    <t>Feuille de tournesol</t>
  </si>
  <si>
    <t>LVL 11</t>
  </si>
  <si>
    <t xml:space="preserve"> Cape Pandawushu</t>
  </si>
  <si>
    <t>Epine champchamp</t>
  </si>
  <si>
    <t>Plume Piou Violet</t>
  </si>
  <si>
    <t>Bave de bouftou</t>
  </si>
  <si>
    <t>LVL 12</t>
  </si>
  <si>
    <t>Cape du Piou Violet</t>
  </si>
  <si>
    <t>Langue d'épouvanteur</t>
  </si>
  <si>
    <t>Bave de rose démoniaque</t>
  </si>
  <si>
    <t>Plume de piou jaune</t>
  </si>
  <si>
    <t>LVL 13</t>
  </si>
  <si>
    <t>Capouze des Champs</t>
  </si>
  <si>
    <t>Fluide glacial</t>
  </si>
  <si>
    <t>Aile de moskito</t>
  </si>
  <si>
    <t>Sourcil de moskito</t>
  </si>
  <si>
    <t>LVL 14</t>
  </si>
  <si>
    <t>Cape Ellinie</t>
  </si>
  <si>
    <t>Coton ancestral</t>
  </si>
  <si>
    <t>Pétale de rose démoniaque</t>
  </si>
  <si>
    <t>Croc de rat</t>
  </si>
  <si>
    <t>LVL 15</t>
  </si>
  <si>
    <t>Moskitogalurette</t>
  </si>
  <si>
    <t>Pétale magique de Tournesol affamé</t>
  </si>
  <si>
    <t>LVL 16</t>
  </si>
  <si>
    <t>Cape de Rougeur</t>
  </si>
  <si>
    <t>LVL 17</t>
  </si>
  <si>
    <t>Cape Abilité</t>
  </si>
  <si>
    <t>LVL 18</t>
  </si>
  <si>
    <t>Cape Sombre</t>
  </si>
  <si>
    <t>LVL 19</t>
  </si>
  <si>
    <t>Bob du Paysan</t>
  </si>
  <si>
    <t>RUSH BIJOUTIER</t>
  </si>
  <si>
    <t>Le Plussain</t>
  </si>
  <si>
    <t>Blé</t>
  </si>
  <si>
    <t>Anneau Forcesque</t>
  </si>
  <si>
    <t>Queue de Chapardam</t>
  </si>
  <si>
    <t>Poudre de Perlinpainpain</t>
  </si>
  <si>
    <t>Pendentif du Hibou Chétif</t>
  </si>
  <si>
    <t>Fer</t>
  </si>
  <si>
    <t>Camaïneux</t>
  </si>
  <si>
    <t>Volve d'Aminite</t>
  </si>
  <si>
    <t>Relique Incarnam</t>
  </si>
  <si>
    <t>Os de chafer</t>
  </si>
  <si>
    <t>LVL 5</t>
  </si>
  <si>
    <t>La larme du Bouftou</t>
  </si>
  <si>
    <t>Gantie Royal</t>
  </si>
  <si>
    <t>Amulette du Sram</t>
  </si>
  <si>
    <t>Amulette du Hibou</t>
  </si>
  <si>
    <t>LVL 9</t>
  </si>
  <si>
    <t>Amulette de Krokette</t>
  </si>
  <si>
    <t>Amulette Tétriste</t>
  </si>
  <si>
    <t>Epine du Champ Champ</t>
  </si>
  <si>
    <t>Alliance du Champ Champ</t>
  </si>
  <si>
    <t>Peau de Larve Verte</t>
  </si>
  <si>
    <t>Oeil d'Arakmuté</t>
  </si>
  <si>
    <t>L'Anneau de Valeur</t>
  </si>
  <si>
    <t>Bave de Bouftou</t>
  </si>
  <si>
    <t>Serviette de plage</t>
  </si>
  <si>
    <t>Pétale de Rose démoniaque</t>
  </si>
  <si>
    <t>Anneau du Champ Champ</t>
  </si>
  <si>
    <t>Engrais</t>
  </si>
  <si>
    <t>Fluide Glacial</t>
  </si>
  <si>
    <t>Plume de Piou Violet</t>
  </si>
  <si>
    <t>Anneau du Mental</t>
  </si>
  <si>
    <t>Fleur de Pissenlit</t>
  </si>
  <si>
    <t>Defense du Sanglier</t>
  </si>
  <si>
    <t>Etoffe écurouille</t>
  </si>
  <si>
    <t xml:space="preserve">Anneau Champêtre </t>
  </si>
  <si>
    <t>Anneau du Bandit</t>
  </si>
  <si>
    <t>Anneau Vice</t>
  </si>
  <si>
    <t>Anneau du Sanglier</t>
  </si>
  <si>
    <t>RUSH CORDONNIER</t>
  </si>
  <si>
    <t>Bottes de Force</t>
  </si>
  <si>
    <t>Queue de chapardam</t>
  </si>
  <si>
    <t>Fecaflip</t>
  </si>
  <si>
    <t>Sandales Tofuesques</t>
  </si>
  <si>
    <t>Relique incarnam</t>
  </si>
  <si>
    <t>Bottes du Bouftou</t>
  </si>
  <si>
    <t>Einekeineux</t>
  </si>
  <si>
    <t>Sandales d'intelligence</t>
  </si>
  <si>
    <t>Ceinture du Kwabe</t>
  </si>
  <si>
    <t>Bottes de Nexus</t>
  </si>
  <si>
    <t>Ceinture Vitalesque</t>
  </si>
  <si>
    <t>Pacmabottes</t>
  </si>
  <si>
    <t>Plume de piou vert</t>
  </si>
  <si>
    <t>Sandales Piou vert</t>
  </si>
  <si>
    <t>Plume de piou bleu</t>
  </si>
  <si>
    <t>Ceinture Piou bleu</t>
  </si>
  <si>
    <t>Intestin d'Araknosé</t>
  </si>
  <si>
    <t>Poils d'Arakne malade</t>
  </si>
  <si>
    <t>Ceinture de poche</t>
  </si>
  <si>
    <t>Peau de larve jaune</t>
  </si>
  <si>
    <t>Patte d'Arakne magique</t>
  </si>
  <si>
    <t>Ceinture du bandit</t>
  </si>
  <si>
    <t>Défense du sanglier</t>
  </si>
  <si>
    <t>Poils de Darit</t>
  </si>
  <si>
    <t>Bottes de puissance</t>
  </si>
  <si>
    <t>Feuille magique du tournesol affamé</t>
  </si>
  <si>
    <t>Ceinture de sécurité</t>
  </si>
  <si>
    <t>Sanglature</t>
  </si>
  <si>
    <t>Bottes paysannes</t>
  </si>
  <si>
    <t>RUSH FORGERON</t>
  </si>
  <si>
    <t>Couteau de chasse</t>
  </si>
  <si>
    <t>Ferrite</t>
  </si>
  <si>
    <t>Hachette Hévlalav</t>
  </si>
  <si>
    <t>Marteau de Boisaille</t>
  </si>
  <si>
    <t>Bois de Frene</t>
  </si>
  <si>
    <t>Epee de Boisaille</t>
  </si>
  <si>
    <t>Leurnettes</t>
  </si>
  <si>
    <t>Plume de piou rose</t>
  </si>
  <si>
    <t>Ecaille poisseuse</t>
  </si>
  <si>
    <t>La queue</t>
  </si>
  <si>
    <t>Petale de Tournesol sauvage</t>
  </si>
  <si>
    <t>Crème à bronzer</t>
  </si>
  <si>
    <t>Maillet Aclou</t>
  </si>
  <si>
    <t>Fleur de pissenlit diabolique</t>
  </si>
  <si>
    <t>Bec du tofu</t>
  </si>
  <si>
    <t>Cerberus</t>
  </si>
  <si>
    <t>Plume piou vert</t>
  </si>
  <si>
    <t>Plume de piou rouge</t>
  </si>
  <si>
    <t>Epee d'Ha</t>
  </si>
  <si>
    <t>Koupe-koupe</t>
  </si>
  <si>
    <t>Marteau d'Ivoire</t>
  </si>
  <si>
    <t>RUSH SCULPTEUR</t>
  </si>
  <si>
    <t>Demi-baguette</t>
  </si>
  <si>
    <t>Baguette de boisaille</t>
  </si>
  <si>
    <t>Arc Hade</t>
  </si>
  <si>
    <t>Arc de boisaille</t>
  </si>
  <si>
    <t>Baton Kouyu</t>
  </si>
  <si>
    <t>Baton de boisaille</t>
  </si>
  <si>
    <t>Baguette de Feu Follesque</t>
  </si>
  <si>
    <t>Baguette de Glace</t>
  </si>
  <si>
    <t>Bois vermoulu</t>
  </si>
  <si>
    <t>Poils d'arakne malade</t>
  </si>
  <si>
    <t>Baton Feuillu</t>
  </si>
  <si>
    <t>Graine de tournesol</t>
  </si>
  <si>
    <t>Feuille de tournesol sauvage</t>
  </si>
  <si>
    <t>Arc Holic</t>
  </si>
  <si>
    <t>Pattes d'arakne</t>
  </si>
  <si>
    <t>La plantouze des champs</t>
  </si>
  <si>
    <t>,</t>
  </si>
  <si>
    <t>Baton spirituel</t>
  </si>
  <si>
    <t>Arc déroutant</t>
  </si>
  <si>
    <t>RUSH BRICOLEUR</t>
  </si>
  <si>
    <t>RUSH FACONNEUR</t>
  </si>
  <si>
    <t>RUSH CHASSEUR</t>
  </si>
  <si>
    <t>LVL 1 à 200</t>
  </si>
  <si>
    <t>LVL 20 à 30</t>
  </si>
  <si>
    <t>LVL 30 à 40</t>
  </si>
  <si>
    <t>LVL 40 à 50</t>
  </si>
  <si>
    <t>LVL 50 à 60</t>
  </si>
  <si>
    <t>LVL 60 à 70</t>
  </si>
  <si>
    <t>LVL 70 à 80</t>
  </si>
  <si>
    <t>LVL 80 à 90</t>
  </si>
  <si>
    <t>LVL 90 à 100</t>
  </si>
  <si>
    <t>LVL 100 à 110</t>
  </si>
  <si>
    <t>LVL 110 à 120</t>
  </si>
  <si>
    <t>LVL 120 à 130</t>
  </si>
  <si>
    <t>LVL 130 à 140</t>
  </si>
  <si>
    <t>LVL 140 à 150</t>
  </si>
  <si>
    <t>LVL 150 à 160</t>
  </si>
  <si>
    <t>LVL 160 à 170</t>
  </si>
  <si>
    <t>LVL 170 à 180</t>
  </si>
  <si>
    <t>LVL 180 à 190</t>
  </si>
  <si>
    <t>LVL 190 à 200</t>
  </si>
  <si>
    <t>Bouillon de Chair</t>
  </si>
  <si>
    <t>Chair intangible</t>
  </si>
  <si>
    <t>Boulette de Viande</t>
  </si>
  <si>
    <t>Boulettes de viandes</t>
  </si>
  <si>
    <t>Beignet Astrubien</t>
  </si>
  <si>
    <t>Viandes faisandées</t>
  </si>
  <si>
    <t>Roulade de Carne</t>
  </si>
  <si>
    <t>Viandes Frelaté</t>
  </si>
  <si>
    <t>Papillote au Citron</t>
  </si>
  <si>
    <t>Viande minérales</t>
  </si>
  <si>
    <t>Orges</t>
  </si>
  <si>
    <t>Citron</t>
  </si>
  <si>
    <t>Salade Sufokienne</t>
  </si>
  <si>
    <t>Viandes Tendres</t>
  </si>
  <si>
    <t>orges</t>
  </si>
  <si>
    <t>Friture Amaknéenne</t>
  </si>
  <si>
    <t>Viandes ladre</t>
  </si>
  <si>
    <t>Avoine</t>
  </si>
  <si>
    <t>Huiles a frire</t>
  </si>
  <si>
    <t>Parmentier à l'Oignon</t>
  </si>
  <si>
    <t>Viande avarié</t>
  </si>
  <si>
    <t>oignon</t>
  </si>
  <si>
    <t>Terrine Bontarienne</t>
  </si>
  <si>
    <t>Viande sanguinolente</t>
  </si>
  <si>
    <t>Houblon</t>
  </si>
  <si>
    <t>Graisses gelatineuse</t>
  </si>
  <si>
    <t>Pot-au-feu Goûteux</t>
  </si>
  <si>
    <t>Viandes Rassies</t>
  </si>
  <si>
    <t>Dose de jus Goutu</t>
  </si>
  <si>
    <t>Poêlée Paysanne</t>
  </si>
  <si>
    <t>Viandes Exsudatives</t>
  </si>
  <si>
    <t>Lin</t>
  </si>
  <si>
    <t>Aubergines</t>
  </si>
  <si>
    <t>Pemmican aux Haricots</t>
  </si>
  <si>
    <t>Viande Sechées</t>
  </si>
  <si>
    <t>Haricot</t>
  </si>
  <si>
    <t>Grillade Brâkmarienne</t>
  </si>
  <si>
    <t>Viande saignante</t>
  </si>
  <si>
    <t>Seigle</t>
  </si>
  <si>
    <t>Cendres eternelles</t>
  </si>
  <si>
    <t>Marinade Sucrée-Salée</t>
  </si>
  <si>
    <t>Viandes persillés</t>
  </si>
  <si>
    <t>Cerise</t>
  </si>
  <si>
    <t>Boudin Noir</t>
  </si>
  <si>
    <t>Viandes macérée</t>
  </si>
  <si>
    <t>Malt</t>
  </si>
  <si>
    <t>Sang de scorbute</t>
  </si>
  <si>
    <t>Daube aux Épices</t>
  </si>
  <si>
    <t>Viande Brousse</t>
  </si>
  <si>
    <t>Epices</t>
  </si>
  <si>
    <t>Mijoté Récréatif</t>
  </si>
  <si>
    <t>Filet Mignon</t>
  </si>
  <si>
    <t>Quenelle Tijan</t>
  </si>
  <si>
    <t>Andouillette de Gibier</t>
  </si>
  <si>
    <t>Viande Fraiche</t>
  </si>
  <si>
    <t>Viande Maigre</t>
  </si>
  <si>
    <t>Viande Gâtée</t>
  </si>
  <si>
    <t>Viandes Noires</t>
  </si>
  <si>
    <t>Chanvres</t>
  </si>
  <si>
    <t>Eau potable</t>
  </si>
  <si>
    <t>Maïs</t>
  </si>
  <si>
    <t>Résine</t>
  </si>
  <si>
    <t>Clef de la Crypte de Kardorim</t>
  </si>
  <si>
    <t>RUSH Alchi</t>
  </si>
  <si>
    <t xml:space="preserve">Récolte de 595 Orties </t>
  </si>
  <si>
    <t>Potion de rappel</t>
  </si>
  <si>
    <t>Récolte Sauge et Orties</t>
  </si>
  <si>
    <t>Potion de souvenirs</t>
  </si>
  <si>
    <t>XXX</t>
  </si>
  <si>
    <t>Sauges</t>
  </si>
  <si>
    <t>RUSH Paysan</t>
  </si>
  <si>
    <t>Récolte de Blé</t>
  </si>
  <si>
    <t>Michettes</t>
  </si>
  <si>
    <t>Récolte Orge</t>
  </si>
  <si>
    <t>Fougasse</t>
  </si>
  <si>
    <t>Récolte Avoine</t>
  </si>
  <si>
    <t>RUSH Mineur</t>
  </si>
  <si>
    <t>Récolte de Fer</t>
  </si>
  <si>
    <t>Eau Ferrugineuse</t>
  </si>
  <si>
    <t>Récolte Fer+Cuivre</t>
  </si>
  <si>
    <t>Aluminite</t>
  </si>
  <si>
    <t>Cuivre</t>
  </si>
  <si>
    <t>Récolte Fer + Cuivre + Bronze</t>
  </si>
  <si>
    <t>Ebonite</t>
  </si>
  <si>
    <t>Bronze</t>
  </si>
  <si>
    <t>RUSH Bucheron</t>
  </si>
  <si>
    <t>Récolte de Frene</t>
  </si>
  <si>
    <t>LVL 1 à 20</t>
  </si>
  <si>
    <t>}</t>
  </si>
  <si>
    <t>LVL 30-35</t>
  </si>
  <si>
    <t>Planche contreplaquée</t>
  </si>
  <si>
    <t>Frene</t>
  </si>
  <si>
    <t>Récolte de Chataignier</t>
  </si>
  <si>
    <t>Chataignier</t>
  </si>
  <si>
    <t>Récolter 1270 Frene et chataignier au minimum</t>
  </si>
  <si>
    <t>LVL 35-40</t>
  </si>
  <si>
    <t>Substrat de buisson</t>
  </si>
  <si>
    <t>Potion de souvenir</t>
  </si>
  <si>
    <t>RUSH Pecheur</t>
  </si>
  <si>
    <t>Plus facile pour up, Pecher et puis craft la récolte</t>
  </si>
  <si>
    <t>Garder tous les poissons rares, servira pour créer des jus de poissons (pouvant rapporter gros )</t>
  </si>
  <si>
    <t>LVL 1-5</t>
  </si>
  <si>
    <t>LVL 5-10</t>
  </si>
  <si>
    <t>LVL 10-20</t>
  </si>
  <si>
    <t>Bouclier du bucheron</t>
  </si>
  <si>
    <t>Bouclier du tournesol sauvage</t>
  </si>
  <si>
    <t>Bouclier Volant</t>
  </si>
  <si>
    <t>Planche aglomérée</t>
  </si>
  <si>
    <t>Eau ferrugineuse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</si>
</sst>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name val="Arial"/>
    </font>
    <font>
      <b/>
      <sz val="14"/>
      <color theme="1"/>
      <name val="Arial"/>
      <scheme val="minor"/>
    </font>
    <font>
      <b/>
      <sz val="12"/>
      <color theme="1"/>
      <name val="Arial"/>
      <scheme val="minor"/>
    </font>
    <font>
      <sz val="10"/>
      <color theme="1"/>
      <name val="Arial"/>
    </font>
    <font>
      <sz val="10"/>
      <color theme="1"/>
      <name val="Arial"/>
      <scheme val="minor"/>
    </font>
    <font>
      <sz val="10"/>
      <color rgb="FF000000"/>
      <name val="Arial"/>
      <family val="2"/>
      <scheme val="minor"/>
    </font>
    <font>
      <sz val="72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26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0"/>
      <name val="Arial"/>
      <family val="2"/>
    </font>
    <font>
      <sz val="1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rgb="FF000000"/>
      </right>
      <top style="thin">
        <color indexed="64"/>
      </top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indexed="64"/>
      </left>
      <right style="thick">
        <color rgb="FF000000"/>
      </right>
      <top style="medium">
        <color rgb="FF000000"/>
      </top>
      <bottom/>
      <diagonal/>
    </border>
    <border>
      <left style="thin">
        <color indexed="64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n">
        <color indexed="64"/>
      </left>
      <right style="thick">
        <color rgb="FF000000"/>
      </right>
      <top/>
      <bottom style="thick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3" fillId="0" borderId="0" xfId="0" applyFont="1" applyAlignment="1">
      <alignment horizontal="center"/>
    </xf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1" fillId="0" borderId="14" xfId="0" applyFont="1" applyBorder="1" applyAlignment="1">
      <alignment vertical="top"/>
    </xf>
    <xf numFmtId="0" fontId="1" fillId="0" borderId="14" xfId="0" applyFont="1" applyBorder="1"/>
    <xf numFmtId="0" fontId="5" fillId="0" borderId="0" xfId="0" applyFont="1"/>
    <xf numFmtId="0" fontId="1" fillId="0" borderId="18" xfId="0" applyFont="1" applyBorder="1"/>
    <xf numFmtId="0" fontId="1" fillId="0" borderId="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6" fillId="0" borderId="14" xfId="0" applyFont="1" applyBorder="1" applyAlignment="1">
      <alignment horizontal="left"/>
    </xf>
    <xf numFmtId="0" fontId="6" fillId="0" borderId="1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vertical="top"/>
    </xf>
    <xf numFmtId="0" fontId="1" fillId="0" borderId="13" xfId="0" applyFont="1" applyBorder="1"/>
    <xf numFmtId="0" fontId="1" fillId="0" borderId="23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/>
    <xf numFmtId="0" fontId="9" fillId="0" borderId="23" xfId="0" applyFont="1" applyBorder="1"/>
    <xf numFmtId="0" fontId="9" fillId="0" borderId="14" xfId="0" applyFont="1" applyBorder="1"/>
    <xf numFmtId="0" fontId="9" fillId="0" borderId="13" xfId="0" applyFont="1" applyBorder="1"/>
    <xf numFmtId="0" fontId="9" fillId="0" borderId="0" xfId="0" applyFont="1"/>
    <xf numFmtId="0" fontId="9" fillId="0" borderId="12" xfId="0" applyFont="1" applyBorder="1"/>
    <xf numFmtId="0" fontId="9" fillId="0" borderId="14" xfId="0" applyFont="1" applyBorder="1" applyAlignment="1">
      <alignment vertical="top"/>
    </xf>
    <xf numFmtId="0" fontId="9" fillId="0" borderId="14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5" xfId="0" applyFont="1" applyBorder="1" applyAlignment="1">
      <alignment horizontal="center"/>
    </xf>
    <xf numFmtId="0" fontId="1" fillId="0" borderId="46" xfId="0" applyFont="1" applyBorder="1" applyAlignment="1">
      <alignment horizontal="center" vertical="center"/>
    </xf>
    <xf numFmtId="0" fontId="1" fillId="0" borderId="48" xfId="0" applyFont="1" applyBorder="1"/>
    <xf numFmtId="0" fontId="1" fillId="0" borderId="47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15" xfId="0" applyFont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/>
    <xf numFmtId="0" fontId="4" fillId="0" borderId="20" xfId="0" applyFont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0" fontId="0" fillId="0" borderId="0" xfId="0"/>
    <xf numFmtId="0" fontId="9" fillId="0" borderId="44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/>
    </xf>
    <xf numFmtId="0" fontId="14" fillId="0" borderId="16" xfId="0" applyFont="1" applyBorder="1"/>
    <xf numFmtId="0" fontId="14" fillId="0" borderId="17" xfId="0" applyFont="1" applyBorder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2" fillId="0" borderId="25" xfId="0" applyFont="1" applyBorder="1"/>
    <xf numFmtId="0" fontId="2" fillId="0" borderId="26" xfId="0" applyFont="1" applyBorder="1"/>
    <xf numFmtId="0" fontId="11" fillId="0" borderId="37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" fillId="2" borderId="3" xfId="0" applyFont="1" applyFill="1" applyBorder="1"/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42672</xdr:colOff>
      <xdr:row>17</xdr:row>
      <xdr:rowOff>110490</xdr:rowOff>
    </xdr:from>
    <xdr:to>
      <xdr:col>2</xdr:col>
      <xdr:colOff>552450</xdr:colOff>
      <xdr:row>22</xdr:row>
      <xdr:rowOff>123825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09B26AD-7EEC-82E9-E524-618CFA23E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672" y="3015615"/>
          <a:ext cx="719328" cy="822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123"/>
  <sheetViews>
    <sheetView tabSelected="1" workbookViewId="0">
      <selection activeCell="B3" sqref="B3"/>
    </sheetView>
  </sheetViews>
  <sheetFormatPr baseColWidth="10" defaultColWidth="12.5546875" defaultRowHeight="15.75" customHeight="1" x14ac:dyDescent="0.25"/>
  <cols>
    <col min="1" max="1" width="1.33203125" customWidth="1"/>
    <col min="2" max="2" width="29.21875" customWidth="1"/>
    <col min="3" max="3" width="19.109375" customWidth="1"/>
    <col min="4" max="4" width="31.5546875" bestFit="1" customWidth="1"/>
    <col min="5" max="5" width="5.109375" customWidth="1"/>
    <col min="6" max="6" width="24.5546875" bestFit="1" customWidth="1"/>
    <col min="7" max="7" width="5.109375" customWidth="1"/>
    <col min="8" max="8" width="31.109375" bestFit="1" customWidth="1"/>
    <col min="9" max="9" width="5.109375" style="34" customWidth="1"/>
    <col min="10" max="10" width="25" bestFit="1" customWidth="1"/>
    <col min="11" max="11" width="5.109375" style="34" customWidth="1"/>
    <col min="12" max="12" width="24.6640625" bestFit="1" customWidth="1"/>
    <col min="13" max="13" width="5.109375" style="33" customWidth="1"/>
    <col min="14" max="14" width="17.88671875" customWidth="1"/>
    <col min="15" max="15" width="5.109375" style="33" customWidth="1"/>
    <col min="16" max="16" width="21.109375" customWidth="1"/>
    <col min="17" max="17" width="5.109375" style="33" customWidth="1"/>
  </cols>
  <sheetData>
    <row r="1" spans="1:19" ht="13.2" x14ac:dyDescent="0.25">
      <c r="A1" s="1"/>
      <c r="B1" s="1"/>
      <c r="C1" s="1"/>
      <c r="D1" s="1"/>
      <c r="E1" s="1"/>
      <c r="F1" s="1"/>
      <c r="G1" s="1"/>
      <c r="H1" s="1"/>
      <c r="I1" s="43"/>
      <c r="J1" s="1"/>
      <c r="K1" s="43"/>
      <c r="L1" s="1"/>
      <c r="M1" s="1"/>
      <c r="N1" s="1"/>
      <c r="O1" s="1"/>
      <c r="P1" s="1"/>
      <c r="Q1" s="1"/>
      <c r="R1" s="1"/>
      <c r="S1" s="1"/>
    </row>
    <row r="2" spans="1:19" ht="14.4" thickTop="1" thickBot="1" x14ac:dyDescent="0.3">
      <c r="A2" s="1"/>
      <c r="B2" s="54" t="s">
        <v>0</v>
      </c>
      <c r="C2" s="55"/>
      <c r="D2" s="54" t="s">
        <v>1</v>
      </c>
      <c r="E2" s="55"/>
      <c r="F2" s="54" t="s">
        <v>2</v>
      </c>
      <c r="G2" s="55"/>
      <c r="H2" s="54" t="s">
        <v>3</v>
      </c>
      <c r="I2" s="55"/>
      <c r="J2" s="54" t="s">
        <v>4</v>
      </c>
      <c r="K2" s="55"/>
      <c r="L2" s="54" t="s">
        <v>5</v>
      </c>
      <c r="M2" s="55"/>
      <c r="N2" s="54" t="s">
        <v>6</v>
      </c>
      <c r="O2" s="55"/>
      <c r="P2" s="54" t="s">
        <v>7</v>
      </c>
      <c r="Q2" s="55"/>
      <c r="R2" s="56"/>
      <c r="S2" s="57"/>
    </row>
    <row r="3" spans="1:19" ht="13.2" x14ac:dyDescent="0.25">
      <c r="A3" t="str" cm="1">
        <f t="array" ref="A3">INDEX(D$3:Q$35,(SMALL(IF(IF((MOD(COLUMN(D:Q),2)=0)*(Total!D$3:Q$35&lt;&gt;""),Total!D$3:Q$35,"")&lt;&gt;"",COLUMN(D:Q)-3+((ROW(D$3:D$35)-2)/1000),""),ROW(A1))-INT(SMALL(IF(IF((MOD(COLUMN(D:Q),2)=0)*(Total!D$3:Q$35&lt;&gt;""),Total!D$3:Q$35,"")&lt;&gt;"",COLUMN(D:Q)-3+((ROW(D$3:D$35)-2)/1000),""),ROW(A1))))*1000,INT(SMALL(IF(IF((MOD(COLUMN(D:Q),2)=0)*(Total!D$3:Q$35&lt;&gt;""),Total!D$3:Q$35,"")&lt;&gt;"",COLUMN(D:Q)-3+((ROW(D$3:D$35)-2)/1000),""),ROW(A1))))</f>
        <v>Laine céleste</v>
      </c>
      <c r="B3" s="111" t="str" cm="1">
        <f t="array" aca="1" ref="B3" ca="1">IFERROR(OFFSET($A$2,MATCH(0,COUNTIF(B$2:B2,colA),0),),"")</f>
        <v>Laine céleste</v>
      </c>
      <c r="C3" s="112" cm="1">
        <f t="array" aca="1" ref="C3" ca="1">SUMPRODUCT(IFERROR(($D$3:$P$35=$B3)*($E$3:$Q$35),0))</f>
        <v>63</v>
      </c>
      <c r="D3" s="12" t="s">
        <v>19</v>
      </c>
      <c r="E3" s="45">
        <f>SUMIF(Tailleur!$E$5:$E$54,D3,Tailleur!$G$5:$G$54)</f>
        <v>3</v>
      </c>
      <c r="F3" s="12" t="s">
        <v>25</v>
      </c>
      <c r="G3" s="49">
        <f>SUMIF(Bijoutier!$E$5:$E$58,F3,Bijoutier!$G$5:$G$58)</f>
        <v>5</v>
      </c>
      <c r="H3" s="12" t="s">
        <v>121</v>
      </c>
      <c r="I3" s="49">
        <f>SUMIF(Cordonnier!$E$5:$E$59,H3,Cordonnier!$G$5:$G$59)</f>
        <v>15</v>
      </c>
      <c r="J3" s="12" t="s">
        <v>21</v>
      </c>
      <c r="K3" s="49">
        <f>SUMIF(Forgeron!$E$5:$E$38,J3,Forgeron!$G$5:$G$38)</f>
        <v>39</v>
      </c>
      <c r="L3" s="12" t="s">
        <v>29</v>
      </c>
      <c r="M3" s="4">
        <f>SUMIF(Sculpteur!$E$5:$E$44,L3,Sculpteur!$G$5:$G$44)</f>
        <v>12</v>
      </c>
      <c r="N3" s="12" t="s">
        <v>89</v>
      </c>
      <c r="O3" s="4">
        <f>SUMIF(Bricoleur!$E$5:$E$6,N3,Bricoleur!$G$5:$G$6)</f>
        <v>150</v>
      </c>
      <c r="P3" s="39" t="s">
        <v>320</v>
      </c>
      <c r="Q3" s="4">
        <f>SUMIF(Façonneur!$E$5:$E$13,P3,Façonneur!$G$5:$G$13)</f>
        <v>45</v>
      </c>
      <c r="R3" s="12"/>
      <c r="S3" s="12"/>
    </row>
    <row r="4" spans="1:19" ht="13.2" x14ac:dyDescent="0.25">
      <c r="A4" t="str" cm="1">
        <f t="array" ref="A4">INDEX(D$3:Q$35,(SMALL(IF(IF((MOD(COLUMN(D:Q),2)=0)*(Total!D$3:Q$35&lt;&gt;""),Total!D$3:Q$35,"")&lt;&gt;"",COLUMN(D:Q)-3+((ROW(D$3:D$35)-2)/1000),""),ROW(A2))-INT(SMALL(IF(IF((MOD(COLUMN(D:Q),2)=0)*(Total!D$3:Q$35&lt;&gt;""),Total!D$3:Q$35,"")&lt;&gt;"",COLUMN(D:Q)-3+((ROW(D$3:D$35)-2)/1000),""),ROW(A2))))*1000,INT(SMALL(IF(IF((MOD(COLUMN(D:Q),2)=0)*(Total!D$3:Q$35&lt;&gt;""),Total!D$3:Q$35,"")&lt;&gt;"",COLUMN(D:Q)-3+((ROW(D$3:D$35)-2)/1000),""),ROW(A2))))</f>
        <v>Orties</v>
      </c>
      <c r="B4" s="111" t="str" cm="1">
        <f t="array" aca="1" ref="B4" ca="1">IFERROR(OFFSET($A$2,MATCH(0,COUNTIF(B$2:B3,colA),0),),"")</f>
        <v>Orties</v>
      </c>
      <c r="C4" s="112" cm="1">
        <f t="array" aca="1" ref="C4" ca="1">SUMPRODUCT(IFERROR(($D$3:$P$35=$B4)*($E$3:$Q$35),0))</f>
        <v>23</v>
      </c>
      <c r="D4" s="12" t="s">
        <v>20</v>
      </c>
      <c r="E4" s="47">
        <f>SUMIF(Tailleur!$E$5:$E$54,D4,Tailleur!$G$5:$G$54)</f>
        <v>2</v>
      </c>
      <c r="F4" s="12" t="s">
        <v>81</v>
      </c>
      <c r="G4" s="49">
        <f>SUMIF(Bijoutier!$E$5:$E$58,F4,Bijoutier!$G$5:$G$58)</f>
        <v>2</v>
      </c>
      <c r="H4" s="12" t="s">
        <v>29</v>
      </c>
      <c r="I4" s="49">
        <f>SUMIF(Cordonnier!$E$5:$E$59,H4,Cordonnier!$G$5:$G$59)</f>
        <v>6</v>
      </c>
      <c r="J4" s="12" t="s">
        <v>19</v>
      </c>
      <c r="K4" s="49">
        <f>SUMIF(Forgeron!$E$5:$E$38,J4,Forgeron!$G$5:$G$38)</f>
        <v>39</v>
      </c>
      <c r="L4" s="12" t="s">
        <v>19</v>
      </c>
      <c r="M4" s="4">
        <f>SUMIF(Sculpteur!$E$5:$E$44,L4,Sculpteur!$G$5:$G$44)</f>
        <v>12</v>
      </c>
      <c r="N4" s="12" t="s">
        <v>252</v>
      </c>
      <c r="O4" s="4">
        <f>SUMIF(Bricoleur!$E$5:$E$6,N4,Bricoleur!$G$5:$G$6)</f>
        <v>250</v>
      </c>
      <c r="P4" s="39" t="s">
        <v>321</v>
      </c>
      <c r="Q4" s="4">
        <f>SUMIF(Façonneur!$E$5:$E$13,P4,Façonneur!$G$5:$G$13)</f>
        <v>13</v>
      </c>
      <c r="R4" s="12"/>
      <c r="S4" s="12"/>
    </row>
    <row r="5" spans="1:19" ht="13.2" x14ac:dyDescent="0.25">
      <c r="A5" t="str" cm="1">
        <f t="array" ref="A5">INDEX(D$3:Q$35,(SMALL(IF(IF((MOD(COLUMN(D:Q),2)=0)*(Total!D$3:Q$35&lt;&gt;""),Total!D$3:Q$35,"")&lt;&gt;"",COLUMN(D:Q)-3+((ROW(D$3:D$35)-2)/1000),""),ROW(A3))-INT(SMALL(IF(IF((MOD(COLUMN(D:Q),2)=0)*(Total!D$3:Q$35&lt;&gt;""),Total!D$3:Q$35,"")&lt;&gt;"",COLUMN(D:Q)-3+((ROW(D$3:D$35)-2)/1000),""),ROW(A3))))*1000,INT(SMALL(IF(IF((MOD(COLUMN(D:Q),2)=0)*(Total!D$3:Q$35&lt;&gt;""),Total!D$3:Q$35,"")&lt;&gt;"",COLUMN(D:Q)-3+((ROW(D$3:D$35)-2)/1000),""),ROW(A3))))</f>
        <v>Poudre de perlinpainpain</v>
      </c>
      <c r="B5" s="111" t="str" cm="1">
        <f t="array" aca="1" ref="B5" ca="1">IFERROR(OFFSET($A$2,MATCH(0,COUNTIF(B$2:B4,colA),0),),"")</f>
        <v>Poudre de perlinpainpain</v>
      </c>
      <c r="C5" s="112" cm="1">
        <f t="array" aca="1" ref="C5" ca="1">SUMPRODUCT(IFERROR(($D$3:$P$35=$B5)*($E$3:$Q$35),0))</f>
        <v>48</v>
      </c>
      <c r="D5" s="12" t="s">
        <v>21</v>
      </c>
      <c r="E5" s="47">
        <f>SUMIF(Tailleur!$E$5:$E$54,D5,Tailleur!$G$5:$G$54)</f>
        <v>3</v>
      </c>
      <c r="F5" s="12" t="s">
        <v>30</v>
      </c>
      <c r="G5" s="49">
        <f>SUMIF(Bijoutier!$E$5:$E$58,F5,Bijoutier!$G$5:$G$58)</f>
        <v>3</v>
      </c>
      <c r="H5" s="12" t="s">
        <v>31</v>
      </c>
      <c r="I5" s="49">
        <f>SUMIF(Cordonnier!$E$5:$E$59,H5,Cordonnier!$G$5:$G$59)</f>
        <v>12</v>
      </c>
      <c r="J5" s="12" t="s">
        <v>151</v>
      </c>
      <c r="K5" s="49">
        <f>SUMIF(Forgeron!$E$5:$E$38,J5,Forgeron!$G$5:$G$38)</f>
        <v>3</v>
      </c>
      <c r="L5" s="12" t="s">
        <v>121</v>
      </c>
      <c r="M5" s="4">
        <f>SUMIF(Sculpteur!$E$5:$E$44,L5,Sculpteur!$G$5:$G$44)</f>
        <v>9</v>
      </c>
      <c r="N5" s="2"/>
      <c r="O5" s="4"/>
      <c r="P5" s="12" t="s">
        <v>29</v>
      </c>
      <c r="Q5" s="4">
        <f>SUMIF(Façonneur!$E$5:$E$13,P5,Façonneur!$G$5:$G$13)</f>
        <v>18</v>
      </c>
      <c r="R5" s="12"/>
      <c r="S5" s="12"/>
    </row>
    <row r="6" spans="1:19" ht="13.2" x14ac:dyDescent="0.25">
      <c r="A6" t="str" cm="1">
        <f t="array" ref="A6">INDEX(D$3:Q$35,(SMALL(IF(IF((MOD(COLUMN(D:Q),2)=0)*(Total!D$3:Q$35&lt;&gt;""),Total!D$3:Q$35,"")&lt;&gt;"",COLUMN(D:Q)-3+((ROW(D$3:D$35)-2)/1000),""),ROW(A4))-INT(SMALL(IF(IF((MOD(COLUMN(D:Q),2)=0)*(Total!D$3:Q$35&lt;&gt;""),Total!D$3:Q$35,"")&lt;&gt;"",COLUMN(D:Q)-3+((ROW(D$3:D$35)-2)/1000),""),ROW(A4))))*1000,INT(SMALL(IF(IF((MOD(COLUMN(D:Q),2)=0)*(Total!D$3:Q$35&lt;&gt;""),Total!D$3:Q$35,"")&lt;&gt;"",COLUMN(D:Q)-3+((ROW(D$3:D$35)-2)/1000),""),ROW(A4))))</f>
        <v>Cendres éternelles</v>
      </c>
      <c r="B6" s="111" t="str" cm="1">
        <f t="array" aca="1" ref="B6" ca="1">IFERROR(OFFSET($A$2,MATCH(0,COUNTIF(B$2:B5,colA),0),),"")</f>
        <v>Cendres éternelles</v>
      </c>
      <c r="C6" s="112" cm="1">
        <f t="array" aca="1" ref="C6" ca="1">SUMPRODUCT(IFERROR(($D$3:$P$35=$B6)*($E$3:$Q$35),0))</f>
        <v>15</v>
      </c>
      <c r="D6" s="12" t="s">
        <v>24</v>
      </c>
      <c r="E6" s="47">
        <f>SUMIF(Tailleur!$E$5:$E$54,D6,Tailleur!$G$5:$G$54)</f>
        <v>3</v>
      </c>
      <c r="F6" s="12" t="s">
        <v>83</v>
      </c>
      <c r="G6" s="49">
        <f>SUMIF(Bijoutier!$E$5:$E$58,F6,Bijoutier!$G$5:$G$58)</f>
        <v>3</v>
      </c>
      <c r="H6" s="12" t="s">
        <v>20</v>
      </c>
      <c r="I6" s="49">
        <f>SUMIF(Cordonnier!$E$5:$E$59,H6,Cordonnier!$G$5:$G$59)</f>
        <v>6</v>
      </c>
      <c r="J6" s="12" t="s">
        <v>24</v>
      </c>
      <c r="K6" s="49">
        <f>SUMIF(Forgeron!$E$5:$E$38,J6,Forgeron!$G$5:$G$38)</f>
        <v>3</v>
      </c>
      <c r="L6" s="12" t="s">
        <v>86</v>
      </c>
      <c r="M6" s="4">
        <f>SUMIF(Sculpteur!$E$5:$E$44,L6,Sculpteur!$G$5:$G$44)</f>
        <v>4</v>
      </c>
      <c r="N6" s="2"/>
      <c r="O6" s="4"/>
      <c r="P6" s="39" t="s">
        <v>181</v>
      </c>
      <c r="Q6" s="4">
        <f>SUMIF(Façonneur!$E$5:$E$13,P6,Façonneur!$G$5:$G$13)</f>
        <v>92</v>
      </c>
      <c r="R6" s="12"/>
      <c r="S6" s="12"/>
    </row>
    <row r="7" spans="1:19" ht="13.2" x14ac:dyDescent="0.25">
      <c r="A7" t="str" cm="1">
        <f t="array" ref="A7">INDEX(D$3:Q$35,(SMALL(IF(IF((MOD(COLUMN(D:Q),2)=0)*(Total!D$3:Q$35&lt;&gt;""),Total!D$3:Q$35,"")&lt;&gt;"",COLUMN(D:Q)-3+((ROW(D$3:D$35)-2)/1000),""),ROW(A5))-INT(SMALL(IF(IF((MOD(COLUMN(D:Q),2)=0)*(Total!D$3:Q$35&lt;&gt;""),Total!D$3:Q$35,"")&lt;&gt;"",COLUMN(D:Q)-3+((ROW(D$3:D$35)-2)/1000),""),ROW(A5))))*1000,INT(SMALL(IF(IF((MOD(COLUMN(D:Q),2)=0)*(Total!D$3:Q$35&lt;&gt;""),Total!D$3:Q$35,"")&lt;&gt;"",COLUMN(D:Q)-3+((ROW(D$3:D$35)-2)/1000),""),ROW(A5))))</f>
        <v>Feu intérieur</v>
      </c>
      <c r="B7" s="111" t="str" cm="1">
        <f t="array" aca="1" ref="B7" ca="1">IFERROR(OFFSET($A$2,MATCH(0,COUNTIF(B$2:B6,colA),0),),"")</f>
        <v>Feu intérieur</v>
      </c>
      <c r="C7" s="112" cm="1">
        <f t="array" aca="1" ref="C7" ca="1">SUMPRODUCT(IFERROR(($D$3:$P$35=$B7)*($E$3:$Q$35),0))</f>
        <v>18</v>
      </c>
      <c r="D7" s="12" t="s">
        <v>25</v>
      </c>
      <c r="E7" s="47">
        <f>SUMIF(Tailleur!$E$5:$E$54,D7,Tailleur!$G$5:$G$54)</f>
        <v>7</v>
      </c>
      <c r="F7" s="12" t="s">
        <v>29</v>
      </c>
      <c r="G7" s="49">
        <f>SUMIF(Bijoutier!$E$5:$E$58,F7,Bijoutier!$G$5:$G$58)</f>
        <v>6</v>
      </c>
      <c r="H7" s="12" t="s">
        <v>19</v>
      </c>
      <c r="I7" s="49">
        <f>SUMIF(Cordonnier!$E$5:$E$59,H7,Cordonnier!$G$5:$G$59)</f>
        <v>3</v>
      </c>
      <c r="J7" s="12" t="s">
        <v>90</v>
      </c>
      <c r="K7" s="49">
        <f>SUMIF(Forgeron!$E$5:$E$38,J7,Forgeron!$G$5:$G$38)</f>
        <v>3</v>
      </c>
      <c r="L7" s="12" t="s">
        <v>52</v>
      </c>
      <c r="M7" s="4">
        <f>SUMIF(Sculpteur!$E$5:$E$44,L7,Sculpteur!$G$5:$G$44)</f>
        <v>6</v>
      </c>
      <c r="N7" s="2"/>
      <c r="O7" s="4"/>
      <c r="P7" s="2"/>
      <c r="Q7" s="4"/>
      <c r="R7" s="12"/>
      <c r="S7" s="12"/>
    </row>
    <row r="8" spans="1:19" ht="13.2" x14ac:dyDescent="0.25">
      <c r="A8" t="str" cm="1">
        <f t="array" ref="A8">INDEX(D$3:Q$35,(SMALL(IF(IF((MOD(COLUMN(D:Q),2)=0)*(Total!D$3:Q$35&lt;&gt;""),Total!D$3:Q$35,"")&lt;&gt;"",COLUMN(D:Q)-3+((ROW(D$3:D$35)-2)/1000),""),ROW(A6))-INT(SMALL(IF(IF((MOD(COLUMN(D:Q),2)=0)*(Total!D$3:Q$35&lt;&gt;""),Total!D$3:Q$35,"")&lt;&gt;"",COLUMN(D:Q)-3+((ROW(D$3:D$35)-2)/1000),""),ROW(A6))))*1000,INT(SMALL(IF(IF((MOD(COLUMN(D:Q),2)=0)*(Total!D$3:Q$35&lt;&gt;""),Total!D$3:Q$35,"")&lt;&gt;"",COLUMN(D:Q)-3+((ROW(D$3:D$35)-2)/1000),""),ROW(A6))))</f>
        <v>Eau</v>
      </c>
      <c r="B8" s="111" t="str" cm="1">
        <f t="array" aca="1" ref="B8" ca="1">IFERROR(OFFSET($A$2,MATCH(0,COUNTIF(B$2:B7,colA),0),),"")</f>
        <v>Eau</v>
      </c>
      <c r="C8" s="112" cm="1">
        <f t="array" aca="1" ref="C8" ca="1">SUMPRODUCT(IFERROR(($D$3:$P$35=$B8)*($E$3:$Q$35),0))</f>
        <v>3</v>
      </c>
      <c r="D8" s="12" t="s">
        <v>26</v>
      </c>
      <c r="E8" s="47">
        <f>SUMIF(Tailleur!$E$5:$E$54,D8,Tailleur!$G$5:$G$54)</f>
        <v>3</v>
      </c>
      <c r="F8" s="12" t="s">
        <v>84</v>
      </c>
      <c r="G8" s="49">
        <f>SUMIF(Bijoutier!$E$5:$E$58,F8,Bijoutier!$G$5:$G$58)</f>
        <v>6</v>
      </c>
      <c r="H8" s="12" t="s">
        <v>24</v>
      </c>
      <c r="I8" s="49">
        <f>SUMIF(Cordonnier!$E$5:$E$59,H8,Cordonnier!$G$5:$G$59)</f>
        <v>6</v>
      </c>
      <c r="J8" s="12" t="s">
        <v>86</v>
      </c>
      <c r="K8" s="49">
        <f>SUMIF(Forgeron!$E$5:$E$38,J8,Forgeron!$G$5:$G$38)</f>
        <v>1</v>
      </c>
      <c r="L8" s="12" t="s">
        <v>20</v>
      </c>
      <c r="M8" s="4">
        <f>SUMIF(Sculpteur!$E$5:$E$44,L8,Sculpteur!$G$5:$G$44)</f>
        <v>9</v>
      </c>
      <c r="N8" s="2"/>
      <c r="O8" s="4"/>
      <c r="P8" s="2"/>
      <c r="Q8" s="4"/>
      <c r="R8" s="12"/>
      <c r="S8" s="12"/>
    </row>
    <row r="9" spans="1:19" ht="13.2" x14ac:dyDescent="0.25">
      <c r="A9" t="str" cm="1">
        <f t="array" ref="A9">INDEX(D$3:Q$35,(SMALL(IF(IF((MOD(COLUMN(D:Q),2)=0)*(Total!D$3:Q$35&lt;&gt;""),Total!D$3:Q$35,"")&lt;&gt;"",COLUMN(D:Q)-3+((ROW(D$3:D$35)-2)/1000),""),ROW(A7))-INT(SMALL(IF(IF((MOD(COLUMN(D:Q),2)=0)*(Total!D$3:Q$35&lt;&gt;""),Total!D$3:Q$35,"")&lt;&gt;"",COLUMN(D:Q)-3+((ROW(D$3:D$35)-2)/1000),""),ROW(A7))))*1000,INT(SMALL(IF(IF((MOD(COLUMN(D:Q),2)=0)*(Total!D$3:Q$35&lt;&gt;""),Total!D$3:Q$35,"")&lt;&gt;"",COLUMN(D:Q)-3+((ROW(D$3:D$35)-2)/1000),""),ROW(A7))))</f>
        <v>Pétale Diaphane</v>
      </c>
      <c r="B9" s="111" t="str" cm="1">
        <f t="array" aca="1" ref="B9" ca="1">IFERROR(OFFSET($A$2,MATCH(0,COUNTIF(B$2:B8,colA),0),),"")</f>
        <v>Pétale Diaphane</v>
      </c>
      <c r="C9" s="112" cm="1">
        <f t="array" aca="1" ref="C9" ca="1">SUMPRODUCT(IFERROR(($D$3:$P$35=$B9)*($E$3:$Q$35),0))</f>
        <v>59</v>
      </c>
      <c r="D9" s="12" t="s">
        <v>29</v>
      </c>
      <c r="E9" s="47">
        <f>SUMIF(Tailleur!$E$5:$E$54,D9,Tailleur!$G$5:$G$54)</f>
        <v>17</v>
      </c>
      <c r="F9" s="12" t="s">
        <v>19</v>
      </c>
      <c r="G9" s="49">
        <f>SUMIF(Bijoutier!$E$5:$E$58,F9,Bijoutier!$G$5:$G$58)</f>
        <v>6</v>
      </c>
      <c r="H9" s="12" t="s">
        <v>30</v>
      </c>
      <c r="I9" s="49">
        <f>SUMIF(Cordonnier!$E$5:$E$59,H9,Cordonnier!$G$5:$G$59)</f>
        <v>3</v>
      </c>
      <c r="J9" s="12" t="s">
        <v>31</v>
      </c>
      <c r="K9" s="49">
        <f>SUMIF(Forgeron!$E$5:$E$38,J9,Forgeron!$G$5:$G$38)</f>
        <v>30</v>
      </c>
      <c r="L9" s="12" t="s">
        <v>30</v>
      </c>
      <c r="M9" s="4">
        <f>SUMIF(Sculpteur!$E$5:$E$44,L9,Sculpteur!$G$5:$G$44)</f>
        <v>3</v>
      </c>
      <c r="N9" s="2"/>
      <c r="O9" s="4"/>
      <c r="P9" s="2"/>
      <c r="Q9" s="4"/>
      <c r="R9" s="12"/>
      <c r="S9" s="12"/>
    </row>
    <row r="10" spans="1:19" ht="13.2" x14ac:dyDescent="0.25">
      <c r="A10" t="str" cm="1">
        <f t="array" ref="A10">INDEX(D$3:Q$35,(SMALL(IF(IF((MOD(COLUMN(D:Q),2)=0)*(Total!D$3:Q$35&lt;&gt;""),Total!D$3:Q$35,"")&lt;&gt;"",COLUMN(D:Q)-3+((ROW(D$3:D$35)-2)/1000),""),ROW(A8))-INT(SMALL(IF(IF((MOD(COLUMN(D:Q),2)=0)*(Total!D$3:Q$35&lt;&gt;""),Total!D$3:Q$35,"")&lt;&gt;"",COLUMN(D:Q)-3+((ROW(D$3:D$35)-2)/1000),""),ROW(A8))))*1000,INT(SMALL(IF(IF((MOD(COLUMN(D:Q),2)=0)*(Total!D$3:Q$35&lt;&gt;""),Total!D$3:Q$35,"")&lt;&gt;"",COLUMN(D:Q)-3+((ROW(D$3:D$35)-2)/1000),""),ROW(A8))))</f>
        <v>Peau de Gloot</v>
      </c>
      <c r="B10" s="111" t="str" cm="1">
        <f t="array" aca="1" ref="B10" ca="1">IFERROR(OFFSET($A$2,MATCH(0,COUNTIF(B$2:B9,colA),0),),"")</f>
        <v>Peau de Gloot</v>
      </c>
      <c r="C10" s="112" cm="1">
        <f t="array" aca="1" ref="C10" ca="1">SUMPRODUCT(IFERROR(($D$3:$P$35=$B10)*($E$3:$Q$35),0))</f>
        <v>18</v>
      </c>
      <c r="D10" s="12" t="s">
        <v>30</v>
      </c>
      <c r="E10" s="47">
        <f>SUMIF(Tailleur!$E$5:$E$54,D10,Tailleur!$G$5:$G$54)</f>
        <v>9</v>
      </c>
      <c r="F10" s="12" t="s">
        <v>86</v>
      </c>
      <c r="G10" s="49">
        <f>SUMIF(Bijoutier!$E$5:$E$58,F10,Bijoutier!$G$5:$G$58)</f>
        <v>3</v>
      </c>
      <c r="H10" s="12" t="s">
        <v>46</v>
      </c>
      <c r="I10" s="49">
        <f>SUMIF(Cordonnier!$E$5:$E$59,H10,Cordonnier!$G$5:$G$59)</f>
        <v>5</v>
      </c>
      <c r="J10" s="12" t="s">
        <v>154</v>
      </c>
      <c r="K10" s="49">
        <f>SUMIF(Forgeron!$E$5:$E$38,J10,Forgeron!$G$5:$G$38)</f>
        <v>30</v>
      </c>
      <c r="L10" s="12" t="s">
        <v>24</v>
      </c>
      <c r="M10" s="4">
        <f>SUMIF(Sculpteur!$E$5:$E$44,L10,Sculpteur!$G$5:$G$44)</f>
        <v>3</v>
      </c>
      <c r="N10" s="2"/>
      <c r="O10" s="4"/>
      <c r="P10" s="2"/>
      <c r="Q10" s="4"/>
      <c r="R10" s="12"/>
      <c r="S10" s="12"/>
    </row>
    <row r="11" spans="1:19" ht="13.2" x14ac:dyDescent="0.25">
      <c r="A11" t="str" cm="1">
        <f t="array" ref="A11">INDEX(D$3:Q$35,(SMALL(IF(IF((MOD(COLUMN(D:Q),2)=0)*(Total!D$3:Q$35&lt;&gt;""),Total!D$3:Q$35,"")&lt;&gt;"",COLUMN(D:Q)-3+((ROW(D$3:D$35)-2)/1000),""),ROW(A9))-INT(SMALL(IF(IF((MOD(COLUMN(D:Q),2)=0)*(Total!D$3:Q$35&lt;&gt;""),Total!D$3:Q$35,"")&lt;&gt;"",COLUMN(D:Q)-3+((ROW(D$3:D$35)-2)/1000),""),ROW(A9))))*1000,INT(SMALL(IF(IF((MOD(COLUMN(D:Q),2)=0)*(Total!D$3:Q$35&lt;&gt;""),Total!D$3:Q$35,"")&lt;&gt;"",COLUMN(D:Q)-3+((ROW(D$3:D$35)-2)/1000),""),ROW(A9))))</f>
        <v>Plume chimérique</v>
      </c>
      <c r="B11" s="111" t="str" cm="1">
        <f t="array" aca="1" ref="B11" ca="1">IFERROR(OFFSET($A$2,MATCH(0,COUNTIF(B$2:B10,colA),0),),"")</f>
        <v>Plume chimérique</v>
      </c>
      <c r="C11" s="112" cm="1">
        <f t="array" aca="1" ref="C11" ca="1">SUMPRODUCT(IFERROR(($D$3:$P$35=$B11)*($E$3:$Q$35),0))</f>
        <v>49</v>
      </c>
      <c r="D11" s="12" t="s">
        <v>31</v>
      </c>
      <c r="E11" s="47">
        <f>SUMIF(Tailleur!$E$5:$E$54,D11,Tailleur!$G$5:$G$54)</f>
        <v>7</v>
      </c>
      <c r="F11" s="12" t="s">
        <v>52</v>
      </c>
      <c r="G11" s="49">
        <f>SUMIF(Bijoutier!$E$5:$E$58,F11,Bijoutier!$G$5:$G$58)</f>
        <v>12</v>
      </c>
      <c r="H11" s="12" t="s">
        <v>124</v>
      </c>
      <c r="I11" s="49">
        <f>SUMIF(Cordonnier!$E$5:$E$59,H11,Cordonnier!$G$5:$G$59)</f>
        <v>6</v>
      </c>
      <c r="J11" s="12" t="s">
        <v>56</v>
      </c>
      <c r="K11" s="49">
        <f>SUMIF(Forgeron!$E$5:$E$38,J11,Forgeron!$G$5:$G$38)</f>
        <v>2</v>
      </c>
      <c r="L11" s="12" t="s">
        <v>25</v>
      </c>
      <c r="M11" s="4">
        <f>SUMIF(Sculpteur!$E$5:$E$44,L11,Sculpteur!$G$5:$G$44)</f>
        <v>6</v>
      </c>
      <c r="N11" s="2"/>
      <c r="O11" s="4"/>
      <c r="P11" s="2"/>
      <c r="Q11" s="4"/>
      <c r="R11" s="12"/>
      <c r="S11" s="12"/>
    </row>
    <row r="12" spans="1:19" ht="13.2" x14ac:dyDescent="0.25">
      <c r="A12" t="str" cm="1">
        <f t="array" ref="A12">INDEX(D$3:Q$35,(SMALL(IF(IF((MOD(COLUMN(D:Q),2)=0)*(Total!D$3:Q$35&lt;&gt;""),Total!D$3:Q$35,"")&lt;&gt;"",COLUMN(D:Q)-3+((ROW(D$3:D$35)-2)/1000),""),ROW(A10))-INT(SMALL(IF(IF((MOD(COLUMN(D:Q),2)=0)*(Total!D$3:Q$35&lt;&gt;""),Total!D$3:Q$35,"")&lt;&gt;"",COLUMN(D:Q)-3+((ROW(D$3:D$35)-2)/1000),""),ROW(A10))))*1000,INT(SMALL(IF(IF((MOD(COLUMN(D:Q),2)=0)*(Total!D$3:Q$35&lt;&gt;""),Total!D$3:Q$35,"")&lt;&gt;"",COLUMN(D:Q)-3+((ROW(D$3:D$35)-2)/1000),""),ROW(A10))))</f>
        <v>Volve d'amanite</v>
      </c>
      <c r="B12" s="111" t="str" cm="1">
        <f t="array" aca="1" ref="B12" ca="1">IFERROR(OFFSET($A$2,MATCH(0,COUNTIF(B$2:B11,colA),0),),"")</f>
        <v>Volve d'amanite</v>
      </c>
      <c r="C12" s="112" cm="1">
        <f t="array" aca="1" ref="C12" ca="1">SUMPRODUCT(IFERROR(($D$3:$P$35=$B12)*($E$3:$Q$35),0))</f>
        <v>3</v>
      </c>
      <c r="D12" s="12" t="s">
        <v>34</v>
      </c>
      <c r="E12" s="47">
        <f>SUMIF(Tailleur!$E$5:$E$54,D12,Tailleur!$G$5:$G$54)</f>
        <v>3</v>
      </c>
      <c r="F12" s="12" t="s">
        <v>88</v>
      </c>
      <c r="G12" s="49">
        <f>SUMIF(Bijoutier!$E$5:$E$58,F12,Bijoutier!$G$5:$G$58)</f>
        <v>7</v>
      </c>
      <c r="H12" s="12" t="s">
        <v>88</v>
      </c>
      <c r="I12" s="49">
        <f>SUMIF(Cordonnier!$E$5:$E$59,H12,Cordonnier!$G$5:$G$59)</f>
        <v>3</v>
      </c>
      <c r="J12" s="12" t="s">
        <v>157</v>
      </c>
      <c r="K12" s="49">
        <f>SUMIF(Forgeron!$E$5:$E$38,J12,Forgeron!$G$5:$G$38)</f>
        <v>6</v>
      </c>
      <c r="L12" s="12" t="s">
        <v>90</v>
      </c>
      <c r="M12" s="4">
        <f>SUMIF(Sculpteur!$E$5:$E$44,L12,Sculpteur!$G$5:$G$44)</f>
        <v>3</v>
      </c>
      <c r="N12" s="2"/>
      <c r="O12" s="4"/>
      <c r="P12" s="2"/>
      <c r="Q12" s="4"/>
      <c r="R12" s="12"/>
      <c r="S12" s="12"/>
    </row>
    <row r="13" spans="1:19" ht="13.2" x14ac:dyDescent="0.25">
      <c r="A13" t="str" cm="1">
        <f t="array" ref="A13">INDEX(D$3:Q$35,(SMALL(IF(IF((MOD(COLUMN(D:Q),2)=0)*(Total!D$3:Q$35&lt;&gt;""),Total!D$3:Q$35,"")&lt;&gt;"",COLUMN(D:Q)-3+((ROW(D$3:D$35)-2)/1000),""),ROW(A11))-INT(SMALL(IF(IF((MOD(COLUMN(D:Q),2)=0)*(Total!D$3:Q$35&lt;&gt;""),Total!D$3:Q$35,"")&lt;&gt;"",COLUMN(D:Q)-3+((ROW(D$3:D$35)-2)/1000),""),ROW(A11))))*1000,INT(SMALL(IF(IF((MOD(COLUMN(D:Q),2)=0)*(Total!D$3:Q$35&lt;&gt;""),Total!D$3:Q$35,"")&lt;&gt;"",COLUMN(D:Q)-3+((ROW(D$3:D$35)-2)/1000),""),ROW(A11))))</f>
        <v>Plume Piou vert</v>
      </c>
      <c r="B13" s="111" t="str" cm="1">
        <f t="array" aca="1" ref="B13" ca="1">IFERROR(OFFSET($A$2,MATCH(0,COUNTIF(B$2:B12,colA),0),),"")</f>
        <v>Plume Piou vert</v>
      </c>
      <c r="C13" s="112" cm="1">
        <f t="array" aca="1" ref="C13" ca="1">SUMPRODUCT(IFERROR(($D$3:$P$35=$B13)*($E$3:$Q$35),0))</f>
        <v>6</v>
      </c>
      <c r="D13" s="15" t="s">
        <v>45</v>
      </c>
      <c r="E13" s="47">
        <f>SUMIF(Tailleur!$E$5:$E$54,D13,Tailleur!$G$5:$G$54)</f>
        <v>3</v>
      </c>
      <c r="F13" s="19" t="s">
        <v>89</v>
      </c>
      <c r="G13" s="49">
        <f>SUMIF(Bijoutier!$E$5:$E$58,F13,Bijoutier!$G$5:$G$58)</f>
        <v>3</v>
      </c>
      <c r="H13" s="12" t="s">
        <v>20</v>
      </c>
      <c r="I13" s="49">
        <f>SUMIF(Cordonnier!$E$5:$E$59,H13,Cordonnier!$G$5:$G$59)</f>
        <v>6</v>
      </c>
      <c r="J13" s="12" t="s">
        <v>158</v>
      </c>
      <c r="K13" s="49">
        <f>SUMIF(Forgeron!$E$5:$E$38,J13,Forgeron!$G$5:$G$38)</f>
        <v>2</v>
      </c>
      <c r="L13" s="12" t="s">
        <v>88</v>
      </c>
      <c r="M13" s="4">
        <f>SUMIF(Sculpteur!$E$5:$E$44,L13,Sculpteur!$G$5:$G$44)</f>
        <v>3</v>
      </c>
      <c r="N13" s="2"/>
      <c r="O13" s="4"/>
      <c r="P13" s="2"/>
      <c r="Q13" s="4"/>
      <c r="R13" s="12"/>
      <c r="S13" s="12"/>
    </row>
    <row r="14" spans="1:19" ht="13.2" x14ac:dyDescent="0.25">
      <c r="A14" t="str" cm="1">
        <f t="array" ref="A14">INDEX(D$3:Q$35,(SMALL(IF(IF((MOD(COLUMN(D:Q),2)=0)*(Total!D$3:Q$35&lt;&gt;""),Total!D$3:Q$35,"")&lt;&gt;"",COLUMN(D:Q)-3+((ROW(D$3:D$35)-2)/1000),""),ROW(A12))-INT(SMALL(IF(IF((MOD(COLUMN(D:Q),2)=0)*(Total!D$3:Q$35&lt;&gt;""),Total!D$3:Q$35,"")&lt;&gt;"",COLUMN(D:Q)-3+((ROW(D$3:D$35)-2)/1000),""),ROW(A12))))*1000,INT(SMALL(IF(IF((MOD(COLUMN(D:Q),2)=0)*(Total!D$3:Q$35&lt;&gt;""),Total!D$3:Q$35,"")&lt;&gt;"",COLUMN(D:Q)-3+((ROW(D$3:D$35)-2)/1000),""),ROW(A12))))</f>
        <v>Os chafer</v>
      </c>
      <c r="B14" s="111" t="str" cm="1">
        <f t="array" aca="1" ref="B14" ca="1">IFERROR(OFFSET($A$2,MATCH(0,COUNTIF(B$2:B13,colA),0),),"")</f>
        <v>Os chafer</v>
      </c>
      <c r="C14" s="112" cm="1">
        <f t="array" aca="1" ref="C14" ca="1">SUMPRODUCT(IFERROR(($D$3:$P$35=$B14)*($E$3:$Q$35),0))</f>
        <v>8</v>
      </c>
      <c r="D14" s="15" t="s">
        <v>46</v>
      </c>
      <c r="E14" s="47">
        <f>SUMIF(Tailleur!$E$5:$E$54,D14,Tailleur!$G$5:$G$54)</f>
        <v>3</v>
      </c>
      <c r="F14" s="19" t="s">
        <v>90</v>
      </c>
      <c r="G14" s="49">
        <f>SUMIF(Bijoutier!$E$5:$E$58,F14,Bijoutier!$G$5:$G$58)</f>
        <v>3</v>
      </c>
      <c r="H14" s="12" t="s">
        <v>132</v>
      </c>
      <c r="I14" s="49">
        <f>SUMIF(Cordonnier!$E$5:$E$59,H14,Cordonnier!$G$5:$G$59)</f>
        <v>3</v>
      </c>
      <c r="J14" s="12" t="s">
        <v>160</v>
      </c>
      <c r="K14" s="49">
        <f>SUMIF(Forgeron!$E$5:$E$38,J14,Forgeron!$G$5:$G$38)</f>
        <v>9</v>
      </c>
      <c r="L14" s="12" t="s">
        <v>102</v>
      </c>
      <c r="M14" s="4">
        <f>SUMIF(Sculpteur!$E$5:$E$44,L14,Sculpteur!$G$5:$G$44)</f>
        <v>3</v>
      </c>
      <c r="N14" s="2"/>
      <c r="O14" s="4"/>
      <c r="P14" s="2"/>
      <c r="Q14" s="4"/>
      <c r="R14" s="12"/>
      <c r="S14" s="12"/>
    </row>
    <row r="15" spans="1:19" ht="13.2" x14ac:dyDescent="0.25">
      <c r="A15" t="str" cm="1">
        <f t="array" ref="A15">INDEX(D$3:Q$35,(SMALL(IF(IF((MOD(COLUMN(D:Q),2)=0)*(Total!D$3:Q$35&lt;&gt;""),Total!D$3:Q$35,"")&lt;&gt;"",COLUMN(D:Q)-3+((ROW(D$3:D$35)-2)/1000),""),ROW(A13))-INT(SMALL(IF(IF((MOD(COLUMN(D:Q),2)=0)*(Total!D$3:Q$35&lt;&gt;""),Total!D$3:Q$35,"")&lt;&gt;"",COLUMN(D:Q)-3+((ROW(D$3:D$35)-2)/1000),""),ROW(A13))))*1000,INT(SMALL(IF(IF((MOD(COLUMN(D:Q),2)=0)*(Total!D$3:Q$35&lt;&gt;""),Total!D$3:Q$35,"")&lt;&gt;"",COLUMN(D:Q)-3+((ROW(D$3:D$35)-2)/1000),""),ROW(A13))))</f>
        <v>Feuille de tournesol</v>
      </c>
      <c r="B15" s="111" t="str" cm="1">
        <f t="array" aca="1" ref="B15" ca="1">IFERROR(OFFSET($A$2,MATCH(0,COUNTIF(B$2:B14,colA),0),),"")</f>
        <v>Feuille de tournesol</v>
      </c>
      <c r="C15" s="112" cm="1">
        <f t="array" aca="1" ref="C15" ca="1">SUMPRODUCT(IFERROR(($D$3:$P$35=$B15)*($E$3:$Q$35),0))</f>
        <v>1</v>
      </c>
      <c r="D15" s="15" t="s">
        <v>47</v>
      </c>
      <c r="E15" s="47">
        <f>SUMIF(Tailleur!$E$5:$E$54,D15,Tailleur!$G$5:$G$54)</f>
        <v>1</v>
      </c>
      <c r="F15" s="12" t="s">
        <v>88</v>
      </c>
      <c r="G15" s="49">
        <f>SUMIF(Bijoutier!$E$5:$E$58,F15,Bijoutier!$G$5:$G$58)</f>
        <v>7</v>
      </c>
      <c r="H15" s="12" t="s">
        <v>134</v>
      </c>
      <c r="I15" s="49">
        <f>SUMIF(Cordonnier!$E$5:$E$59,H15,Cordonnier!$G$5:$G$59)</f>
        <v>3</v>
      </c>
      <c r="J15" s="12" t="s">
        <v>161</v>
      </c>
      <c r="K15" s="49">
        <f>SUMIF(Forgeron!$E$5:$E$38,J15,Forgeron!$G$5:$G$38)</f>
        <v>3</v>
      </c>
      <c r="L15" s="12" t="s">
        <v>139</v>
      </c>
      <c r="M15" s="4">
        <f>SUMIF(Sculpteur!$E$5:$E$44,L15,Sculpteur!$G$5:$G$44)</f>
        <v>12</v>
      </c>
      <c r="N15" s="2"/>
      <c r="O15" s="4"/>
      <c r="P15" s="2"/>
      <c r="Q15" s="4"/>
      <c r="R15" s="12"/>
      <c r="S15" s="12"/>
    </row>
    <row r="16" spans="1:19" ht="13.2" x14ac:dyDescent="0.25">
      <c r="A16" t="str" cm="1">
        <f t="array" ref="A16">INDEX(D$3:Q$35,(SMALL(IF(IF((MOD(COLUMN(D:Q),2)=0)*(Total!D$3:Q$35&lt;&gt;""),Total!D$3:Q$35,"")&lt;&gt;"",COLUMN(D:Q)-3+((ROW(D$3:D$35)-2)/1000),""),ROW(A14))-INT(SMALL(IF(IF((MOD(COLUMN(D:Q),2)=0)*(Total!D$3:Q$35&lt;&gt;""),Total!D$3:Q$35,"")&lt;&gt;"",COLUMN(D:Q)-3+((ROW(D$3:D$35)-2)/1000),""),ROW(A14))))*1000,INT(SMALL(IF(IF((MOD(COLUMN(D:Q),2)=0)*(Total!D$3:Q$35&lt;&gt;""),Total!D$3:Q$35,"")&lt;&gt;"",COLUMN(D:Q)-3+((ROW(D$3:D$35)-2)/1000),""),ROW(A14))))</f>
        <v>Epine champchamp</v>
      </c>
      <c r="B16" s="111" t="str" cm="1">
        <f t="array" aca="1" ref="B16" ca="1">IFERROR(OFFSET($A$2,MATCH(0,COUNTIF(B$2:B15,colA),0),),"")</f>
        <v>Epine champchamp</v>
      </c>
      <c r="C16" s="112" cm="1">
        <f t="array" aca="1" ref="C16" ca="1">SUMPRODUCT(IFERROR(($D$3:$P$35=$B16)*($E$3:$Q$35),0))</f>
        <v>3</v>
      </c>
      <c r="D16" s="15" t="s">
        <v>50</v>
      </c>
      <c r="E16" s="47">
        <f>SUMIF(Tailleur!$E$5:$E$54,D16,Tailleur!$G$5:$G$54)</f>
        <v>3</v>
      </c>
      <c r="F16" s="12" t="s">
        <v>99</v>
      </c>
      <c r="G16" s="49">
        <f>SUMIF(Bijoutier!$E$5:$E$58,F16,Bijoutier!$G$5:$G$58)</f>
        <v>6</v>
      </c>
      <c r="H16" s="12" t="s">
        <v>136</v>
      </c>
      <c r="I16" s="49">
        <f>SUMIF(Cordonnier!$E$5:$E$59,H16,Cordonnier!$G$5:$G$59)</f>
        <v>12</v>
      </c>
      <c r="J16" s="12" t="s">
        <v>163</v>
      </c>
      <c r="K16" s="49">
        <f>SUMIF(Forgeron!$E$5:$E$38,J16,Forgeron!$G$5:$G$38)</f>
        <v>3</v>
      </c>
      <c r="L16" s="12" t="s">
        <v>180</v>
      </c>
      <c r="M16" s="4">
        <f>SUMIF(Sculpteur!$E$5:$E$44,L16,Sculpteur!$G$5:$G$44)</f>
        <v>1</v>
      </c>
      <c r="N16" s="2"/>
      <c r="O16" s="4"/>
      <c r="P16" s="2"/>
      <c r="Q16" s="4"/>
      <c r="R16" s="12"/>
      <c r="S16" s="12"/>
    </row>
    <row r="17" spans="1:19" ht="13.2" x14ac:dyDescent="0.25">
      <c r="A17" t="str" cm="1">
        <f t="array" ref="A17">INDEX(D$3:Q$35,(SMALL(IF(IF((MOD(COLUMN(D:Q),2)=0)*(Total!D$3:Q$35&lt;&gt;""),Total!D$3:Q$35,"")&lt;&gt;"",COLUMN(D:Q)-3+((ROW(D$3:D$35)-2)/1000),""),ROW(A15))-INT(SMALL(IF(IF((MOD(COLUMN(D:Q),2)=0)*(Total!D$3:Q$35&lt;&gt;""),Total!D$3:Q$35,"")&lt;&gt;"",COLUMN(D:Q)-3+((ROW(D$3:D$35)-2)/1000),""),ROW(A15))))*1000,INT(SMALL(IF(IF((MOD(COLUMN(D:Q),2)=0)*(Total!D$3:Q$35&lt;&gt;""),Total!D$3:Q$35,"")&lt;&gt;"",COLUMN(D:Q)-3+((ROW(D$3:D$35)-2)/1000),""),ROW(A15))))</f>
        <v>Plume Piou Violet</v>
      </c>
      <c r="B17" s="111" t="str" cm="1">
        <f t="array" aca="1" ref="B17" ca="1">IFERROR(OFFSET($A$2,MATCH(0,COUNTIF(B$2:B16,colA),0),),"")</f>
        <v>Plume Piou Violet</v>
      </c>
      <c r="C17" s="112" cm="1">
        <f t="array" aca="1" ref="C17" ca="1">SUMPRODUCT(IFERROR(($D$3:$P$35=$B17)*($E$3:$Q$35),0))</f>
        <v>3</v>
      </c>
      <c r="D17" s="15" t="s">
        <v>51</v>
      </c>
      <c r="E17" s="47">
        <f>SUMIF(Tailleur!$E$5:$E$54,D17,Tailleur!$G$5:$G$54)</f>
        <v>3</v>
      </c>
      <c r="F17" s="12" t="s">
        <v>101</v>
      </c>
      <c r="G17" s="49">
        <f>SUMIF(Bijoutier!$E$5:$E$58,F17,Bijoutier!$G$5:$G$58)</f>
        <v>7</v>
      </c>
      <c r="H17" s="12" t="s">
        <v>61</v>
      </c>
      <c r="I17" s="49">
        <f>SUMIF(Cordonnier!$E$5:$E$59,H17,Cordonnier!$G$5:$G$59)</f>
        <v>9</v>
      </c>
      <c r="J17" s="12" t="s">
        <v>140</v>
      </c>
      <c r="K17" s="49">
        <f>SUMIF(Forgeron!$E$5:$E$38,J17,Forgeron!$G$5:$G$38)</f>
        <v>1</v>
      </c>
      <c r="L17" s="12" t="s">
        <v>181</v>
      </c>
      <c r="M17" s="4">
        <f>SUMIF(Sculpteur!$E$5:$E$44,L17,Sculpteur!$G$5:$G$44)</f>
        <v>3</v>
      </c>
      <c r="N17" s="2"/>
      <c r="O17" s="4"/>
      <c r="P17" s="2"/>
      <c r="Q17" s="4"/>
      <c r="R17" s="12"/>
      <c r="S17" s="12"/>
    </row>
    <row r="18" spans="1:19" ht="13.2" x14ac:dyDescent="0.25">
      <c r="A18" t="str" cm="1">
        <f t="array" ref="A18">INDEX(D$3:Q$35,(SMALL(IF(IF((MOD(COLUMN(D:Q),2)=0)*(Total!D$3:Q$35&lt;&gt;""),Total!D$3:Q$35,"")&lt;&gt;"",COLUMN(D:Q)-3+((ROW(D$3:D$35)-2)/1000),""),ROW(A16))-INT(SMALL(IF(IF((MOD(COLUMN(D:Q),2)=0)*(Total!D$3:Q$35&lt;&gt;""),Total!D$3:Q$35,"")&lt;&gt;"",COLUMN(D:Q)-3+((ROW(D$3:D$35)-2)/1000),""),ROW(A16))))*1000,INT(SMALL(IF(IF((MOD(COLUMN(D:Q),2)=0)*(Total!D$3:Q$35&lt;&gt;""),Total!D$3:Q$35,"")&lt;&gt;"",COLUMN(D:Q)-3+((ROW(D$3:D$35)-2)/1000),""),ROW(A16))))</f>
        <v>Bave de bouftou</v>
      </c>
      <c r="B18" s="111" t="str" cm="1">
        <f t="array" aca="1" ref="B18" ca="1">IFERROR(OFFSET($A$2,MATCH(0,COUNTIF(B$2:B17,colA),0),),"")</f>
        <v>Bave de bouftou</v>
      </c>
      <c r="C18" s="112" cm="1">
        <f t="array" aca="1" ref="C18" ca="1">SUMPRODUCT(IFERROR(($D$3:$P$35=$B18)*($E$3:$Q$35),0))</f>
        <v>21</v>
      </c>
      <c r="D18" s="15" t="s">
        <v>52</v>
      </c>
      <c r="E18" s="47">
        <f>SUMIF(Tailleur!$E$5:$E$54,D18,Tailleur!$G$5:$G$54)</f>
        <v>3</v>
      </c>
      <c r="F18" s="12" t="s">
        <v>102</v>
      </c>
      <c r="G18" s="49">
        <f>SUMIF(Bijoutier!$E$5:$E$58,F18,Bijoutier!$G$5:$G$58)</f>
        <v>6</v>
      </c>
      <c r="H18" s="12" t="s">
        <v>137</v>
      </c>
      <c r="I18" s="49">
        <f>SUMIF(Cordonnier!$E$5:$E$59,H18,Cordonnier!$G$5:$G$59)</f>
        <v>3</v>
      </c>
      <c r="J18" s="12" t="s">
        <v>164</v>
      </c>
      <c r="K18" s="49">
        <f>SUMIF(Forgeron!$E$5:$E$38,J18,Forgeron!$G$5:$G$38)</f>
        <v>3</v>
      </c>
      <c r="L18" s="12" t="s">
        <v>56</v>
      </c>
      <c r="M18" s="4">
        <f>SUMIF(Sculpteur!$E$5:$E$44,L18,Sculpteur!$G$5:$G$44)</f>
        <v>3</v>
      </c>
      <c r="N18" s="2"/>
      <c r="O18" s="4"/>
      <c r="P18" s="2"/>
      <c r="Q18" s="4"/>
      <c r="R18" s="12"/>
      <c r="S18" s="12"/>
    </row>
    <row r="19" spans="1:19" ht="13.2" x14ac:dyDescent="0.25">
      <c r="A19" t="str" cm="1">
        <f t="array" ref="A19">INDEX(D$3:Q$35,(SMALL(IF(IF((MOD(COLUMN(D:Q),2)=0)*(Total!D$3:Q$35&lt;&gt;""),Total!D$3:Q$35,"")&lt;&gt;"",COLUMN(D:Q)-3+((ROW(D$3:D$35)-2)/1000),""),ROW(A17))-INT(SMALL(IF(IF((MOD(COLUMN(D:Q),2)=0)*(Total!D$3:Q$35&lt;&gt;""),Total!D$3:Q$35,"")&lt;&gt;"",COLUMN(D:Q)-3+((ROW(D$3:D$35)-2)/1000),""),ROW(A17))))*1000,INT(SMALL(IF(IF((MOD(COLUMN(D:Q),2)=0)*(Total!D$3:Q$35&lt;&gt;""),Total!D$3:Q$35,"")&lt;&gt;"",COLUMN(D:Q)-3+((ROW(D$3:D$35)-2)/1000),""),ROW(A17))))</f>
        <v>Langue d'épouvanteur</v>
      </c>
      <c r="B19" s="111" t="str" cm="1">
        <f t="array" aca="1" ref="B19" ca="1">IFERROR(OFFSET($A$2,MATCH(0,COUNTIF(B$2:B18,colA),0),),"")</f>
        <v>Langue d'épouvanteur</v>
      </c>
      <c r="C19" s="112" cm="1">
        <f t="array" aca="1" ref="C19" ca="1">SUMPRODUCT(IFERROR(($D$3:$P$35=$B19)*($E$3:$Q$35),0))</f>
        <v>14</v>
      </c>
      <c r="D19" s="15" t="s">
        <v>55</v>
      </c>
      <c r="E19" s="47">
        <f>SUMIF(Tailleur!$E$5:$E$54,D19,Tailleur!$G$5:$G$54)</f>
        <v>8</v>
      </c>
      <c r="F19" s="12" t="s">
        <v>105</v>
      </c>
      <c r="G19" s="49">
        <f>SUMIF(Bijoutier!$E$5:$E$58,F19,Bijoutier!$G$5:$G$58)</f>
        <v>3</v>
      </c>
      <c r="H19" s="12" t="s">
        <v>139</v>
      </c>
      <c r="I19" s="49">
        <f>SUMIF(Cordonnier!$E$5:$E$59,H19,Cordonnier!$G$5:$G$59)</f>
        <v>7</v>
      </c>
      <c r="J19" s="12" t="s">
        <v>166</v>
      </c>
      <c r="K19" s="49">
        <f>SUMIF(Forgeron!$E$5:$E$38,J19,Forgeron!$G$5:$G$38)</f>
        <v>3</v>
      </c>
      <c r="L19" s="12" t="s">
        <v>183</v>
      </c>
      <c r="M19" s="4">
        <f>SUMIF(Sculpteur!$E$5:$E$44,L19,Sculpteur!$G$5:$G$44)</f>
        <v>1</v>
      </c>
      <c r="N19" s="2"/>
      <c r="O19" s="4"/>
      <c r="P19" s="2"/>
      <c r="Q19" s="4"/>
      <c r="R19" s="12"/>
      <c r="S19" s="12"/>
    </row>
    <row r="20" spans="1:19" ht="13.2" x14ac:dyDescent="0.25">
      <c r="A20" t="str" cm="1">
        <f t="array" ref="A20">INDEX(D$3:Q$35,(SMALL(IF(IF((MOD(COLUMN(D:Q),2)=0)*(Total!D$3:Q$35&lt;&gt;""),Total!D$3:Q$35,"")&lt;&gt;"",COLUMN(D:Q)-3+((ROW(D$3:D$35)-2)/1000),""),ROW(A18))-INT(SMALL(IF(IF((MOD(COLUMN(D:Q),2)=0)*(Total!D$3:Q$35&lt;&gt;""),Total!D$3:Q$35,"")&lt;&gt;"",COLUMN(D:Q)-3+((ROW(D$3:D$35)-2)/1000),""),ROW(A18))))*1000,INT(SMALL(IF(IF((MOD(COLUMN(D:Q),2)=0)*(Total!D$3:Q$35&lt;&gt;""),Total!D$3:Q$35,"")&lt;&gt;"",COLUMN(D:Q)-3+((ROW(D$3:D$35)-2)/1000),""),ROW(A18))))</f>
        <v>Bave de rose démoniaque</v>
      </c>
      <c r="B20" s="111" t="str" cm="1">
        <f t="array" aca="1" ref="B20" ca="1">IFERROR(OFFSET($A$2,MATCH(0,COUNTIF(B$2:B19,colA),0),),"")</f>
        <v>Bave de rose démoniaque</v>
      </c>
      <c r="C20" s="112" cm="1">
        <f t="array" aca="1" ref="C20" ca="1">SUMPRODUCT(IFERROR(($D$3:$P$35=$B20)*($E$3:$Q$35),0))</f>
        <v>7</v>
      </c>
      <c r="D20" s="15" t="s">
        <v>56</v>
      </c>
      <c r="E20" s="47">
        <f>SUMIF(Tailleur!$E$5:$E$54,D20,Tailleur!$G$5:$G$54)</f>
        <v>2</v>
      </c>
      <c r="F20" s="12" t="s">
        <v>106</v>
      </c>
      <c r="G20" s="49">
        <f>SUMIF(Bijoutier!$E$5:$E$58,F20,Bijoutier!$G$5:$G$58)</f>
        <v>12</v>
      </c>
      <c r="H20" s="12" t="s">
        <v>140</v>
      </c>
      <c r="I20" s="49">
        <f>SUMIF(Cordonnier!$E$5:$E$59,H20,Cordonnier!$G$5:$G$59)</f>
        <v>1</v>
      </c>
      <c r="J20" s="12" t="s">
        <v>167</v>
      </c>
      <c r="K20" s="49">
        <f>SUMIF(Forgeron!$E$5:$E$38,J20,Forgeron!$G$5:$G$38)</f>
        <v>3</v>
      </c>
      <c r="L20" s="12" t="s">
        <v>184</v>
      </c>
      <c r="M20" s="4">
        <f>SUMIF(Sculpteur!$E$5:$E$44,L20,Sculpteur!$G$5:$G$44)</f>
        <v>1</v>
      </c>
      <c r="N20" s="2"/>
      <c r="O20" s="4"/>
      <c r="P20" s="2"/>
      <c r="Q20" s="4"/>
      <c r="R20" s="12"/>
      <c r="S20" s="12"/>
    </row>
    <row r="21" spans="1:19" ht="13.2" x14ac:dyDescent="0.25">
      <c r="A21" t="str" cm="1">
        <f t="array" ref="A21">INDEX(D$3:Q$35,(SMALL(IF(IF((MOD(COLUMN(D:Q),2)=0)*(Total!D$3:Q$35&lt;&gt;""),Total!D$3:Q$35,"")&lt;&gt;"",COLUMN(D:Q)-3+((ROW(D$3:D$35)-2)/1000),""),ROW(A19))-INT(SMALL(IF(IF((MOD(COLUMN(D:Q),2)=0)*(Total!D$3:Q$35&lt;&gt;""),Total!D$3:Q$35,"")&lt;&gt;"",COLUMN(D:Q)-3+((ROW(D$3:D$35)-2)/1000),""),ROW(A19))))*1000,INT(SMALL(IF(IF((MOD(COLUMN(D:Q),2)=0)*(Total!D$3:Q$35&lt;&gt;""),Total!D$3:Q$35,"")&lt;&gt;"",COLUMN(D:Q)-3+((ROW(D$3:D$35)-2)/1000),""),ROW(A19))))</f>
        <v>Plume de piou jaune</v>
      </c>
      <c r="B21" s="111" t="str" cm="1">
        <f t="array" aca="1" ref="B21" ca="1">IFERROR(OFFSET($A$2,MATCH(0,COUNTIF(B$2:B20,colA),0),),"")</f>
        <v>Plume de piou jaune</v>
      </c>
      <c r="C21" s="112" cm="1">
        <f t="array" aca="1" ref="C21" ca="1">SUMPRODUCT(IFERROR(($D$3:$P$35=$B21)*($E$3:$Q$35),0))</f>
        <v>15</v>
      </c>
      <c r="D21" s="15" t="s">
        <v>57</v>
      </c>
      <c r="E21" s="47">
        <f>SUMIF(Tailleur!$E$5:$E$54,D21,Tailleur!$G$5:$G$54)</f>
        <v>6</v>
      </c>
      <c r="F21" s="12" t="s">
        <v>108</v>
      </c>
      <c r="G21" s="49">
        <f>SUMIF(Bijoutier!$E$5:$E$58,F21,Bijoutier!$G$5:$G$58)</f>
        <v>3</v>
      </c>
      <c r="H21" s="12" t="s">
        <v>55</v>
      </c>
      <c r="I21" s="49">
        <f>SUMIF(Cordonnier!$E$5:$E$59,H21,Cordonnier!$G$5:$G$59)</f>
        <v>3</v>
      </c>
      <c r="J21" s="2"/>
      <c r="K21" s="50"/>
      <c r="L21" s="12" t="s">
        <v>186</v>
      </c>
      <c r="M21" s="4">
        <f>SUMIF(Sculpteur!$E$5:$E$44,L21,Sculpteur!$G$5:$G$44)</f>
        <v>9</v>
      </c>
      <c r="N21" s="2"/>
      <c r="O21" s="4"/>
      <c r="P21" s="2"/>
      <c r="Q21" s="4"/>
      <c r="R21" s="12"/>
      <c r="S21" s="12"/>
    </row>
    <row r="22" spans="1:19" ht="13.2" x14ac:dyDescent="0.25">
      <c r="A22" t="str" cm="1">
        <f t="array" ref="A22">INDEX(D$3:Q$35,(SMALL(IF(IF((MOD(COLUMN(D:Q),2)=0)*(Total!D$3:Q$35&lt;&gt;""),Total!D$3:Q$35,"")&lt;&gt;"",COLUMN(D:Q)-3+((ROW(D$3:D$35)-2)/1000),""),ROW(A20))-INT(SMALL(IF(IF((MOD(COLUMN(D:Q),2)=0)*(Total!D$3:Q$35&lt;&gt;""),Total!D$3:Q$35,"")&lt;&gt;"",COLUMN(D:Q)-3+((ROW(D$3:D$35)-2)/1000),""),ROW(A20))))*1000,INT(SMALL(IF(IF((MOD(COLUMN(D:Q),2)=0)*(Total!D$3:Q$35&lt;&gt;""),Total!D$3:Q$35,"")&lt;&gt;"",COLUMN(D:Q)-3+((ROW(D$3:D$35)-2)/1000),""),ROW(A20))))</f>
        <v>Fluide glacial</v>
      </c>
      <c r="B22" s="111" t="str" cm="1">
        <f t="array" aca="1" ref="B22" ca="1">IFERROR(OFFSET($A$2,MATCH(0,COUNTIF(B$2:B21,colA),0),),"")</f>
        <v>Fluide glacial</v>
      </c>
      <c r="C22" s="112" cm="1">
        <f t="array" aca="1" ref="C22" ca="1">SUMPRODUCT(IFERROR(($D$3:$P$35=$B22)*($E$3:$Q$35),0))</f>
        <v>2</v>
      </c>
      <c r="D22" s="15" t="s">
        <v>60</v>
      </c>
      <c r="E22" s="47">
        <f>SUMIF(Tailleur!$E$5:$E$54,D22,Tailleur!$G$5:$G$54)</f>
        <v>1</v>
      </c>
      <c r="F22" s="12" t="s">
        <v>109</v>
      </c>
      <c r="G22" s="49">
        <f>SUMIF(Bijoutier!$E$5:$E$58,F22,Bijoutier!$G$5:$G$58)</f>
        <v>1</v>
      </c>
      <c r="H22" s="12" t="s">
        <v>142</v>
      </c>
      <c r="I22" s="49">
        <f>SUMIF(Cordonnier!$E$5:$E$59,H22,Cordonnier!$G$5:$G$59)</f>
        <v>4</v>
      </c>
      <c r="J22" s="2"/>
      <c r="K22" s="50"/>
      <c r="L22" s="12" t="s">
        <v>57</v>
      </c>
      <c r="M22" s="4">
        <f>SUMIF(Sculpteur!$E$5:$E$44,L22,Sculpteur!$G$5:$G$44)</f>
        <v>9</v>
      </c>
      <c r="N22" s="2"/>
      <c r="O22" s="4"/>
      <c r="P22" s="2"/>
      <c r="Q22" s="4"/>
      <c r="R22" s="12"/>
      <c r="S22" s="12"/>
    </row>
    <row r="23" spans="1:19" ht="13.2" x14ac:dyDescent="0.25">
      <c r="A23" t="str" cm="1">
        <f t="array" ref="A23">INDEX(D$3:Q$35,(SMALL(IF(IF((MOD(COLUMN(D:Q),2)=0)*(Total!D$3:Q$35&lt;&gt;""),Total!D$3:Q$35,"")&lt;&gt;"",COLUMN(D:Q)-3+((ROW(D$3:D$35)-2)/1000),""),ROW(A21))-INT(SMALL(IF(IF((MOD(COLUMN(D:Q),2)=0)*(Total!D$3:Q$35&lt;&gt;""),Total!D$3:Q$35,"")&lt;&gt;"",COLUMN(D:Q)-3+((ROW(D$3:D$35)-2)/1000),""),ROW(A21))))*1000,INT(SMALL(IF(IF((MOD(COLUMN(D:Q),2)=0)*(Total!D$3:Q$35&lt;&gt;""),Total!D$3:Q$35,"")&lt;&gt;"",COLUMN(D:Q)-3+((ROW(D$3:D$35)-2)/1000),""),ROW(A21))))</f>
        <v>Aile de moskito</v>
      </c>
      <c r="B23" s="111" t="str" cm="1">
        <f t="array" aca="1" ref="B23" ca="1">IFERROR(OFFSET($A$2,MATCH(0,COUNTIF(B$2:B22,colA),0),),"")</f>
        <v>Aile de moskito</v>
      </c>
      <c r="C23" s="112" cm="1">
        <f t="array" aca="1" ref="C23" ca="1">SUMPRODUCT(IFERROR(($D$3:$P$35=$B23)*($E$3:$Q$35),0))</f>
        <v>13</v>
      </c>
      <c r="D23" s="15" t="s">
        <v>61</v>
      </c>
      <c r="E23" s="47">
        <f>SUMIF(Tailleur!$E$5:$E$54,D23,Tailleur!$G$5:$G$54)</f>
        <v>4</v>
      </c>
      <c r="F23" s="12" t="s">
        <v>110</v>
      </c>
      <c r="G23" s="49">
        <f>SUMIF(Bijoutier!$E$5:$E$58,F23,Bijoutier!$G$5:$G$58)</f>
        <v>3</v>
      </c>
      <c r="H23" s="12" t="s">
        <v>143</v>
      </c>
      <c r="I23" s="49">
        <f>SUMIF(Cordonnier!$E$5:$E$59,H23,Cordonnier!$G$5:$G$59)</f>
        <v>1</v>
      </c>
      <c r="J23" s="2"/>
      <c r="K23" s="50"/>
      <c r="L23" s="12" t="s">
        <v>161</v>
      </c>
      <c r="M23" s="4">
        <f>SUMIF(Sculpteur!$E$5:$E$44,L23,Sculpteur!$G$5:$G$44)</f>
        <v>3</v>
      </c>
      <c r="N23" s="2"/>
      <c r="O23" s="4"/>
      <c r="P23" s="2"/>
      <c r="Q23" s="4"/>
      <c r="R23" s="12"/>
      <c r="S23" s="12"/>
    </row>
    <row r="24" spans="1:19" ht="13.2" x14ac:dyDescent="0.25">
      <c r="A24" t="str" cm="1">
        <f t="array" ref="A24">INDEX(D$3:Q$35,(SMALL(IF(IF((MOD(COLUMN(D:Q),2)=0)*(Total!D$3:Q$35&lt;&gt;""),Total!D$3:Q$35,"")&lt;&gt;"",COLUMN(D:Q)-3+((ROW(D$3:D$35)-2)/1000),""),ROW(A22))-INT(SMALL(IF(IF((MOD(COLUMN(D:Q),2)=0)*(Total!D$3:Q$35&lt;&gt;""),Total!D$3:Q$35,"")&lt;&gt;"",COLUMN(D:Q)-3+((ROW(D$3:D$35)-2)/1000),""),ROW(A22))))*1000,INT(SMALL(IF(IF((MOD(COLUMN(D:Q),2)=0)*(Total!D$3:Q$35&lt;&gt;""),Total!D$3:Q$35,"")&lt;&gt;"",COLUMN(D:Q)-3+((ROW(D$3:D$35)-2)/1000),""),ROW(A22))))</f>
        <v>Sourcil de moskito</v>
      </c>
      <c r="B24" s="111" t="str" cm="1">
        <f t="array" aca="1" ref="B24" ca="1">IFERROR(OFFSET($A$2,MATCH(0,COUNTIF(B$2:B23,colA),0),),"")</f>
        <v>Sourcil de moskito</v>
      </c>
      <c r="C24" s="112" cm="1">
        <f t="array" aca="1" ref="C24" ca="1">SUMPRODUCT(IFERROR(($D$3:$P$35=$B24)*($E$3:$Q$35),0))</f>
        <v>1</v>
      </c>
      <c r="D24" s="15" t="s">
        <v>62</v>
      </c>
      <c r="E24" s="47">
        <f>SUMIF(Tailleur!$E$5:$E$54,D24,Tailleur!$G$5:$G$54)</f>
        <v>1</v>
      </c>
      <c r="F24" s="12" t="s">
        <v>112</v>
      </c>
      <c r="G24" s="49">
        <f>SUMIF(Bijoutier!$E$5:$E$58,F24,Bijoutier!$G$5:$G$58)</f>
        <v>3</v>
      </c>
      <c r="H24" s="12" t="s">
        <v>65</v>
      </c>
      <c r="I24" s="49">
        <f>SUMIF(Cordonnier!$E$5:$E$59,H24,Cordonnier!$G$5:$G$59)</f>
        <v>3</v>
      </c>
      <c r="J24" s="2"/>
      <c r="K24" s="50"/>
      <c r="L24" s="12" t="s">
        <v>55</v>
      </c>
      <c r="M24" s="4">
        <f>SUMIF(Sculpteur!$E$5:$E$44,L24,Sculpteur!$G$5:$G$44)</f>
        <v>3</v>
      </c>
      <c r="N24" s="2"/>
      <c r="O24" s="4"/>
      <c r="P24" s="2"/>
      <c r="Q24" s="4"/>
      <c r="R24" s="12"/>
      <c r="S24" s="12"/>
    </row>
    <row r="25" spans="1:19" ht="13.2" x14ac:dyDescent="0.25">
      <c r="A25" t="str" cm="1">
        <f t="array" ref="A25">INDEX(D$3:Q$35,(SMALL(IF(IF((MOD(COLUMN(D:Q),2)=0)*(Total!D$3:Q$35&lt;&gt;""),Total!D$3:Q$35,"")&lt;&gt;"",COLUMN(D:Q)-3+((ROW(D$3:D$35)-2)/1000),""),ROW(A23))-INT(SMALL(IF(IF((MOD(COLUMN(D:Q),2)=0)*(Total!D$3:Q$35&lt;&gt;""),Total!D$3:Q$35,"")&lt;&gt;"",COLUMN(D:Q)-3+((ROW(D$3:D$35)-2)/1000),""),ROW(A23))))*1000,INT(SMALL(IF(IF((MOD(COLUMN(D:Q),2)=0)*(Total!D$3:Q$35&lt;&gt;""),Total!D$3:Q$35,"")&lt;&gt;"",COLUMN(D:Q)-3+((ROW(D$3:D$35)-2)/1000),""),ROW(A23))))</f>
        <v>Coton ancestral</v>
      </c>
      <c r="B25" s="111" t="str" cm="1">
        <f t="array" aca="1" ref="B25" ca="1">IFERROR(OFFSET($A$2,MATCH(0,COUNTIF(B$2:B24,colA),0),),"")</f>
        <v>Coton ancestral</v>
      </c>
      <c r="C25" s="112" cm="1">
        <f t="array" aca="1" ref="C25" ca="1">SUMPRODUCT(IFERROR(($D$3:$P$35=$B25)*($E$3:$Q$35),0))</f>
        <v>5</v>
      </c>
      <c r="D25" s="15" t="s">
        <v>65</v>
      </c>
      <c r="E25" s="47">
        <f>SUMIF(Tailleur!$E$5:$E$54,D25,Tailleur!$G$5:$G$54)</f>
        <v>2</v>
      </c>
      <c r="F25" s="12" t="s">
        <v>113</v>
      </c>
      <c r="G25" s="49">
        <f>SUMIF(Bijoutier!$E$5:$E$58,F25,Bijoutier!$G$5:$G$58)</f>
        <v>4</v>
      </c>
      <c r="H25" s="12" t="s">
        <v>145</v>
      </c>
      <c r="I25" s="49">
        <f>SUMIF(Cordonnier!$E$5:$E$59,H25,Cordonnier!$G$5:$G$59)</f>
        <v>1</v>
      </c>
      <c r="J25" s="2"/>
      <c r="K25" s="50"/>
      <c r="L25" s="2"/>
      <c r="M25" s="4"/>
      <c r="N25" s="2"/>
      <c r="O25" s="4"/>
      <c r="P25" s="2"/>
      <c r="Q25" s="4"/>
      <c r="R25" s="12"/>
      <c r="S25" s="12"/>
    </row>
    <row r="26" spans="1:19" ht="13.2" x14ac:dyDescent="0.25">
      <c r="A26" t="str" cm="1">
        <f t="array" ref="A26">INDEX(D$3:Q$35,(SMALL(IF(IF((MOD(COLUMN(D:Q),2)=0)*(Total!D$3:Q$35&lt;&gt;""),Total!D$3:Q$35,"")&lt;&gt;"",COLUMN(D:Q)-3+((ROW(D$3:D$35)-2)/1000),""),ROW(A24))-INT(SMALL(IF(IF((MOD(COLUMN(D:Q),2)=0)*(Total!D$3:Q$35&lt;&gt;""),Total!D$3:Q$35,"")&lt;&gt;"",COLUMN(D:Q)-3+((ROW(D$3:D$35)-2)/1000),""),ROW(A24))))*1000,INT(SMALL(IF(IF((MOD(COLUMN(D:Q),2)=0)*(Total!D$3:Q$35&lt;&gt;""),Total!D$3:Q$35,"")&lt;&gt;"",COLUMN(D:Q)-3+((ROW(D$3:D$35)-2)/1000),""),ROW(A24))))</f>
        <v>Pétale de rose démoniaque</v>
      </c>
      <c r="B26" s="111" t="str" cm="1">
        <f t="array" aca="1" ref="B26" ca="1">IFERROR(OFFSET($A$2,MATCH(0,COUNTIF(B$2:B25,colA),0),),"")</f>
        <v>Pétale de rose démoniaque</v>
      </c>
      <c r="C26" s="112" cm="1">
        <f t="array" aca="1" ref="C26" ca="1">SUMPRODUCT(IFERROR(($D$3:$P$35=$B26)*($E$3:$Q$35),0))</f>
        <v>15</v>
      </c>
      <c r="D26" s="15" t="s">
        <v>66</v>
      </c>
      <c r="E26" s="47">
        <f>SUMIF(Tailleur!$E$5:$E$54,D26,Tailleur!$G$5:$G$54)</f>
        <v>3</v>
      </c>
      <c r="F26" s="12" t="s">
        <v>114</v>
      </c>
      <c r="G26" s="49">
        <f>SUMIF(Bijoutier!$E$5:$E$58,F26,Bijoutier!$G$5:$G$58)</f>
        <v>1</v>
      </c>
      <c r="I26" s="52"/>
      <c r="J26" s="2"/>
      <c r="K26" s="50"/>
      <c r="L26" s="2"/>
      <c r="M26" s="4"/>
      <c r="N26" s="2"/>
      <c r="O26" s="4"/>
      <c r="P26" s="2"/>
      <c r="Q26" s="4"/>
      <c r="R26" s="12"/>
      <c r="S26" s="12"/>
    </row>
    <row r="27" spans="1:19" ht="13.2" x14ac:dyDescent="0.25">
      <c r="A27" t="str" cm="1">
        <f t="array" ref="A27">INDEX(D$3:Q$35,(SMALL(IF(IF((MOD(COLUMN(D:Q),2)=0)*(Total!D$3:Q$35&lt;&gt;""),Total!D$3:Q$35,"")&lt;&gt;"",COLUMN(D:Q)-3+((ROW(D$3:D$35)-2)/1000),""),ROW(A25))-INT(SMALL(IF(IF((MOD(COLUMN(D:Q),2)=0)*(Total!D$3:Q$35&lt;&gt;""),Total!D$3:Q$35,"")&lt;&gt;"",COLUMN(D:Q)-3+((ROW(D$3:D$35)-2)/1000),""),ROW(A25))))*1000,INT(SMALL(IF(IF((MOD(COLUMN(D:Q),2)=0)*(Total!D$3:Q$35&lt;&gt;""),Total!D$3:Q$35,"")&lt;&gt;"",COLUMN(D:Q)-3+((ROW(D$3:D$35)-2)/1000),""),ROW(A25))))</f>
        <v>Croc de rat</v>
      </c>
      <c r="B27" s="111" t="str" cm="1">
        <f t="array" aca="1" ref="B27" ca="1">IFERROR(OFFSET($A$2,MATCH(0,COUNTIF(B$2:B26,colA),0),),"")</f>
        <v>Croc de rat</v>
      </c>
      <c r="C27" s="112" cm="1">
        <f t="array" aca="1" ref="C27" ca="1">SUMPRODUCT(IFERROR(($D$3:$P$35=$B27)*($E$3:$Q$35),0))</f>
        <v>3</v>
      </c>
      <c r="D27" s="15" t="s">
        <v>67</v>
      </c>
      <c r="E27" s="47">
        <f>SUMIF(Tailleur!$E$5:$E$54,D27,Tailleur!$G$5:$G$54)</f>
        <v>3</v>
      </c>
      <c r="F27" s="2"/>
      <c r="G27" s="50"/>
      <c r="H27" s="2"/>
      <c r="I27" s="50"/>
      <c r="J27" s="2"/>
      <c r="K27" s="50"/>
      <c r="L27" s="2"/>
      <c r="M27" s="4"/>
      <c r="N27" s="2"/>
      <c r="O27" s="4"/>
      <c r="P27" s="2"/>
      <c r="Q27" s="4"/>
      <c r="R27" s="12"/>
      <c r="S27" s="12"/>
    </row>
    <row r="28" spans="1:19" ht="13.2" x14ac:dyDescent="0.25">
      <c r="A28" t="str" cm="1">
        <f t="array" ref="A28">INDEX(D$3:Q$35,(SMALL(IF(IF((MOD(COLUMN(D:Q),2)=0)*(Total!D$3:Q$35&lt;&gt;""),Total!D$3:Q$35,"")&lt;&gt;"",COLUMN(D:Q)-3+((ROW(D$3:D$35)-2)/1000),""),ROW(A26))-INT(SMALL(IF(IF((MOD(COLUMN(D:Q),2)=0)*(Total!D$3:Q$35&lt;&gt;""),Total!D$3:Q$35,"")&lt;&gt;"",COLUMN(D:Q)-3+((ROW(D$3:D$35)-2)/1000),""),ROW(A26))))*1000,INT(SMALL(IF(IF((MOD(COLUMN(D:Q),2)=0)*(Total!D$3:Q$35&lt;&gt;""),Total!D$3:Q$35,"")&lt;&gt;"",COLUMN(D:Q)-3+((ROW(D$3:D$35)-2)/1000),""),ROW(A26))))</f>
        <v>Pétale magique de Tournesol affamé</v>
      </c>
      <c r="B28" s="111" t="str" cm="1">
        <f t="array" aca="1" ref="B28" ca="1">IFERROR(OFFSET($A$2,MATCH(0,COUNTIF(B$2:B27,colA),0),),"")</f>
        <v>Pétale magique de Tournesol affamé</v>
      </c>
      <c r="C28" s="112" cm="1">
        <f t="array" aca="1" ref="C28" ca="1">SUMPRODUCT(IFERROR(($D$3:$P$35=$B28)*($E$3:$Q$35),0))</f>
        <v>1</v>
      </c>
      <c r="D28" s="15" t="s">
        <v>70</v>
      </c>
      <c r="E28" s="47">
        <f>SUMIF(Tailleur!$E$5:$E$54,D28,Tailleur!$G$5:$G$54)</f>
        <v>1</v>
      </c>
      <c r="F28" s="2"/>
      <c r="G28" s="50"/>
      <c r="H28" s="2"/>
      <c r="I28" s="50"/>
      <c r="J28" s="2"/>
      <c r="K28" s="50"/>
      <c r="L28" s="2"/>
      <c r="M28" s="4"/>
      <c r="N28" s="2"/>
      <c r="O28" s="4"/>
      <c r="P28" s="2"/>
      <c r="Q28" s="4"/>
      <c r="R28" s="12"/>
      <c r="S28" s="12"/>
    </row>
    <row r="29" spans="1:19" ht="13.2" x14ac:dyDescent="0.25">
      <c r="A29" t="str" cm="1">
        <f t="array" ref="A29">INDEX(D$3:Q$35,(SMALL(IF(IF((MOD(COLUMN(D:Q),2)=0)*(Total!D$3:Q$35&lt;&gt;""),Total!D$3:Q$35,"")&lt;&gt;"",COLUMN(D:Q)-3+((ROW(D$3:D$35)-2)/1000),""),ROW(A27))-INT(SMALL(IF(IF((MOD(COLUMN(D:Q),2)=0)*(Total!D$3:Q$35&lt;&gt;""),Total!D$3:Q$35,"")&lt;&gt;"",COLUMN(D:Q)-3+((ROW(D$3:D$35)-2)/1000),""),ROW(A27))))*1000,INT(SMALL(IF(IF((MOD(COLUMN(D:Q),2)=0)*(Total!D$3:Q$35&lt;&gt;""),Total!D$3:Q$35,"")&lt;&gt;"",COLUMN(D:Q)-3+((ROW(D$3:D$35)-2)/1000),""),ROW(A27))))</f>
        <v>Feu intérieur</v>
      </c>
      <c r="B29" s="111" t="str" cm="1">
        <f t="array" aca="1" ref="B29" ca="1">IFERROR(OFFSET($A$2,MATCH(0,COUNTIF(B$2:B28,colA),0),),"")</f>
        <v>Blé</v>
      </c>
      <c r="C29" s="112" cm="1">
        <f t="array" aca="1" ref="C29" ca="1">SUMPRODUCT(IFERROR(($D$3:$P$35=$B29)*($E$3:$Q$35),0))</f>
        <v>2</v>
      </c>
      <c r="D29" s="8"/>
      <c r="E29" s="47"/>
      <c r="F29" s="2"/>
      <c r="G29" s="50"/>
      <c r="H29" s="2"/>
      <c r="I29" s="50"/>
      <c r="J29" s="2"/>
      <c r="K29" s="50"/>
      <c r="L29" s="2"/>
      <c r="M29" s="4"/>
      <c r="N29" s="2"/>
      <c r="O29" s="4"/>
      <c r="P29" s="2"/>
      <c r="Q29" s="4"/>
      <c r="R29" s="12"/>
      <c r="S29" s="12"/>
    </row>
    <row r="30" spans="1:19" ht="13.2" x14ac:dyDescent="0.25">
      <c r="A30" t="str" cm="1">
        <f t="array" ref="A30">INDEX(D$3:Q$35,(SMALL(IF(IF((MOD(COLUMN(D:Q),2)=0)*(Total!D$3:Q$35&lt;&gt;""),Total!D$3:Q$35,"")&lt;&gt;"",COLUMN(D:Q)-3+((ROW(D$3:D$35)-2)/1000),""),ROW(A28))-INT(SMALL(IF(IF((MOD(COLUMN(D:Q),2)=0)*(Total!D$3:Q$35&lt;&gt;""),Total!D$3:Q$35,"")&lt;&gt;"",COLUMN(D:Q)-3+((ROW(D$3:D$35)-2)/1000),""),ROW(A28))))*1000,INT(SMALL(IF(IF((MOD(COLUMN(D:Q),2)=0)*(Total!D$3:Q$35&lt;&gt;""),Total!D$3:Q$35,"")&lt;&gt;"",COLUMN(D:Q)-3+((ROW(D$3:D$35)-2)/1000),""),ROW(A28))))</f>
        <v>Blé</v>
      </c>
      <c r="B30" s="111" t="str" cm="1">
        <f t="array" aca="1" ref="B30" ca="1">IFERROR(OFFSET($A$2,MATCH(0,COUNTIF(B$2:B29,colA),0),),"")</f>
        <v>Queue de Chapardam</v>
      </c>
      <c r="C30" s="112" cm="1">
        <f t="array" aca="1" ref="C30" ca="1">SUMPRODUCT(IFERROR(($D$3:$P$35=$B30)*($E$3:$Q$35),0))</f>
        <v>27</v>
      </c>
      <c r="D30" s="8"/>
      <c r="E30" s="47"/>
      <c r="F30" s="2"/>
      <c r="G30" s="50"/>
      <c r="H30" s="2"/>
      <c r="I30" s="50"/>
      <c r="J30" s="2"/>
      <c r="K30" s="50"/>
      <c r="L30" s="2"/>
      <c r="M30" s="4"/>
      <c r="N30" s="2"/>
      <c r="O30" s="4"/>
      <c r="P30" s="2"/>
      <c r="Q30" s="4"/>
      <c r="R30" s="12"/>
      <c r="S30" s="12"/>
    </row>
    <row r="31" spans="1:19" ht="13.2" x14ac:dyDescent="0.25">
      <c r="A31" t="str" cm="1">
        <f t="array" ref="A31">INDEX(D$3:Q$35,(SMALL(IF(IF((MOD(COLUMN(D:Q),2)=0)*(Total!D$3:Q$35&lt;&gt;""),Total!D$3:Q$35,"")&lt;&gt;"",COLUMN(D:Q)-3+((ROW(D$3:D$35)-2)/1000),""),ROW(A29))-INT(SMALL(IF(IF((MOD(COLUMN(D:Q),2)=0)*(Total!D$3:Q$35&lt;&gt;""),Total!D$3:Q$35,"")&lt;&gt;"",COLUMN(D:Q)-3+((ROW(D$3:D$35)-2)/1000),""),ROW(A29))))*1000,INT(SMALL(IF(IF((MOD(COLUMN(D:Q),2)=0)*(Total!D$3:Q$35&lt;&gt;""),Total!D$3:Q$35,"")&lt;&gt;"",COLUMN(D:Q)-3+((ROW(D$3:D$35)-2)/1000),""),ROW(A29))))</f>
        <v>Peau de Gloot</v>
      </c>
      <c r="B31" s="111" t="str" cm="1">
        <f t="array" aca="1" ref="B31" ca="1">IFERROR(OFFSET($A$2,MATCH(0,COUNTIF(B$2:B30,colA),0),),"")</f>
        <v>Fer</v>
      </c>
      <c r="C31" s="112" cm="1">
        <f t="array" aca="1" ref="C31" ca="1">SUMPRODUCT(IFERROR(($D$3:$P$35=$B31)*($E$3:$Q$35),0))</f>
        <v>8</v>
      </c>
      <c r="D31" s="8"/>
      <c r="E31" s="47"/>
      <c r="F31" s="2"/>
      <c r="G31" s="50"/>
      <c r="H31" s="2"/>
      <c r="I31" s="50"/>
      <c r="J31" s="2"/>
      <c r="K31" s="50"/>
      <c r="L31" s="2"/>
      <c r="M31" s="4"/>
      <c r="N31" s="2"/>
      <c r="O31" s="4"/>
      <c r="P31" s="2"/>
      <c r="Q31" s="4"/>
      <c r="R31" s="12"/>
      <c r="S31" s="12"/>
    </row>
    <row r="32" spans="1:19" ht="13.2" x14ac:dyDescent="0.25">
      <c r="A32" t="str" cm="1">
        <f t="array" ref="A32">INDEX(D$3:Q$35,(SMALL(IF(IF((MOD(COLUMN(D:Q),2)=0)*(Total!D$3:Q$35&lt;&gt;""),Total!D$3:Q$35,"")&lt;&gt;"",COLUMN(D:Q)-3+((ROW(D$3:D$35)-2)/1000),""),ROW(A30))-INT(SMALL(IF(IF((MOD(COLUMN(D:Q),2)=0)*(Total!D$3:Q$35&lt;&gt;""),Total!D$3:Q$35,"")&lt;&gt;"",COLUMN(D:Q)-3+((ROW(D$3:D$35)-2)/1000),""),ROW(A30))))*1000,INT(SMALL(IF(IF((MOD(COLUMN(D:Q),2)=0)*(Total!D$3:Q$35&lt;&gt;""),Total!D$3:Q$35,"")&lt;&gt;"",COLUMN(D:Q)-3+((ROW(D$3:D$35)-2)/1000),""),ROW(A30))))</f>
        <v>Queue de Chapardam</v>
      </c>
      <c r="B32" s="111" t="str" cm="1">
        <f t="array" aca="1" ref="B32" ca="1">IFERROR(OFFSET($A$2,MATCH(0,COUNTIF(B$2:B31,colA),0),),"")</f>
        <v>Volve d'Aminite</v>
      </c>
      <c r="C32" s="112" cm="1">
        <f t="array" aca="1" ref="C32" ca="1">SUMPRODUCT(IFERROR(($D$3:$P$35=$B32)*($E$3:$Q$35),0))</f>
        <v>20</v>
      </c>
      <c r="D32" s="8"/>
      <c r="E32" s="47"/>
      <c r="F32" s="2"/>
      <c r="G32" s="50"/>
      <c r="H32" s="2"/>
      <c r="I32" s="50"/>
      <c r="J32" s="2"/>
      <c r="K32" s="50"/>
      <c r="L32" s="2"/>
      <c r="M32" s="4"/>
      <c r="N32" s="2"/>
      <c r="O32" s="4"/>
      <c r="P32" s="2"/>
      <c r="Q32" s="4"/>
      <c r="R32" s="12"/>
      <c r="S32" s="12"/>
    </row>
    <row r="33" spans="1:19" ht="13.2" x14ac:dyDescent="0.25">
      <c r="A33" t="str" cm="1">
        <f t="array" ref="A33">INDEX(D$3:Q$35,(SMALL(IF(IF((MOD(COLUMN(D:Q),2)=0)*(Total!D$3:Q$35&lt;&gt;""),Total!D$3:Q$35,"")&lt;&gt;"",COLUMN(D:Q)-3+((ROW(D$3:D$35)-2)/1000),""),ROW(A31))-INT(SMALL(IF(IF((MOD(COLUMN(D:Q),2)=0)*(Total!D$3:Q$35&lt;&gt;""),Total!D$3:Q$35,"")&lt;&gt;"",COLUMN(D:Q)-3+((ROW(D$3:D$35)-2)/1000),""),ROW(A31))))*1000,INT(SMALL(IF(IF((MOD(COLUMN(D:Q),2)=0)*(Total!D$3:Q$35&lt;&gt;""),Total!D$3:Q$35,"")&lt;&gt;"",COLUMN(D:Q)-3+((ROW(D$3:D$35)-2)/1000),""),ROW(A31))))</f>
        <v>Pétale Diaphane</v>
      </c>
      <c r="B33" s="111" t="str" cm="1">
        <f t="array" aca="1" ref="B33" ca="1">IFERROR(OFFSET($A$2,MATCH(0,COUNTIF(B$2:B32,colA),0),),"")</f>
        <v>Relique Incarnam</v>
      </c>
      <c r="C33" s="112" cm="1">
        <f t="array" aca="1" ref="C33" ca="1">SUMPRODUCT(IFERROR(($D$3:$P$35=$B33)*($E$3:$Q$35),0))</f>
        <v>159</v>
      </c>
      <c r="D33" s="8"/>
      <c r="E33" s="47"/>
      <c r="F33" s="2"/>
      <c r="G33" s="50"/>
      <c r="H33" s="2"/>
      <c r="I33" s="50"/>
      <c r="J33" s="2"/>
      <c r="K33" s="50"/>
      <c r="L33" s="2"/>
      <c r="M33" s="4"/>
      <c r="N33" s="2"/>
      <c r="O33" s="4"/>
      <c r="P33" s="2"/>
      <c r="Q33" s="4"/>
      <c r="R33" s="12"/>
      <c r="S33" s="12"/>
    </row>
    <row r="34" spans="1:19" ht="13.2" x14ac:dyDescent="0.25">
      <c r="A34" t="str" cm="1">
        <f t="array" ref="A34">INDEX(D$3:Q$35,(SMALL(IF(IF((MOD(COLUMN(D:Q),2)=0)*(Total!D$3:Q$35&lt;&gt;""),Total!D$3:Q$35,"")&lt;&gt;"",COLUMN(D:Q)-3+((ROW(D$3:D$35)-2)/1000),""),ROW(A32))-INT(SMALL(IF(IF((MOD(COLUMN(D:Q),2)=0)*(Total!D$3:Q$35&lt;&gt;""),Total!D$3:Q$35,"")&lt;&gt;"",COLUMN(D:Q)-3+((ROW(D$3:D$35)-2)/1000),""),ROW(A32))))*1000,INT(SMALL(IF(IF((MOD(COLUMN(D:Q),2)=0)*(Total!D$3:Q$35&lt;&gt;""),Total!D$3:Q$35,"")&lt;&gt;"",COLUMN(D:Q)-3+((ROW(D$3:D$35)-2)/1000),""),ROW(A32))))</f>
        <v>Poudre de Perlinpainpain</v>
      </c>
      <c r="B34" s="111" t="str" cm="1">
        <f t="array" aca="1" ref="B34" ca="1">IFERROR(OFFSET($A$2,MATCH(0,COUNTIF(B$2:B33,colA),0),),"")</f>
        <v>Os de chafer</v>
      </c>
      <c r="C34" s="112" cm="1">
        <f t="array" aca="1" ref="C34" ca="1">SUMPRODUCT(IFERROR(($D$3:$P$35=$B34)*($E$3:$Q$35),0))</f>
        <v>9</v>
      </c>
      <c r="D34" s="8"/>
      <c r="E34" s="47"/>
      <c r="F34" s="2"/>
      <c r="G34" s="50"/>
      <c r="H34" s="2"/>
      <c r="I34" s="50"/>
      <c r="J34" s="2"/>
      <c r="K34" s="50"/>
      <c r="L34" s="2"/>
      <c r="M34" s="4"/>
      <c r="N34" s="2"/>
      <c r="O34" s="4"/>
      <c r="P34" s="2"/>
      <c r="Q34" s="4"/>
      <c r="R34" s="12"/>
      <c r="S34" s="12"/>
    </row>
    <row r="35" spans="1:19" ht="13.2" x14ac:dyDescent="0.25">
      <c r="A35" t="str" cm="1">
        <f t="array" ref="A35">INDEX(D$3:Q$35,(SMALL(IF(IF((MOD(COLUMN(D:Q),2)=0)*(Total!D$3:Q$35&lt;&gt;""),Total!D$3:Q$35,"")&lt;&gt;"",COLUMN(D:Q)-3+((ROW(D$3:D$35)-2)/1000),""),ROW(A33))-INT(SMALL(IF(IF((MOD(COLUMN(D:Q),2)=0)*(Total!D$3:Q$35&lt;&gt;""),Total!D$3:Q$35,"")&lt;&gt;"",COLUMN(D:Q)-3+((ROW(D$3:D$35)-2)/1000),""),ROW(A33))))*1000,INT(SMALL(IF(IF((MOD(COLUMN(D:Q),2)=0)*(Total!D$3:Q$35&lt;&gt;""),Total!D$3:Q$35,"")&lt;&gt;"",COLUMN(D:Q)-3+((ROW(D$3:D$35)-2)/1000),""),ROW(A33))))</f>
        <v>Laine céleste</v>
      </c>
      <c r="B35" s="111" t="str" cm="1">
        <f t="array" aca="1" ref="B35" ca="1">IFERROR(OFFSET($A$2,MATCH(0,COUNTIF(B$2:B34,colA),0),),"")</f>
        <v>Epine du Champ Champ</v>
      </c>
      <c r="C35" s="112" cm="1">
        <f t="array" aca="1" ref="C35" ca="1">SUMPRODUCT(IFERROR(($D$3:$P$35=$B35)*($E$3:$Q$35),0))</f>
        <v>6</v>
      </c>
      <c r="D35" s="8"/>
      <c r="E35" s="47"/>
      <c r="F35" s="2"/>
      <c r="G35" s="50"/>
      <c r="H35" s="2"/>
      <c r="I35" s="50"/>
      <c r="J35" s="2"/>
      <c r="K35" s="50"/>
      <c r="L35" s="2"/>
      <c r="M35" s="4"/>
      <c r="N35" s="2"/>
      <c r="O35" s="4"/>
      <c r="P35" s="2"/>
      <c r="Q35" s="4"/>
      <c r="R35" s="12"/>
      <c r="S35" s="12"/>
    </row>
    <row r="36" spans="1:19" ht="13.2" x14ac:dyDescent="0.25">
      <c r="A36" t="str" cm="1">
        <f t="array" ref="A36">INDEX(D$3:Q$35,(SMALL(IF(IF((MOD(COLUMN(D:Q),2)=0)*(Total!D$3:Q$35&lt;&gt;""),Total!D$3:Q$35,"")&lt;&gt;"",COLUMN(D:Q)-3+((ROW(D$3:D$35)-2)/1000),""),ROW(A34))-INT(SMALL(IF(IF((MOD(COLUMN(D:Q),2)=0)*(Total!D$3:Q$35&lt;&gt;""),Total!D$3:Q$35,"")&lt;&gt;"",COLUMN(D:Q)-3+((ROW(D$3:D$35)-2)/1000),""),ROW(A34))))*1000,INT(SMALL(IF(IF((MOD(COLUMN(D:Q),2)=0)*(Total!D$3:Q$35&lt;&gt;""),Total!D$3:Q$35,"")&lt;&gt;"",COLUMN(D:Q)-3+((ROW(D$3:D$35)-2)/1000),""),ROW(A34))))</f>
        <v>Fer</v>
      </c>
      <c r="B36" s="111" t="str" cm="1">
        <f t="array" aca="1" ref="B36" ca="1">IFERROR(OFFSET($A$2,MATCH(0,COUNTIF(B$2:B35,colA),0),),"")</f>
        <v>Peau de Larve Verte</v>
      </c>
      <c r="C36" s="112" cm="1">
        <f t="array" aca="1" ref="C36" ca="1">SUMPRODUCT(IFERROR(($D$3:$P$35=$B36)*($E$3:$Q$35),0))</f>
        <v>7</v>
      </c>
      <c r="D36" s="8"/>
      <c r="E36" s="47"/>
      <c r="F36" s="2"/>
      <c r="G36" s="50"/>
      <c r="H36" s="2"/>
      <c r="I36" s="50"/>
      <c r="J36" s="2"/>
      <c r="K36" s="50"/>
      <c r="L36" s="2"/>
      <c r="M36" s="4"/>
      <c r="N36" s="2"/>
      <c r="O36" s="4"/>
      <c r="P36" s="2"/>
      <c r="Q36" s="4"/>
      <c r="R36" s="12"/>
      <c r="S36" s="12"/>
    </row>
    <row r="37" spans="1:19" ht="13.2" x14ac:dyDescent="0.25">
      <c r="A37" t="str" cm="1">
        <f t="array" ref="A37">INDEX(D$3:Q$35,(SMALL(IF(IF((MOD(COLUMN(D:Q),2)=0)*(Total!D$3:Q$35&lt;&gt;""),Total!D$3:Q$35,"")&lt;&gt;"",COLUMN(D:Q)-3+((ROW(D$3:D$35)-2)/1000),""),ROW(A35))-INT(SMALL(IF(IF((MOD(COLUMN(D:Q),2)=0)*(Total!D$3:Q$35&lt;&gt;""),Total!D$3:Q$35,"")&lt;&gt;"",COLUMN(D:Q)-3+((ROW(D$3:D$35)-2)/1000),""),ROW(A35))))*1000,INT(SMALL(IF(IF((MOD(COLUMN(D:Q),2)=0)*(Total!D$3:Q$35&lt;&gt;""),Total!D$3:Q$35,"")&lt;&gt;"",COLUMN(D:Q)-3+((ROW(D$3:D$35)-2)/1000),""),ROW(A35))))</f>
        <v>Bave de bouftou</v>
      </c>
      <c r="B37" s="111" t="str" cm="1">
        <f t="array" aca="1" ref="B37" ca="1">IFERROR(OFFSET($A$2,MATCH(0,COUNTIF(B$2:B36,colA),0),),"")</f>
        <v>Oeil d'Arakmuté</v>
      </c>
      <c r="C37" s="112" cm="1">
        <f t="array" aca="1" ref="C37" ca="1">SUMPRODUCT(IFERROR(($D$3:$P$35=$B37)*($E$3:$Q$35),0))</f>
        <v>9</v>
      </c>
      <c r="D37" s="8"/>
      <c r="E37" s="47"/>
      <c r="F37" s="2"/>
      <c r="G37" s="50"/>
      <c r="H37" s="2"/>
      <c r="I37" s="50"/>
      <c r="J37" s="2"/>
      <c r="K37" s="50"/>
      <c r="L37" s="2"/>
      <c r="M37" s="4"/>
      <c r="N37" s="2"/>
      <c r="O37" s="4"/>
      <c r="P37" s="2"/>
      <c r="Q37" s="4"/>
      <c r="R37" s="12"/>
      <c r="S37" s="12"/>
    </row>
    <row r="38" spans="1:19" ht="13.2" x14ac:dyDescent="0.25">
      <c r="A38" t="str" cm="1">
        <f t="array" ref="A38">INDEX(D$3:Q$35,(SMALL(IF(IF((MOD(COLUMN(D:Q),2)=0)*(Total!D$3:Q$35&lt;&gt;""),Total!D$3:Q$35,"")&lt;&gt;"",COLUMN(D:Q)-3+((ROW(D$3:D$35)-2)/1000),""),ROW(A36))-INT(SMALL(IF(IF((MOD(COLUMN(D:Q),2)=0)*(Total!D$3:Q$35&lt;&gt;""),Total!D$3:Q$35,"")&lt;&gt;"",COLUMN(D:Q)-3+((ROW(D$3:D$35)-2)/1000),""),ROW(A36))))*1000,INT(SMALL(IF(IF((MOD(COLUMN(D:Q),2)=0)*(Total!D$3:Q$35&lt;&gt;""),Total!D$3:Q$35,"")&lt;&gt;"",COLUMN(D:Q)-3+((ROW(D$3:D$35)-2)/1000),""),ROW(A36))))</f>
        <v>Volve d'Aminite</v>
      </c>
      <c r="B38" s="111" t="str" cm="1">
        <f t="array" aca="1" ref="B38" ca="1">IFERROR(OFFSET($A$2,MATCH(0,COUNTIF(B$2:B37,colA),0),),"")</f>
        <v>Serviette de plage</v>
      </c>
      <c r="C38" s="112" cm="1">
        <f t="array" aca="1" ref="C38" ca="1">SUMPRODUCT(IFERROR(($D$3:$P$35=$B38)*($E$3:$Q$35),0))</f>
        <v>3</v>
      </c>
      <c r="D38" s="8"/>
      <c r="E38" s="47"/>
      <c r="F38" s="2"/>
      <c r="G38" s="50"/>
      <c r="H38" s="2"/>
      <c r="I38" s="50"/>
      <c r="J38" s="2"/>
      <c r="K38" s="50"/>
      <c r="L38" s="2"/>
      <c r="M38" s="4"/>
      <c r="N38" s="2"/>
      <c r="O38" s="4"/>
      <c r="P38" s="2"/>
      <c r="Q38" s="4"/>
      <c r="R38" s="12"/>
      <c r="S38" s="12"/>
    </row>
    <row r="39" spans="1:19" ht="13.2" x14ac:dyDescent="0.25">
      <c r="A39" t="str" cm="1">
        <f t="array" ref="A39">INDEX(D$3:Q$35,(SMALL(IF(IF((MOD(COLUMN(D:Q),2)=0)*(Total!D$3:Q$35&lt;&gt;""),Total!D$3:Q$35,"")&lt;&gt;"",COLUMN(D:Q)-3+((ROW(D$3:D$35)-2)/1000),""),ROW(A37))-INT(SMALL(IF(IF((MOD(COLUMN(D:Q),2)=0)*(Total!D$3:Q$35&lt;&gt;""),Total!D$3:Q$35,"")&lt;&gt;"",COLUMN(D:Q)-3+((ROW(D$3:D$35)-2)/1000),""),ROW(A37))))*1000,INT(SMALL(IF(IF((MOD(COLUMN(D:Q),2)=0)*(Total!D$3:Q$35&lt;&gt;""),Total!D$3:Q$35,"")&lt;&gt;"",COLUMN(D:Q)-3+((ROW(D$3:D$35)-2)/1000),""),ROW(A37))))</f>
        <v>Relique Incarnam</v>
      </c>
      <c r="B39" s="111" t="str" cm="1">
        <f t="array" aca="1" ref="B39" ca="1">IFERROR(OFFSET($A$2,MATCH(0,COUNTIF(B$2:B38,colA),0),),"")</f>
        <v>Engrais</v>
      </c>
      <c r="C39" s="112" cm="1">
        <f t="array" aca="1" ref="C39" ca="1">SUMPRODUCT(IFERROR(($D$3:$P$35=$B39)*($E$3:$Q$35),0))</f>
        <v>3</v>
      </c>
      <c r="D39" s="8"/>
      <c r="E39" s="47"/>
      <c r="F39" s="2"/>
      <c r="G39" s="50"/>
      <c r="H39" s="2"/>
      <c r="I39" s="50"/>
      <c r="J39" s="2"/>
      <c r="K39" s="50"/>
      <c r="L39" s="2"/>
      <c r="M39" s="4"/>
      <c r="N39" s="2"/>
      <c r="O39" s="4"/>
      <c r="P39" s="2"/>
      <c r="Q39" s="4"/>
      <c r="R39" s="12"/>
      <c r="S39" s="12"/>
    </row>
    <row r="40" spans="1:19" ht="13.2" x14ac:dyDescent="0.25">
      <c r="A40" t="str" cm="1">
        <f t="array" ref="A40">INDEX(D$3:Q$35,(SMALL(IF(IF((MOD(COLUMN(D:Q),2)=0)*(Total!D$3:Q$35&lt;&gt;""),Total!D$3:Q$35,"")&lt;&gt;"",COLUMN(D:Q)-3+((ROW(D$3:D$35)-2)/1000),""),ROW(A38))-INT(SMALL(IF(IF((MOD(COLUMN(D:Q),2)=0)*(Total!D$3:Q$35&lt;&gt;""),Total!D$3:Q$35,"")&lt;&gt;"",COLUMN(D:Q)-3+((ROW(D$3:D$35)-2)/1000),""),ROW(A38))))*1000,INT(SMALL(IF(IF((MOD(COLUMN(D:Q),2)=0)*(Total!D$3:Q$35&lt;&gt;""),Total!D$3:Q$35,"")&lt;&gt;"",COLUMN(D:Q)-3+((ROW(D$3:D$35)-2)/1000),""),ROW(A38))))</f>
        <v>Os de chafer</v>
      </c>
      <c r="B40" s="111" t="str" cm="1">
        <f t="array" aca="1" ref="B40" ca="1">IFERROR(OFFSET($A$2,MATCH(0,COUNTIF(B$2:B39,colA),0),),"")</f>
        <v>Plume de Piou Violet</v>
      </c>
      <c r="C40" s="112" cm="1">
        <f t="array" aca="1" ref="C40" ca="1">SUMPRODUCT(IFERROR(($D$3:$P$35=$B40)*($E$3:$Q$35),0))</f>
        <v>3</v>
      </c>
      <c r="D40" s="8"/>
      <c r="E40" s="47"/>
      <c r="F40" s="2"/>
      <c r="G40" s="50"/>
      <c r="H40" s="2"/>
      <c r="I40" s="50"/>
      <c r="J40" s="2"/>
      <c r="K40" s="50"/>
      <c r="L40" s="2"/>
      <c r="M40" s="4"/>
      <c r="N40" s="2"/>
      <c r="O40" s="4"/>
      <c r="P40" s="2"/>
      <c r="Q40" s="4"/>
      <c r="R40" s="12"/>
      <c r="S40" s="12"/>
    </row>
    <row r="41" spans="1:19" ht="13.2" x14ac:dyDescent="0.25">
      <c r="A41" t="str" cm="1">
        <f t="array" ref="A41">INDEX(D$3:Q$35,(SMALL(IF(IF((MOD(COLUMN(D:Q),2)=0)*(Total!D$3:Q$35&lt;&gt;""),Total!D$3:Q$35,"")&lt;&gt;"",COLUMN(D:Q)-3+((ROW(D$3:D$35)-2)/1000),""),ROW(A39))-INT(SMALL(IF(IF((MOD(COLUMN(D:Q),2)=0)*(Total!D$3:Q$35&lt;&gt;""),Total!D$3:Q$35,"")&lt;&gt;"",COLUMN(D:Q)-3+((ROW(D$3:D$35)-2)/1000),""),ROW(A39))))*1000,INT(SMALL(IF(IF((MOD(COLUMN(D:Q),2)=0)*(Total!D$3:Q$35&lt;&gt;""),Total!D$3:Q$35,"")&lt;&gt;"",COLUMN(D:Q)-3+((ROW(D$3:D$35)-2)/1000),""),ROW(A39))))</f>
        <v>Volve d'Aminite</v>
      </c>
      <c r="B41" s="111" t="str" cm="1">
        <f t="array" aca="1" ref="B41" ca="1">IFERROR(OFFSET($A$2,MATCH(0,COUNTIF(B$2:B40,colA),0),),"")</f>
        <v>Fleur de Pissenlit</v>
      </c>
      <c r="C41" s="112" cm="1">
        <f t="array" aca="1" ref="C41" ca="1">SUMPRODUCT(IFERROR(($D$3:$P$35=$B41)*($E$3:$Q$35),0))</f>
        <v>3</v>
      </c>
      <c r="D41" s="8"/>
      <c r="E41" s="47"/>
      <c r="F41" s="2"/>
      <c r="G41" s="50"/>
      <c r="H41" s="2"/>
      <c r="I41" s="50"/>
      <c r="J41" s="2"/>
      <c r="K41" s="50"/>
      <c r="L41" s="2"/>
      <c r="M41" s="4"/>
      <c r="N41" s="2"/>
      <c r="O41" s="4"/>
      <c r="P41" s="2"/>
      <c r="Q41" s="4"/>
      <c r="R41" s="12"/>
      <c r="S41" s="12"/>
    </row>
    <row r="42" spans="1:19" ht="13.2" x14ac:dyDescent="0.25">
      <c r="A42" t="str" cm="1">
        <f t="array" ref="A42">INDEX(D$3:Q$35,(SMALL(IF(IF((MOD(COLUMN(D:Q),2)=0)*(Total!D$3:Q$35&lt;&gt;""),Total!D$3:Q$35,"")&lt;&gt;"",COLUMN(D:Q)-3+((ROW(D$3:D$35)-2)/1000),""),ROW(A40))-INT(SMALL(IF(IF((MOD(COLUMN(D:Q),2)=0)*(Total!D$3:Q$35&lt;&gt;""),Total!D$3:Q$35,"")&lt;&gt;"",COLUMN(D:Q)-3+((ROW(D$3:D$35)-2)/1000),""),ROW(A40))))*1000,INT(SMALL(IF(IF((MOD(COLUMN(D:Q),2)=0)*(Total!D$3:Q$35&lt;&gt;""),Total!D$3:Q$35,"")&lt;&gt;"",COLUMN(D:Q)-3+((ROW(D$3:D$35)-2)/1000),""),ROW(A40))))</f>
        <v>Epine du Champ Champ</v>
      </c>
      <c r="B42" s="111" t="str" cm="1">
        <f t="array" aca="1" ref="B42" ca="1">IFERROR(OFFSET($A$2,MATCH(0,COUNTIF(B$2:B41,colA),0),),"")</f>
        <v>Defense du Sanglier</v>
      </c>
      <c r="C42" s="112" cm="1">
        <f t="array" aca="1" ref="C42" ca="1">SUMPRODUCT(IFERROR(($D$3:$P$35=$B42)*($E$3:$Q$35),0))</f>
        <v>4</v>
      </c>
      <c r="D42" s="8"/>
      <c r="E42" s="47"/>
      <c r="F42" s="2"/>
      <c r="G42" s="50"/>
      <c r="H42" s="2"/>
      <c r="I42" s="50"/>
      <c r="J42" s="2"/>
      <c r="K42" s="50"/>
      <c r="L42" s="2"/>
      <c r="M42" s="4"/>
      <c r="N42" s="2"/>
      <c r="O42" s="4"/>
      <c r="P42" s="2"/>
      <c r="Q42" s="4"/>
      <c r="R42" s="12"/>
      <c r="S42" s="12"/>
    </row>
    <row r="43" spans="1:19" ht="13.2" x14ac:dyDescent="0.25">
      <c r="A43" t="str" cm="1">
        <f t="array" ref="A43">INDEX(D$3:Q$35,(SMALL(IF(IF((MOD(COLUMN(D:Q),2)=0)*(Total!D$3:Q$35&lt;&gt;""),Total!D$3:Q$35,"")&lt;&gt;"",COLUMN(D:Q)-3+((ROW(D$3:D$35)-2)/1000),""),ROW(A41))-INT(SMALL(IF(IF((MOD(COLUMN(D:Q),2)=0)*(Total!D$3:Q$35&lt;&gt;""),Total!D$3:Q$35,"")&lt;&gt;"",COLUMN(D:Q)-3+((ROW(D$3:D$35)-2)/1000),""),ROW(A41))))*1000,INT(SMALL(IF(IF((MOD(COLUMN(D:Q),2)=0)*(Total!D$3:Q$35&lt;&gt;""),Total!D$3:Q$35,"")&lt;&gt;"",COLUMN(D:Q)-3+((ROW(D$3:D$35)-2)/1000),""),ROW(A41))))</f>
        <v>Peau de Larve Verte</v>
      </c>
      <c r="B43" s="111" t="str" cm="1">
        <f t="array" aca="1" ref="B43" ca="1">IFERROR(OFFSET($A$2,MATCH(0,COUNTIF(B$2:B42,colA),0),),"")</f>
        <v>Etoffe écurouille</v>
      </c>
      <c r="C43" s="112" cm="1">
        <f t="array" aca="1" ref="C43" ca="1">SUMPRODUCT(IFERROR(($D$3:$P$35=$B43)*($E$3:$Q$35),0))</f>
        <v>1</v>
      </c>
      <c r="D43" s="8"/>
      <c r="E43" s="47"/>
      <c r="F43" s="2"/>
      <c r="G43" s="50"/>
      <c r="H43" s="2"/>
      <c r="I43" s="50"/>
      <c r="J43" s="2"/>
      <c r="K43" s="50"/>
      <c r="L43" s="2"/>
      <c r="M43" s="4"/>
      <c r="N43" s="2"/>
      <c r="O43" s="4"/>
      <c r="P43" s="2"/>
      <c r="Q43" s="4"/>
      <c r="R43" s="12"/>
      <c r="S43" s="12"/>
    </row>
    <row r="44" spans="1:19" ht="13.2" x14ac:dyDescent="0.25">
      <c r="A44" t="str" cm="1">
        <f t="array" ref="A44">INDEX(D$3:Q$35,(SMALL(IF(IF((MOD(COLUMN(D:Q),2)=0)*(Total!D$3:Q$35&lt;&gt;""),Total!D$3:Q$35,"")&lt;&gt;"",COLUMN(D:Q)-3+((ROW(D$3:D$35)-2)/1000),""),ROW(A42))-INT(SMALL(IF(IF((MOD(COLUMN(D:Q),2)=0)*(Total!D$3:Q$35&lt;&gt;""),Total!D$3:Q$35,"")&lt;&gt;"",COLUMN(D:Q)-3+((ROW(D$3:D$35)-2)/1000),""),ROW(A42))))*1000,INT(SMALL(IF(IF((MOD(COLUMN(D:Q),2)=0)*(Total!D$3:Q$35&lt;&gt;""),Total!D$3:Q$35,"")&lt;&gt;"",COLUMN(D:Q)-3+((ROW(D$3:D$35)-2)/1000),""),ROW(A42))))</f>
        <v>Oeil d'Arakmuté</v>
      </c>
      <c r="B44" s="111" t="str" cm="1">
        <f t="array" aca="1" ref="B44" ca="1">IFERROR(OFFSET($A$2,MATCH(0,COUNTIF(B$2:B43,colA),0),),"")</f>
        <v>Plume de piou vert</v>
      </c>
      <c r="C44" s="112" cm="1">
        <f t="array" aca="1" ref="C44" ca="1">SUMPRODUCT(IFERROR(($D$3:$P$35=$B44)*($E$3:$Q$35),0))</f>
        <v>3</v>
      </c>
      <c r="D44" s="8"/>
      <c r="E44" s="47"/>
      <c r="F44" s="2"/>
      <c r="G44" s="50"/>
      <c r="H44" s="2"/>
      <c r="I44" s="50"/>
      <c r="J44" s="2"/>
      <c r="K44" s="50"/>
      <c r="L44" s="2"/>
      <c r="M44" s="4"/>
      <c r="N44" s="2"/>
      <c r="O44" s="4"/>
      <c r="P44" s="2"/>
      <c r="Q44" s="4"/>
      <c r="R44" s="12"/>
      <c r="S44" s="12"/>
    </row>
    <row r="45" spans="1:19" ht="13.2" x14ac:dyDescent="0.25">
      <c r="A45" t="str" cm="1">
        <f t="array" ref="A45">INDEX(D$3:Q$35,(SMALL(IF(IF((MOD(COLUMN(D:Q),2)=0)*(Total!D$3:Q$35&lt;&gt;""),Total!D$3:Q$35,"")&lt;&gt;"",COLUMN(D:Q)-3+((ROW(D$3:D$35)-2)/1000),""),ROW(A43))-INT(SMALL(IF(IF((MOD(COLUMN(D:Q),2)=0)*(Total!D$3:Q$35&lt;&gt;""),Total!D$3:Q$35,"")&lt;&gt;"",COLUMN(D:Q)-3+((ROW(D$3:D$35)-2)/1000),""),ROW(A43))))*1000,INT(SMALL(IF(IF((MOD(COLUMN(D:Q),2)=0)*(Total!D$3:Q$35&lt;&gt;""),Total!D$3:Q$35,"")&lt;&gt;"",COLUMN(D:Q)-3+((ROW(D$3:D$35)-2)/1000),""),ROW(A43))))</f>
        <v>Serviette de plage</v>
      </c>
      <c r="B45" s="111" t="str" cm="1">
        <f t="array" aca="1" ref="B45" ca="1">IFERROR(OFFSET($A$2,MATCH(0,COUNTIF(B$2:B44,colA),0),),"")</f>
        <v>Plume de piou bleu</v>
      </c>
      <c r="C45" s="112" cm="1">
        <f t="array" aca="1" ref="C45" ca="1">SUMPRODUCT(IFERROR(($D$3:$P$35=$B45)*($E$3:$Q$35),0))</f>
        <v>3</v>
      </c>
      <c r="D45" s="8"/>
      <c r="E45" s="47"/>
      <c r="F45" s="2"/>
      <c r="G45" s="50"/>
      <c r="H45" s="2"/>
      <c r="I45" s="50"/>
      <c r="J45" s="2"/>
      <c r="K45" s="50"/>
      <c r="L45" s="2"/>
      <c r="M45" s="4"/>
      <c r="N45" s="2"/>
      <c r="O45" s="4"/>
      <c r="P45" s="2"/>
      <c r="Q45" s="4"/>
      <c r="R45" s="12"/>
      <c r="S45" s="12"/>
    </row>
    <row r="46" spans="1:19" ht="13.2" x14ac:dyDescent="0.25">
      <c r="A46" t="str" cm="1">
        <f t="array" ref="A46">INDEX(D$3:Q$35,(SMALL(IF(IF((MOD(COLUMN(D:Q),2)=0)*(Total!D$3:Q$35&lt;&gt;""),Total!D$3:Q$35,"")&lt;&gt;"",COLUMN(D:Q)-3+((ROW(D$3:D$35)-2)/1000),""),ROW(A44))-INT(SMALL(IF(IF((MOD(COLUMN(D:Q),2)=0)*(Total!D$3:Q$35&lt;&gt;""),Total!D$3:Q$35,"")&lt;&gt;"",COLUMN(D:Q)-3+((ROW(D$3:D$35)-2)/1000),""),ROW(A44))))*1000,INT(SMALL(IF(IF((MOD(COLUMN(D:Q),2)=0)*(Total!D$3:Q$35&lt;&gt;""),Total!D$3:Q$35,"")&lt;&gt;"",COLUMN(D:Q)-3+((ROW(D$3:D$35)-2)/1000),""),ROW(A44))))</f>
        <v>Pétale de Rose démoniaque</v>
      </c>
      <c r="B46" s="111" t="str" cm="1">
        <f t="array" aca="1" ref="B46" ca="1">IFERROR(OFFSET($A$2,MATCH(0,COUNTIF(B$2:B45,colA),0),),"")</f>
        <v>Intestin d'Araknosé</v>
      </c>
      <c r="C46" s="112" cm="1">
        <f t="array" aca="1" ref="C46" ca="1">SUMPRODUCT(IFERROR(($D$3:$P$35=$B46)*($E$3:$Q$35),0))</f>
        <v>12</v>
      </c>
      <c r="D46" s="8"/>
      <c r="E46" s="47"/>
      <c r="F46" s="2"/>
      <c r="G46" s="50"/>
      <c r="H46" s="2"/>
      <c r="I46" s="50"/>
      <c r="J46" s="2"/>
      <c r="K46" s="50"/>
      <c r="L46" s="2"/>
      <c r="M46" s="4"/>
      <c r="N46" s="2"/>
      <c r="O46" s="4"/>
      <c r="P46" s="2"/>
      <c r="Q46" s="4"/>
      <c r="R46" s="12"/>
      <c r="S46" s="12"/>
    </row>
    <row r="47" spans="1:19" ht="13.2" x14ac:dyDescent="0.25">
      <c r="A47" t="str" cm="1">
        <f t="array" ref="A47">INDEX(D$3:Q$35,(SMALL(IF(IF((MOD(COLUMN(D:Q),2)=0)*(Total!D$3:Q$35&lt;&gt;""),Total!D$3:Q$35,"")&lt;&gt;"",COLUMN(D:Q)-3+((ROW(D$3:D$35)-2)/1000),""),ROW(A45))-INT(SMALL(IF(IF((MOD(COLUMN(D:Q),2)=0)*(Total!D$3:Q$35&lt;&gt;""),Total!D$3:Q$35,"")&lt;&gt;"",COLUMN(D:Q)-3+((ROW(D$3:D$35)-2)/1000),""),ROW(A45))))*1000,INT(SMALL(IF(IF((MOD(COLUMN(D:Q),2)=0)*(Total!D$3:Q$35&lt;&gt;""),Total!D$3:Q$35,"")&lt;&gt;"",COLUMN(D:Q)-3+((ROW(D$3:D$35)-2)/1000),""),ROW(A45))))</f>
        <v>Engrais</v>
      </c>
      <c r="B47" s="111" t="str" cm="1">
        <f t="array" aca="1" ref="B47" ca="1">IFERROR(OFFSET($A$2,MATCH(0,COUNTIF(B$2:B46,colA),0),),"")</f>
        <v>Poils d'Arakne malade</v>
      </c>
      <c r="C47" s="112" cm="1">
        <f t="array" aca="1" ref="C47" ca="1">SUMPRODUCT(IFERROR(($D$3:$P$35=$B47)*($E$3:$Q$35),0))</f>
        <v>98</v>
      </c>
      <c r="D47" s="8"/>
      <c r="E47" s="47"/>
      <c r="F47" s="2"/>
      <c r="G47" s="50"/>
      <c r="H47" s="2"/>
      <c r="I47" s="50"/>
      <c r="J47" s="2"/>
      <c r="K47" s="50"/>
      <c r="L47" s="2"/>
      <c r="M47" s="4"/>
      <c r="N47" s="2"/>
      <c r="O47" s="4"/>
      <c r="P47" s="2"/>
      <c r="Q47" s="4"/>
      <c r="R47" s="12"/>
      <c r="S47" s="12"/>
    </row>
    <row r="48" spans="1:19" ht="13.2" x14ac:dyDescent="0.25">
      <c r="A48" t="str" cm="1">
        <f t="array" ref="A48">INDEX(D$3:Q$35,(SMALL(IF(IF((MOD(COLUMN(D:Q),2)=0)*(Total!D$3:Q$35&lt;&gt;""),Total!D$3:Q$35,"")&lt;&gt;"",COLUMN(D:Q)-3+((ROW(D$3:D$35)-2)/1000),""),ROW(A46))-INT(SMALL(IF(IF((MOD(COLUMN(D:Q),2)=0)*(Total!D$3:Q$35&lt;&gt;""),Total!D$3:Q$35,"")&lt;&gt;"",COLUMN(D:Q)-3+((ROW(D$3:D$35)-2)/1000),""),ROW(A46))))*1000,INT(SMALL(IF(IF((MOD(COLUMN(D:Q),2)=0)*(Total!D$3:Q$35&lt;&gt;""),Total!D$3:Q$35,"")&lt;&gt;"",COLUMN(D:Q)-3+((ROW(D$3:D$35)-2)/1000),""),ROW(A46))))</f>
        <v>Fluide Glacial</v>
      </c>
      <c r="B48" s="111" t="str" cm="1">
        <f t="array" aca="1" ref="B48" ca="1">IFERROR(OFFSET($A$2,MATCH(0,COUNTIF(B$2:B47,colA),0),),"")</f>
        <v>Peau de larve jaune</v>
      </c>
      <c r="C48" s="112" cm="1">
        <f t="array" aca="1" ref="C48" ca="1">SUMPRODUCT(IFERROR(($D$3:$P$35=$B48)*($E$3:$Q$35),0))</f>
        <v>19</v>
      </c>
      <c r="D48" s="8"/>
      <c r="E48" s="47"/>
      <c r="F48" s="2"/>
      <c r="G48" s="50"/>
      <c r="H48" s="2"/>
      <c r="I48" s="50"/>
      <c r="J48" s="2"/>
      <c r="K48" s="50"/>
      <c r="L48" s="2"/>
      <c r="M48" s="4"/>
      <c r="N48" s="2"/>
      <c r="O48" s="4"/>
      <c r="P48" s="2"/>
      <c r="Q48" s="4"/>
      <c r="R48" s="12"/>
      <c r="S48" s="12"/>
    </row>
    <row r="49" spans="1:19" ht="13.2" x14ac:dyDescent="0.25">
      <c r="A49" t="str" cm="1">
        <f t="array" ref="A49">INDEX(D$3:Q$35,(SMALL(IF(IF((MOD(COLUMN(D:Q),2)=0)*(Total!D$3:Q$35&lt;&gt;""),Total!D$3:Q$35,"")&lt;&gt;"",COLUMN(D:Q)-3+((ROW(D$3:D$35)-2)/1000),""),ROW(A47))-INT(SMALL(IF(IF((MOD(COLUMN(D:Q),2)=0)*(Total!D$3:Q$35&lt;&gt;""),Total!D$3:Q$35,"")&lt;&gt;"",COLUMN(D:Q)-3+((ROW(D$3:D$35)-2)/1000),""),ROW(A47))))*1000,INT(SMALL(IF(IF((MOD(COLUMN(D:Q),2)=0)*(Total!D$3:Q$35&lt;&gt;""),Total!D$3:Q$35,"")&lt;&gt;"",COLUMN(D:Q)-3+((ROW(D$3:D$35)-2)/1000),""),ROW(A47))))</f>
        <v>Plume de Piou Violet</v>
      </c>
      <c r="B49" s="111" t="str" cm="1">
        <f t="array" aca="1" ref="B49" ca="1">IFERROR(OFFSET($A$2,MATCH(0,COUNTIF(B$2:B48,colA),0),),"")</f>
        <v>Patte d'Arakne magique</v>
      </c>
      <c r="C49" s="112" cm="1">
        <f t="array" aca="1" ref="C49" ca="1">SUMPRODUCT(IFERROR(($D$3:$P$35=$B49)*($E$3:$Q$35),0))</f>
        <v>2</v>
      </c>
      <c r="D49" s="8"/>
      <c r="E49" s="47"/>
      <c r="F49" s="2"/>
      <c r="G49" s="50"/>
      <c r="H49" s="2"/>
      <c r="I49" s="50"/>
      <c r="J49" s="2"/>
      <c r="K49" s="50"/>
      <c r="L49" s="2"/>
      <c r="M49" s="4"/>
      <c r="N49" s="2"/>
      <c r="O49" s="4"/>
      <c r="P49" s="2"/>
      <c r="Q49" s="4"/>
      <c r="R49" s="12"/>
      <c r="S49" s="12"/>
    </row>
    <row r="50" spans="1:19" ht="13.2" x14ac:dyDescent="0.25">
      <c r="A50" t="str" cm="1">
        <f t="array" ref="A50">INDEX(D$3:Q$35,(SMALL(IF(IF((MOD(COLUMN(D:Q),2)=0)*(Total!D$3:Q$35&lt;&gt;""),Total!D$3:Q$35,"")&lt;&gt;"",COLUMN(D:Q)-3+((ROW(D$3:D$35)-2)/1000),""),ROW(A48))-INT(SMALL(IF(IF((MOD(COLUMN(D:Q),2)=0)*(Total!D$3:Q$35&lt;&gt;""),Total!D$3:Q$35,"")&lt;&gt;"",COLUMN(D:Q)-3+((ROW(D$3:D$35)-2)/1000),""),ROW(A48))))*1000,INT(SMALL(IF(IF((MOD(COLUMN(D:Q),2)=0)*(Total!D$3:Q$35&lt;&gt;""),Total!D$3:Q$35,"")&lt;&gt;"",COLUMN(D:Q)-3+((ROW(D$3:D$35)-2)/1000),""),ROW(A48))))</f>
        <v>Fleur de Pissenlit</v>
      </c>
      <c r="B50" s="111" t="str" cm="1">
        <f t="array" aca="1" ref="B50" ca="1">IFERROR(OFFSET($A$2,MATCH(0,COUNTIF(B$2:B49,colA),0),),"")</f>
        <v>Défense du sanglier</v>
      </c>
      <c r="C50" s="112" cm="1">
        <f t="array" aca="1" ref="C50" ca="1">SUMPRODUCT(IFERROR(($D$3:$P$35=$B50)*($E$3:$Q$35),0))</f>
        <v>4</v>
      </c>
      <c r="D50" s="8"/>
      <c r="E50" s="47"/>
      <c r="F50" s="2"/>
      <c r="G50" s="50"/>
      <c r="H50" s="2"/>
      <c r="I50" s="50"/>
      <c r="J50" s="2"/>
      <c r="K50" s="50"/>
      <c r="L50" s="2"/>
      <c r="M50" s="4"/>
      <c r="N50" s="2"/>
      <c r="O50" s="4"/>
      <c r="P50" s="2"/>
      <c r="Q50" s="4"/>
      <c r="R50" s="12"/>
      <c r="S50" s="12"/>
    </row>
    <row r="51" spans="1:19" ht="13.2" x14ac:dyDescent="0.25">
      <c r="A51" t="str" cm="1">
        <f t="array" ref="A51">INDEX(D$3:Q$35,(SMALL(IF(IF((MOD(COLUMN(D:Q),2)=0)*(Total!D$3:Q$35&lt;&gt;""),Total!D$3:Q$35,"")&lt;&gt;"",COLUMN(D:Q)-3+((ROW(D$3:D$35)-2)/1000),""),ROW(A49))-INT(SMALL(IF(IF((MOD(COLUMN(D:Q),2)=0)*(Total!D$3:Q$35&lt;&gt;""),Total!D$3:Q$35,"")&lt;&gt;"",COLUMN(D:Q)-3+((ROW(D$3:D$35)-2)/1000),""),ROW(A49))))*1000,INT(SMALL(IF(IF((MOD(COLUMN(D:Q),2)=0)*(Total!D$3:Q$35&lt;&gt;""),Total!D$3:Q$35,"")&lt;&gt;"",COLUMN(D:Q)-3+((ROW(D$3:D$35)-2)/1000),""),ROW(A49))))</f>
        <v>Defense du Sanglier</v>
      </c>
      <c r="B51" s="111" t="str" cm="1">
        <f t="array" aca="1" ref="B51" ca="1">IFERROR(OFFSET($A$2,MATCH(0,COUNTIF(B$2:B50,colA),0),),"")</f>
        <v>Poils de Darit</v>
      </c>
      <c r="C51" s="112" cm="1">
        <f t="array" aca="1" ref="C51" ca="1">SUMPRODUCT(IFERROR(($D$3:$P$35=$B51)*($E$3:$Q$35),0))</f>
        <v>1</v>
      </c>
      <c r="D51" s="8"/>
      <c r="E51" s="47"/>
      <c r="F51" s="2"/>
      <c r="G51" s="50"/>
      <c r="H51" s="2"/>
      <c r="I51" s="50"/>
      <c r="J51" s="2"/>
      <c r="K51" s="50"/>
      <c r="L51" s="2"/>
      <c r="M51" s="4"/>
      <c r="N51" s="2"/>
      <c r="O51" s="4"/>
      <c r="P51" s="2"/>
      <c r="Q51" s="4"/>
      <c r="R51" s="12"/>
      <c r="S51" s="12"/>
    </row>
    <row r="52" spans="1:19" ht="13.2" x14ac:dyDescent="0.25">
      <c r="A52" t="str" cm="1">
        <f t="array" ref="A52">INDEX(D$3:Q$35,(SMALL(IF(IF((MOD(COLUMN(D:Q),2)=0)*(Total!D$3:Q$35&lt;&gt;""),Total!D$3:Q$35,"")&lt;&gt;"",COLUMN(D:Q)-3+((ROW(D$3:D$35)-2)/1000),""),ROW(A50))-INT(SMALL(IF(IF((MOD(COLUMN(D:Q),2)=0)*(Total!D$3:Q$35&lt;&gt;""),Total!D$3:Q$35,"")&lt;&gt;"",COLUMN(D:Q)-3+((ROW(D$3:D$35)-2)/1000),""),ROW(A50))))*1000,INT(SMALL(IF(IF((MOD(COLUMN(D:Q),2)=0)*(Total!D$3:Q$35&lt;&gt;""),Total!D$3:Q$35,"")&lt;&gt;"",COLUMN(D:Q)-3+((ROW(D$3:D$35)-2)/1000),""),ROW(A50))))</f>
        <v>Etoffe écurouille</v>
      </c>
      <c r="B52" s="111" t="str" cm="1">
        <f t="array" aca="1" ref="B52" ca="1">IFERROR(OFFSET($A$2,MATCH(0,COUNTIF(B$2:B51,colA),0),),"")</f>
        <v>Feuille magique du tournesol affamé</v>
      </c>
      <c r="C52" s="112" cm="1">
        <f t="array" aca="1" ref="C52" ca="1">SUMPRODUCT(IFERROR(($D$3:$P$35=$B52)*($E$3:$Q$35),0))</f>
        <v>1</v>
      </c>
      <c r="D52" s="8"/>
      <c r="E52" s="47"/>
      <c r="F52" s="2"/>
      <c r="G52" s="50"/>
      <c r="H52" s="2"/>
      <c r="I52" s="50"/>
      <c r="J52" s="2"/>
      <c r="K52" s="50"/>
      <c r="L52" s="2"/>
      <c r="M52" s="4"/>
      <c r="N52" s="2"/>
      <c r="O52" s="4"/>
      <c r="P52" s="2"/>
      <c r="Q52" s="4"/>
      <c r="R52" s="12"/>
      <c r="S52" s="12"/>
    </row>
    <row r="53" spans="1:19" ht="13.2" x14ac:dyDescent="0.25">
      <c r="A53" t="str" cm="1">
        <f t="array" ref="A53">INDEX(D$3:Q$35,(SMALL(IF(IF((MOD(COLUMN(D:Q),2)=0)*(Total!D$3:Q$35&lt;&gt;""),Total!D$3:Q$35,"")&lt;&gt;"",COLUMN(D:Q)-3+((ROW(D$3:D$35)-2)/1000),""),ROW(A51))-INT(SMALL(IF(IF((MOD(COLUMN(D:Q),2)=0)*(Total!D$3:Q$35&lt;&gt;""),Total!D$3:Q$35,"")&lt;&gt;"",COLUMN(D:Q)-3+((ROW(D$3:D$35)-2)/1000),""),ROW(A51))))*1000,INT(SMALL(IF(IF((MOD(COLUMN(D:Q),2)=0)*(Total!D$3:Q$35&lt;&gt;""),Total!D$3:Q$35,"")&lt;&gt;"",COLUMN(D:Q)-3+((ROW(D$3:D$35)-2)/1000),""),ROW(A51))))</f>
        <v>Queue de chapardam</v>
      </c>
      <c r="B53" s="111" t="str" cm="1">
        <f t="array" aca="1" ref="B53" ca="1">IFERROR(OFFSET($A$2,MATCH(0,COUNTIF(B$2:B52,colA),0),),"")</f>
        <v>Ferrite</v>
      </c>
      <c r="C53" s="112" cm="1">
        <f t="array" aca="1" ref="C53" ca="1">SUMPRODUCT(IFERROR(($D$3:$P$35=$B53)*($E$3:$Q$35),0))</f>
        <v>3</v>
      </c>
      <c r="D53" s="8"/>
      <c r="E53" s="47"/>
      <c r="F53" s="2"/>
      <c r="G53" s="50"/>
      <c r="H53" s="2"/>
      <c r="I53" s="50"/>
      <c r="J53" s="2"/>
      <c r="K53" s="50"/>
      <c r="L53" s="2"/>
      <c r="M53" s="4"/>
      <c r="N53" s="2"/>
      <c r="O53" s="4"/>
      <c r="P53" s="2"/>
      <c r="Q53" s="4"/>
      <c r="R53" s="12"/>
      <c r="S53" s="12"/>
    </row>
    <row r="54" spans="1:19" ht="13.2" x14ac:dyDescent="0.25">
      <c r="A54" t="str" cm="1">
        <f t="array" ref="A54">INDEX(D$3:Q$35,(SMALL(IF(IF((MOD(COLUMN(D:Q),2)=0)*(Total!D$3:Q$35&lt;&gt;""),Total!D$3:Q$35,"")&lt;&gt;"",COLUMN(D:Q)-3+((ROW(D$3:D$35)-2)/1000),""),ROW(A52))-INT(SMALL(IF(IF((MOD(COLUMN(D:Q),2)=0)*(Total!D$3:Q$35&lt;&gt;""),Total!D$3:Q$35,"")&lt;&gt;"",COLUMN(D:Q)-3+((ROW(D$3:D$35)-2)/1000),""),ROW(A52))))*1000,INT(SMALL(IF(IF((MOD(COLUMN(D:Q),2)=0)*(Total!D$3:Q$35&lt;&gt;""),Total!D$3:Q$35,"")&lt;&gt;"",COLUMN(D:Q)-3+((ROW(D$3:D$35)-2)/1000),""),ROW(A52))))</f>
        <v>Pétale Diaphane</v>
      </c>
      <c r="B54" s="111" t="str" cm="1">
        <f t="array" aca="1" ref="B54" ca="1">IFERROR(OFFSET($A$2,MATCH(0,COUNTIF(B$2:B53,colA),0),),"")</f>
        <v>Bois de Frene</v>
      </c>
      <c r="C54" s="112" cm="1">
        <f t="array" aca="1" ref="C54" ca="1">SUMPRODUCT(IFERROR(($D$3:$P$35=$B54)*($E$3:$Q$35),0))</f>
        <v>30</v>
      </c>
      <c r="D54" s="8"/>
      <c r="E54" s="47"/>
      <c r="F54" s="2"/>
      <c r="G54" s="50"/>
      <c r="H54" s="2"/>
      <c r="I54" s="50"/>
      <c r="J54" s="2"/>
      <c r="K54" s="50"/>
      <c r="L54" s="2"/>
      <c r="M54" s="4"/>
      <c r="N54" s="2"/>
      <c r="O54" s="4"/>
      <c r="P54" s="2"/>
      <c r="Q54" s="4"/>
      <c r="R54" s="12"/>
      <c r="S54" s="12"/>
    </row>
    <row r="55" spans="1:19" ht="13.2" x14ac:dyDescent="0.25">
      <c r="A55" t="str" cm="1">
        <f t="array" ref="A55">INDEX(D$3:Q$35,(SMALL(IF(IF((MOD(COLUMN(D:Q),2)=0)*(Total!D$3:Q$35&lt;&gt;""),Total!D$3:Q$35,"")&lt;&gt;"",COLUMN(D:Q)-3+((ROW(D$3:D$35)-2)/1000),""),ROW(A53))-INT(SMALL(IF(IF((MOD(COLUMN(D:Q),2)=0)*(Total!D$3:Q$35&lt;&gt;""),Total!D$3:Q$35,"")&lt;&gt;"",COLUMN(D:Q)-3+((ROW(D$3:D$35)-2)/1000),""),ROW(A53))))*1000,INT(SMALL(IF(IF((MOD(COLUMN(D:Q),2)=0)*(Total!D$3:Q$35&lt;&gt;""),Total!D$3:Q$35,"")&lt;&gt;"",COLUMN(D:Q)-3+((ROW(D$3:D$35)-2)/1000),""),ROW(A53))))</f>
        <v>Plume chimérique</v>
      </c>
      <c r="B55" s="111" t="str" cm="1">
        <f t="array" aca="1" ref="B55" ca="1">IFERROR(OFFSET($A$2,MATCH(0,COUNTIF(B$2:B54,colA),0),),"")</f>
        <v>Plume de piou rose</v>
      </c>
      <c r="C55" s="112" cm="1">
        <f t="array" aca="1" ref="C55" ca="1">SUMPRODUCT(IFERROR(($D$3:$P$35=$B55)*($E$3:$Q$35),0))</f>
        <v>6</v>
      </c>
      <c r="D55" s="8"/>
      <c r="E55" s="47"/>
      <c r="F55" s="2"/>
      <c r="G55" s="50"/>
      <c r="H55" s="2"/>
      <c r="I55" s="50"/>
      <c r="J55" s="2"/>
      <c r="K55" s="50"/>
      <c r="L55" s="2"/>
      <c r="M55" s="4"/>
      <c r="N55" s="2"/>
      <c r="O55" s="4"/>
      <c r="P55" s="2"/>
      <c r="Q55" s="4"/>
      <c r="R55" s="12"/>
      <c r="S55" s="12"/>
    </row>
    <row r="56" spans="1:19" ht="13.2" x14ac:dyDescent="0.25">
      <c r="A56" t="str" cm="1">
        <f t="array" ref="A56">INDEX(D$3:Q$35,(SMALL(IF(IF((MOD(COLUMN(D:Q),2)=0)*(Total!D$3:Q$35&lt;&gt;""),Total!D$3:Q$35,"")&lt;&gt;"",COLUMN(D:Q)-3+((ROW(D$3:D$35)-2)/1000),""),ROW(A54))-INT(SMALL(IF(IF((MOD(COLUMN(D:Q),2)=0)*(Total!D$3:Q$35&lt;&gt;""),Total!D$3:Q$35,"")&lt;&gt;"",COLUMN(D:Q)-3+((ROW(D$3:D$35)-2)/1000),""),ROW(A54))))*1000,INT(SMALL(IF(IF((MOD(COLUMN(D:Q),2)=0)*(Total!D$3:Q$35&lt;&gt;""),Total!D$3:Q$35,"")&lt;&gt;"",COLUMN(D:Q)-3+((ROW(D$3:D$35)-2)/1000),""),ROW(A54))))</f>
        <v>Orties</v>
      </c>
      <c r="B56" s="111" t="str" cm="1">
        <f t="array" aca="1" ref="B56" ca="1">IFERROR(OFFSET($A$2,MATCH(0,COUNTIF(B$2:B55,colA),0),),"")</f>
        <v>Ecaille poisseuse</v>
      </c>
      <c r="C56" s="112" cm="1">
        <f t="array" aca="1" ref="C56" ca="1">SUMPRODUCT(IFERROR(($D$3:$P$35=$B56)*($E$3:$Q$35),0))</f>
        <v>2</v>
      </c>
      <c r="D56" s="8"/>
      <c r="E56" s="47"/>
      <c r="F56" s="2"/>
      <c r="G56" s="50"/>
      <c r="H56" s="2"/>
      <c r="I56" s="50"/>
      <c r="J56" s="2"/>
      <c r="K56" s="50"/>
      <c r="L56" s="2"/>
      <c r="M56" s="4"/>
      <c r="N56" s="2"/>
      <c r="O56" s="4"/>
      <c r="P56" s="2"/>
      <c r="Q56" s="4"/>
      <c r="R56" s="12"/>
      <c r="S56" s="12"/>
    </row>
    <row r="57" spans="1:19" ht="13.2" x14ac:dyDescent="0.25">
      <c r="A57" t="str" cm="1">
        <f t="array" ref="A57">INDEX(D$3:Q$35,(SMALL(IF(IF((MOD(COLUMN(D:Q),2)=0)*(Total!D$3:Q$35&lt;&gt;""),Total!D$3:Q$35,"")&lt;&gt;"",COLUMN(D:Q)-3+((ROW(D$3:D$35)-2)/1000),""),ROW(A55))-INT(SMALL(IF(IF((MOD(COLUMN(D:Q),2)=0)*(Total!D$3:Q$35&lt;&gt;""),Total!D$3:Q$35,"")&lt;&gt;"",COLUMN(D:Q)-3+((ROW(D$3:D$35)-2)/1000),""),ROW(A55))))*1000,INT(SMALL(IF(IF((MOD(COLUMN(D:Q),2)=0)*(Total!D$3:Q$35&lt;&gt;""),Total!D$3:Q$35,"")&lt;&gt;"",COLUMN(D:Q)-3+((ROW(D$3:D$35)-2)/1000),""),ROW(A55))))</f>
        <v>Laine céleste</v>
      </c>
      <c r="B57" s="111" t="str" cm="1">
        <f t="array" aca="1" ref="B57" ca="1">IFERROR(OFFSET($A$2,MATCH(0,COUNTIF(B$2:B56,colA),0),),"")</f>
        <v>Petale de Tournesol sauvage</v>
      </c>
      <c r="C57" s="112" cm="1">
        <f t="array" aca="1" ref="C57" ca="1">SUMPRODUCT(IFERROR(($D$3:$P$35=$B57)*($E$3:$Q$35),0))</f>
        <v>9</v>
      </c>
      <c r="D57" s="8"/>
      <c r="E57" s="47"/>
      <c r="F57" s="2"/>
      <c r="G57" s="50"/>
      <c r="H57" s="2"/>
      <c r="I57" s="50"/>
      <c r="J57" s="2"/>
      <c r="K57" s="50"/>
      <c r="L57" s="2"/>
      <c r="M57" s="4"/>
      <c r="N57" s="2"/>
      <c r="O57" s="4"/>
      <c r="P57" s="2"/>
      <c r="Q57" s="4"/>
      <c r="R57" s="12"/>
      <c r="S57" s="12"/>
    </row>
    <row r="58" spans="1:19" ht="13.2" x14ac:dyDescent="0.25">
      <c r="A58" t="str" cm="1">
        <f t="array" ref="A58">INDEX(D$3:Q$35,(SMALL(IF(IF((MOD(COLUMN(D:Q),2)=0)*(Total!D$3:Q$35&lt;&gt;""),Total!D$3:Q$35,"")&lt;&gt;"",COLUMN(D:Q)-3+((ROW(D$3:D$35)-2)/1000),""),ROW(A56))-INT(SMALL(IF(IF((MOD(COLUMN(D:Q),2)=0)*(Total!D$3:Q$35&lt;&gt;""),Total!D$3:Q$35,"")&lt;&gt;"",COLUMN(D:Q)-3+((ROW(D$3:D$35)-2)/1000),""),ROW(A56))))*1000,INT(SMALL(IF(IF((MOD(COLUMN(D:Q),2)=0)*(Total!D$3:Q$35&lt;&gt;""),Total!D$3:Q$35,"")&lt;&gt;"",COLUMN(D:Q)-3+((ROW(D$3:D$35)-2)/1000),""),ROW(A56))))</f>
        <v>Cendres éternelles</v>
      </c>
      <c r="B58" s="111" t="str" cm="1">
        <f t="array" aca="1" ref="B58" ca="1">IFERROR(OFFSET($A$2,MATCH(0,COUNTIF(B$2:B57,colA),0),),"")</f>
        <v>Crème à bronzer</v>
      </c>
      <c r="C58" s="112" cm="1">
        <f t="array" aca="1" ref="C58" ca="1">SUMPRODUCT(IFERROR(($D$3:$P$35=$B58)*($E$3:$Q$35),0))</f>
        <v>6</v>
      </c>
      <c r="D58" s="8"/>
      <c r="E58" s="47"/>
      <c r="F58" s="2"/>
      <c r="G58" s="50"/>
      <c r="H58" s="2"/>
      <c r="I58" s="50"/>
      <c r="J58" s="2"/>
      <c r="K58" s="50"/>
      <c r="L58" s="2"/>
      <c r="M58" s="4"/>
      <c r="N58" s="2"/>
      <c r="O58" s="4"/>
      <c r="P58" s="2"/>
      <c r="Q58" s="4"/>
      <c r="R58" s="12"/>
      <c r="S58" s="12"/>
    </row>
    <row r="59" spans="1:19" ht="13.2" x14ac:dyDescent="0.25">
      <c r="A59" t="str" cm="1">
        <f t="array" ref="A59">INDEX(D$3:Q$35,(SMALL(IF(IF((MOD(COLUMN(D:Q),2)=0)*(Total!D$3:Q$35&lt;&gt;""),Total!D$3:Q$35,"")&lt;&gt;"",COLUMN(D:Q)-3+((ROW(D$3:D$35)-2)/1000),""),ROW(A57))-INT(SMALL(IF(IF((MOD(COLUMN(D:Q),2)=0)*(Total!D$3:Q$35&lt;&gt;""),Total!D$3:Q$35,"")&lt;&gt;"",COLUMN(D:Q)-3+((ROW(D$3:D$35)-2)/1000),""),ROW(A57))))*1000,INT(SMALL(IF(IF((MOD(COLUMN(D:Q),2)=0)*(Total!D$3:Q$35&lt;&gt;""),Total!D$3:Q$35,"")&lt;&gt;"",COLUMN(D:Q)-3+((ROW(D$3:D$35)-2)/1000),""),ROW(A57))))</f>
        <v>Peau de Gloot</v>
      </c>
      <c r="B59" s="111" t="str" cm="1">
        <f t="array" aca="1" ref="B59" ca="1">IFERROR(OFFSET($A$2,MATCH(0,COUNTIF(B$2:B58,colA),0),),"")</f>
        <v>Fleur de pissenlit diabolique</v>
      </c>
      <c r="C59" s="112" cm="1">
        <f t="array" aca="1" ref="C59" ca="1">SUMPRODUCT(IFERROR(($D$3:$P$35=$B59)*($E$3:$Q$35),0))</f>
        <v>3</v>
      </c>
      <c r="D59" s="8"/>
      <c r="E59" s="47"/>
      <c r="F59" s="2"/>
      <c r="G59" s="50"/>
      <c r="H59" s="2"/>
      <c r="I59" s="50"/>
      <c r="J59" s="2"/>
      <c r="K59" s="50"/>
      <c r="L59" s="2"/>
      <c r="M59" s="4"/>
      <c r="N59" s="2"/>
      <c r="O59" s="4"/>
      <c r="P59" s="2"/>
      <c r="Q59" s="4"/>
      <c r="R59" s="12"/>
      <c r="S59" s="12"/>
    </row>
    <row r="60" spans="1:19" ht="13.2" x14ac:dyDescent="0.25">
      <c r="A60" t="str" cm="1">
        <f t="array" ref="A60">INDEX(D$3:Q$35,(SMALL(IF(IF((MOD(COLUMN(D:Q),2)=0)*(Total!D$3:Q$35&lt;&gt;""),Total!D$3:Q$35,"")&lt;&gt;"",COLUMN(D:Q)-3+((ROW(D$3:D$35)-2)/1000),""),ROW(A58))-INT(SMALL(IF(IF((MOD(COLUMN(D:Q),2)=0)*(Total!D$3:Q$35&lt;&gt;""),Total!D$3:Q$35,"")&lt;&gt;"",COLUMN(D:Q)-3+((ROW(D$3:D$35)-2)/1000),""),ROW(A58))))*1000,INT(SMALL(IF(IF((MOD(COLUMN(D:Q),2)=0)*(Total!D$3:Q$35&lt;&gt;""),Total!D$3:Q$35,"")&lt;&gt;"",COLUMN(D:Q)-3+((ROW(D$3:D$35)-2)/1000),""),ROW(A58))))</f>
        <v>Os chafer</v>
      </c>
      <c r="B60" s="111" t="str" cm="1">
        <f t="array" aca="1" ref="B60" ca="1">IFERROR(OFFSET($A$2,MATCH(0,COUNTIF(B$2:B59,colA),0),),"")</f>
        <v>Bec du tofu</v>
      </c>
      <c r="C60" s="112" cm="1">
        <f t="array" aca="1" ref="C60" ca="1">SUMPRODUCT(IFERROR(($D$3:$P$35=$B60)*($E$3:$Q$35),0))</f>
        <v>3</v>
      </c>
      <c r="D60" s="8"/>
      <c r="E60" s="47"/>
      <c r="F60" s="2"/>
      <c r="G60" s="50"/>
      <c r="H60" s="2"/>
      <c r="I60" s="50"/>
      <c r="J60" s="2"/>
      <c r="K60" s="50"/>
      <c r="L60" s="2"/>
      <c r="M60" s="4"/>
      <c r="N60" s="2"/>
      <c r="O60" s="4"/>
      <c r="P60" s="2"/>
      <c r="Q60" s="4"/>
      <c r="R60" s="12"/>
      <c r="S60" s="12"/>
    </row>
    <row r="61" spans="1:19" ht="13.2" x14ac:dyDescent="0.25">
      <c r="A61" t="str" cm="1">
        <f t="array" ref="A61">INDEX(D$3:Q$35,(SMALL(IF(IF((MOD(COLUMN(D:Q),2)=0)*(Total!D$3:Q$35&lt;&gt;""),Total!D$3:Q$35,"")&lt;&gt;"",COLUMN(D:Q)-3+((ROW(D$3:D$35)-2)/1000),""),ROW(A59))-INT(SMALL(IF(IF((MOD(COLUMN(D:Q),2)=0)*(Total!D$3:Q$35&lt;&gt;""),Total!D$3:Q$35,"")&lt;&gt;"",COLUMN(D:Q)-3+((ROW(D$3:D$35)-2)/1000),""),ROW(A59))))*1000,INT(SMALL(IF(IF((MOD(COLUMN(D:Q),2)=0)*(Total!D$3:Q$35&lt;&gt;""),Total!D$3:Q$35,"")&lt;&gt;"",COLUMN(D:Q)-3+((ROW(D$3:D$35)-2)/1000),""),ROW(A59))))</f>
        <v>Relique incarnam</v>
      </c>
      <c r="B61" s="111" t="str" cm="1">
        <f t="array" aca="1" ref="B61" ca="1">IFERROR(OFFSET($A$2,MATCH(0,COUNTIF(B$2:B60,colA),0),),"")</f>
        <v>Plume de piou rouge</v>
      </c>
      <c r="C61" s="112" cm="1">
        <f t="array" aca="1" ref="C61" ca="1">SUMPRODUCT(IFERROR(($D$3:$P$35=$B61)*($E$3:$Q$35),0))</f>
        <v>3</v>
      </c>
      <c r="D61" s="8"/>
      <c r="E61" s="47"/>
      <c r="F61" s="2"/>
      <c r="G61" s="50"/>
      <c r="H61" s="2"/>
      <c r="I61" s="50"/>
      <c r="J61" s="2"/>
      <c r="K61" s="50"/>
      <c r="L61" s="2"/>
      <c r="M61" s="4"/>
      <c r="N61" s="2"/>
      <c r="O61" s="4"/>
      <c r="P61" s="2"/>
      <c r="Q61" s="4"/>
      <c r="R61" s="12"/>
      <c r="S61" s="12"/>
    </row>
    <row r="62" spans="1:19" ht="13.2" x14ac:dyDescent="0.25">
      <c r="A62" t="str" cm="1">
        <f t="array" ref="A62">INDEX(D$3:Q$35,(SMALL(IF(IF((MOD(COLUMN(D:Q),2)=0)*(Total!D$3:Q$35&lt;&gt;""),Total!D$3:Q$35,"")&lt;&gt;"",COLUMN(D:Q)-3+((ROW(D$3:D$35)-2)/1000),""),ROW(A60))-INT(SMALL(IF(IF((MOD(COLUMN(D:Q),2)=0)*(Total!D$3:Q$35&lt;&gt;""),Total!D$3:Q$35,"")&lt;&gt;"",COLUMN(D:Q)-3+((ROW(D$3:D$35)-2)/1000),""),ROW(A60))))*1000,INT(SMALL(IF(IF((MOD(COLUMN(D:Q),2)=0)*(Total!D$3:Q$35&lt;&gt;""),Total!D$3:Q$35,"")&lt;&gt;"",COLUMN(D:Q)-3+((ROW(D$3:D$35)-2)/1000),""),ROW(A60))))</f>
        <v>Volve d'Aminite</v>
      </c>
      <c r="B62" s="111" t="str" cm="1">
        <f t="array" aca="1" ref="B62" ca="1">IFERROR(OFFSET($A$2,MATCH(0,COUNTIF(B$2:B61,colA),0),),"")</f>
        <v>Bois vermoulu</v>
      </c>
      <c r="C62" s="112" cm="1">
        <f t="array" aca="1" ref="C62" ca="1">SUMPRODUCT(IFERROR(($D$3:$P$35=$B62)*($E$3:$Q$35),0))</f>
        <v>1</v>
      </c>
      <c r="D62" s="8"/>
      <c r="E62" s="47"/>
      <c r="F62" s="2"/>
      <c r="G62" s="50"/>
      <c r="H62" s="2"/>
      <c r="I62" s="50"/>
      <c r="J62" s="2"/>
      <c r="K62" s="50"/>
      <c r="L62" s="2"/>
      <c r="M62" s="4"/>
      <c r="N62" s="2"/>
      <c r="O62" s="4"/>
      <c r="P62" s="2"/>
      <c r="Q62" s="4"/>
      <c r="R62" s="12"/>
      <c r="S62" s="12"/>
    </row>
    <row r="63" spans="1:19" ht="13.2" x14ac:dyDescent="0.25">
      <c r="A63" t="str" cm="1">
        <f t="array" ref="A63">INDEX(D$3:Q$35,(SMALL(IF(IF((MOD(COLUMN(D:Q),2)=0)*(Total!D$3:Q$35&lt;&gt;""),Total!D$3:Q$35,"")&lt;&gt;"",COLUMN(D:Q)-3+((ROW(D$3:D$35)-2)/1000),""),ROW(A61))-INT(SMALL(IF(IF((MOD(COLUMN(D:Q),2)=0)*(Total!D$3:Q$35&lt;&gt;""),Total!D$3:Q$35,"")&lt;&gt;"",COLUMN(D:Q)-3+((ROW(D$3:D$35)-2)/1000),""),ROW(A61))))*1000,INT(SMALL(IF(IF((MOD(COLUMN(D:Q),2)=0)*(Total!D$3:Q$35&lt;&gt;""),Total!D$3:Q$35,"")&lt;&gt;"",COLUMN(D:Q)-3+((ROW(D$3:D$35)-2)/1000),""),ROW(A61))))</f>
        <v>Orties</v>
      </c>
      <c r="B63" s="111" t="str" cm="1">
        <f t="array" aca="1" ref="B63" ca="1">IFERROR(OFFSET($A$2,MATCH(0,COUNTIF(B$2:B62,colA),0),),"")</f>
        <v>Graine de tournesol</v>
      </c>
      <c r="C63" s="112" cm="1">
        <f t="array" aca="1" ref="C63" ca="1">SUMPRODUCT(IFERROR(($D$3:$P$35=$B63)*($E$3:$Q$35),0))</f>
        <v>1</v>
      </c>
      <c r="D63" s="8"/>
      <c r="E63" s="47"/>
      <c r="F63" s="2"/>
      <c r="G63" s="50"/>
      <c r="H63" s="2"/>
      <c r="I63" s="50"/>
      <c r="J63" s="2"/>
      <c r="K63" s="50"/>
      <c r="L63" s="2"/>
      <c r="M63" s="4"/>
      <c r="N63" s="2"/>
      <c r="O63" s="4"/>
      <c r="P63" s="2"/>
      <c r="Q63" s="4"/>
      <c r="R63" s="12"/>
      <c r="S63" s="12"/>
    </row>
    <row r="64" spans="1:19" ht="13.2" x14ac:dyDescent="0.25">
      <c r="A64" t="str" cm="1">
        <f t="array" ref="A64">INDEX(D$3:Q$35,(SMALL(IF(IF((MOD(COLUMN(D:Q),2)=0)*(Total!D$3:Q$35&lt;&gt;""),Total!D$3:Q$35,"")&lt;&gt;"",COLUMN(D:Q)-3+((ROW(D$3:D$35)-2)/1000),""),ROW(A62))-INT(SMALL(IF(IF((MOD(COLUMN(D:Q),2)=0)*(Total!D$3:Q$35&lt;&gt;""),Total!D$3:Q$35,"")&lt;&gt;"",COLUMN(D:Q)-3+((ROW(D$3:D$35)-2)/1000),""),ROW(A62))))*1000,INT(SMALL(IF(IF((MOD(COLUMN(D:Q),2)=0)*(Total!D$3:Q$35&lt;&gt;""),Total!D$3:Q$35,"")&lt;&gt;"",COLUMN(D:Q)-3+((ROW(D$3:D$35)-2)/1000),""),ROW(A62))))</f>
        <v>Plume de piou vert</v>
      </c>
      <c r="B64" s="111" t="str" cm="1">
        <f t="array" aca="1" ref="B64" ca="1">IFERROR(OFFSET($A$2,MATCH(0,COUNTIF(B$2:B63,colA),0),),"")</f>
        <v>Feuille de tournesol sauvage</v>
      </c>
      <c r="C64" s="112" cm="1">
        <f t="array" aca="1" ref="C64" ca="1">SUMPRODUCT(IFERROR(($D$3:$P$35=$B64)*($E$3:$Q$35),0))</f>
        <v>1</v>
      </c>
      <c r="D64" s="8"/>
      <c r="E64" s="47"/>
      <c r="F64" s="2"/>
      <c r="G64" s="50"/>
      <c r="H64" s="2"/>
      <c r="I64" s="50"/>
      <c r="J64" s="2"/>
      <c r="K64" s="50"/>
      <c r="L64" s="2"/>
      <c r="M64" s="4"/>
      <c r="N64" s="2"/>
      <c r="O64" s="4"/>
      <c r="P64" s="2"/>
      <c r="Q64" s="4"/>
      <c r="R64" s="12"/>
      <c r="S64" s="12"/>
    </row>
    <row r="65" spans="1:19" ht="13.2" x14ac:dyDescent="0.25">
      <c r="A65" t="str" cm="1">
        <f t="array" ref="A65">INDEX(D$3:Q$35,(SMALL(IF(IF((MOD(COLUMN(D:Q),2)=0)*(Total!D$3:Q$35&lt;&gt;""),Total!D$3:Q$35,"")&lt;&gt;"",COLUMN(D:Q)-3+((ROW(D$3:D$35)-2)/1000),""),ROW(A63))-INT(SMALL(IF(IF((MOD(COLUMN(D:Q),2)=0)*(Total!D$3:Q$35&lt;&gt;""),Total!D$3:Q$35,"")&lt;&gt;"",COLUMN(D:Q)-3+((ROW(D$3:D$35)-2)/1000),""),ROW(A63))))*1000,INT(SMALL(IF(IF((MOD(COLUMN(D:Q),2)=0)*(Total!D$3:Q$35&lt;&gt;""),Total!D$3:Q$35,"")&lt;&gt;"",COLUMN(D:Q)-3+((ROW(D$3:D$35)-2)/1000),""),ROW(A63))))</f>
        <v>Plume de piou bleu</v>
      </c>
      <c r="B65" s="111" t="str" cm="1">
        <f t="array" aca="1" ref="B65" ca="1">IFERROR(OFFSET($A$2,MATCH(0,COUNTIF(B$2:B64,colA),0),),"")</f>
        <v>Pattes d'arakne</v>
      </c>
      <c r="C65" s="112" cm="1">
        <f t="array" aca="1" ref="C65" ca="1">SUMPRODUCT(IFERROR(($D$3:$P$35=$B65)*($E$3:$Q$35),0))</f>
        <v>9</v>
      </c>
      <c r="D65" s="8"/>
      <c r="E65" s="47"/>
      <c r="F65" s="2"/>
      <c r="G65" s="50"/>
      <c r="H65" s="2"/>
      <c r="I65" s="50"/>
      <c r="J65" s="2"/>
      <c r="K65" s="50"/>
      <c r="L65" s="2"/>
      <c r="M65" s="4"/>
      <c r="N65" s="2"/>
      <c r="O65" s="4"/>
      <c r="P65" s="2"/>
      <c r="Q65" s="4"/>
      <c r="R65" s="12"/>
      <c r="S65" s="12"/>
    </row>
    <row r="66" spans="1:19" ht="13.2" x14ac:dyDescent="0.25">
      <c r="A66" t="str" cm="1">
        <f t="array" ref="A66">INDEX(D$3:Q$35,(SMALL(IF(IF((MOD(COLUMN(D:Q),2)=0)*(Total!D$3:Q$35&lt;&gt;""),Total!D$3:Q$35,"")&lt;&gt;"",COLUMN(D:Q)-3+((ROW(D$3:D$35)-2)/1000),""),ROW(A64))-INT(SMALL(IF(IF((MOD(COLUMN(D:Q),2)=0)*(Total!D$3:Q$35&lt;&gt;""),Total!D$3:Q$35,"")&lt;&gt;"",COLUMN(D:Q)-3+((ROW(D$3:D$35)-2)/1000),""),ROW(A64))))*1000,INT(SMALL(IF(IF((MOD(COLUMN(D:Q),2)=0)*(Total!D$3:Q$35&lt;&gt;""),Total!D$3:Q$35,"")&lt;&gt;"",COLUMN(D:Q)-3+((ROW(D$3:D$35)-2)/1000),""),ROW(A64))))</f>
        <v>Intestin d'Araknosé</v>
      </c>
      <c r="B66" s="111" t="str" cm="1">
        <f t="array" aca="1" ref="B66" ca="1">IFERROR(OFFSET($A$2,MATCH(0,COUNTIF(B$2:B65,colA),0),),"")</f>
        <v>Cendres eternelles</v>
      </c>
      <c r="C66" s="112" cm="1">
        <f t="array" aca="1" ref="C66" ca="1">SUMPRODUCT(IFERROR(($D$3:$P$35=$B66)*($E$3:$Q$35),0))</f>
        <v>250</v>
      </c>
      <c r="D66" s="8"/>
      <c r="E66" s="47"/>
      <c r="F66" s="2"/>
      <c r="G66" s="50"/>
      <c r="H66" s="2"/>
      <c r="I66" s="50"/>
      <c r="J66" s="2"/>
      <c r="K66" s="50"/>
      <c r="L66" s="2"/>
      <c r="M66" s="4"/>
      <c r="N66" s="2"/>
      <c r="O66" s="4"/>
      <c r="P66" s="2"/>
      <c r="Q66" s="4"/>
      <c r="R66" s="12"/>
      <c r="S66" s="12"/>
    </row>
    <row r="67" spans="1:19" ht="13.2" x14ac:dyDescent="0.25">
      <c r="A67" t="str" cm="1">
        <f t="array" ref="A67">INDEX(D$3:Q$35,(SMALL(IF(IF((MOD(COLUMN(D:Q),2)=0)*(Total!D$3:Q$35&lt;&gt;""),Total!D$3:Q$35,"")&lt;&gt;"",COLUMN(D:Q)-3+((ROW(D$3:D$35)-2)/1000),""),ROW(A65))-INT(SMALL(IF(IF((MOD(COLUMN(D:Q),2)=0)*(Total!D$3:Q$35&lt;&gt;""),Total!D$3:Q$35,"")&lt;&gt;"",COLUMN(D:Q)-3+((ROW(D$3:D$35)-2)/1000),""),ROW(A65))))*1000,INT(SMALL(IF(IF((MOD(COLUMN(D:Q),2)=0)*(Total!D$3:Q$35&lt;&gt;""),Total!D$3:Q$35,"")&lt;&gt;"",COLUMN(D:Q)-3+((ROW(D$3:D$35)-2)/1000),""),ROW(A65))))</f>
        <v>Aile de moskito</v>
      </c>
      <c r="B67" s="111" t="str" cm="1">
        <f t="array" aca="1" ref="B67" ca="1">IFERROR(OFFSET($A$2,MATCH(0,COUNTIF(B$2:B66,colA),0),),"")</f>
        <v>Planche aglomérée</v>
      </c>
      <c r="C67" s="112" cm="1">
        <f t="array" aca="1" ref="C67" ca="1">SUMPRODUCT(IFERROR(($D$3:$P$35=$B67)*($E$3:$Q$35),0))</f>
        <v>45</v>
      </c>
      <c r="D67" s="8"/>
      <c r="E67" s="47"/>
      <c r="F67" s="2"/>
      <c r="G67" s="50"/>
      <c r="H67" s="2"/>
      <c r="I67" s="50"/>
      <c r="J67" s="2"/>
      <c r="K67" s="50"/>
      <c r="L67" s="2"/>
      <c r="M67" s="4"/>
      <c r="N67" s="2"/>
      <c r="O67" s="4"/>
      <c r="P67" s="2"/>
      <c r="Q67" s="4"/>
      <c r="R67" s="12"/>
      <c r="S67" s="12"/>
    </row>
    <row r="68" spans="1:19" ht="13.2" x14ac:dyDescent="0.25">
      <c r="A68" t="str" cm="1">
        <f t="array" ref="A68">INDEX(D$3:Q$35,(SMALL(IF(IF((MOD(COLUMN(D:Q),2)=0)*(Total!D$3:Q$35&lt;&gt;""),Total!D$3:Q$35,"")&lt;&gt;"",COLUMN(D:Q)-3+((ROW(D$3:D$35)-2)/1000),""),ROW(A66))-INT(SMALL(IF(IF((MOD(COLUMN(D:Q),2)=0)*(Total!D$3:Q$35&lt;&gt;""),Total!D$3:Q$35,"")&lt;&gt;"",COLUMN(D:Q)-3+((ROW(D$3:D$35)-2)/1000),""),ROW(A66))))*1000,INT(SMALL(IF(IF((MOD(COLUMN(D:Q),2)=0)*(Total!D$3:Q$35&lt;&gt;""),Total!D$3:Q$35,"")&lt;&gt;"",COLUMN(D:Q)-3+((ROW(D$3:D$35)-2)/1000),""),ROW(A66))))</f>
        <v>Poils d'Arakne malade</v>
      </c>
      <c r="B68" s="111" t="str" cm="1">
        <f t="array" aca="1" ref="B68" ca="1">IFERROR(OFFSET($A$2,MATCH(0,COUNTIF(B$2:B67,colA),0),),"")</f>
        <v>Eau ferrugineuse</v>
      </c>
      <c r="C68" s="112" cm="1">
        <f t="array" aca="1" ref="C68" ca="1">SUMPRODUCT(IFERROR(($D$3:$P$35=$B68)*($E$3:$Q$35),0))</f>
        <v>13</v>
      </c>
      <c r="D68" s="8"/>
      <c r="E68" s="47"/>
      <c r="F68" s="2"/>
      <c r="G68" s="50"/>
      <c r="H68" s="2"/>
      <c r="I68" s="50"/>
      <c r="J68" s="2"/>
      <c r="K68" s="50"/>
      <c r="L68" s="2"/>
      <c r="M68" s="4"/>
      <c r="N68" s="2"/>
      <c r="O68" s="4"/>
      <c r="P68" s="2"/>
      <c r="Q68" s="4"/>
      <c r="R68" s="12"/>
      <c r="S68" s="12"/>
    </row>
    <row r="69" spans="1:19" ht="13.2" x14ac:dyDescent="0.25">
      <c r="A69" t="str" cm="1">
        <f t="array" ref="A69">INDEX(D$3:Q$35,(SMALL(IF(IF((MOD(COLUMN(D:Q),2)=0)*(Total!D$3:Q$35&lt;&gt;""),Total!D$3:Q$35,"")&lt;&gt;"",COLUMN(D:Q)-3+((ROW(D$3:D$35)-2)/1000),""),ROW(A67))-INT(SMALL(IF(IF((MOD(COLUMN(D:Q),2)=0)*(Total!D$3:Q$35&lt;&gt;""),Total!D$3:Q$35,"")&lt;&gt;"",COLUMN(D:Q)-3+((ROW(D$3:D$35)-2)/1000),""),ROW(A67))))*1000,INT(SMALL(IF(IF((MOD(COLUMN(D:Q),2)=0)*(Total!D$3:Q$35&lt;&gt;""),Total!D$3:Q$35,"")&lt;&gt;"",COLUMN(D:Q)-3+((ROW(D$3:D$35)-2)/1000),""),ROW(A67))))</f>
        <v>Peau de larve jaune</v>
      </c>
      <c r="B69" s="111" t="str" cm="1">
        <f t="array" aca="1" ref="B69" ca="1">IFERROR(OFFSET($A$2,MATCH(0,COUNTIF(B$2:B68,colA),0),),"")</f>
        <v/>
      </c>
      <c r="C69" s="112" cm="1">
        <f t="array" aca="1" ref="C69" ca="1">SUMPRODUCT(IFERROR(($D$3:$P$35=$B69)*($E$3:$Q$35),0))</f>
        <v>0</v>
      </c>
      <c r="D69" s="8"/>
      <c r="E69" s="47"/>
      <c r="F69" s="2"/>
      <c r="G69" s="50"/>
      <c r="H69" s="2"/>
      <c r="I69" s="50"/>
      <c r="J69" s="2"/>
      <c r="K69" s="50"/>
      <c r="L69" s="2"/>
      <c r="M69" s="4"/>
      <c r="N69" s="2"/>
      <c r="O69" s="4"/>
      <c r="P69" s="2"/>
      <c r="Q69" s="4"/>
      <c r="R69" s="12"/>
      <c r="S69" s="12"/>
    </row>
    <row r="70" spans="1:19" ht="13.2" x14ac:dyDescent="0.25">
      <c r="A70" t="str" cm="1">
        <f t="array" ref="A70">INDEX(D$3:Q$35,(SMALL(IF(IF((MOD(COLUMN(D:Q),2)=0)*(Total!D$3:Q$35&lt;&gt;""),Total!D$3:Q$35,"")&lt;&gt;"",COLUMN(D:Q)-3+((ROW(D$3:D$35)-2)/1000),""),ROW(A68))-INT(SMALL(IF(IF((MOD(COLUMN(D:Q),2)=0)*(Total!D$3:Q$35&lt;&gt;""),Total!D$3:Q$35,"")&lt;&gt;"",COLUMN(D:Q)-3+((ROW(D$3:D$35)-2)/1000),""),ROW(A68))))*1000,INT(SMALL(IF(IF((MOD(COLUMN(D:Q),2)=0)*(Total!D$3:Q$35&lt;&gt;""),Total!D$3:Q$35,"")&lt;&gt;"",COLUMN(D:Q)-3+((ROW(D$3:D$35)-2)/1000),""),ROW(A68))))</f>
        <v>Patte d'Arakne magique</v>
      </c>
      <c r="B70" s="111" t="str" cm="1">
        <f t="array" aca="1" ref="B70" ca="1">IFERROR(OFFSET($A$2,MATCH(0,COUNTIF(B$2:B69,colA),0),),"")</f>
        <v/>
      </c>
      <c r="C70" s="112" cm="1">
        <f t="array" aca="1" ref="C70" ca="1">SUMPRODUCT(IFERROR(($D$3:$P$35=$B70)*($E$3:$Q$35),0))</f>
        <v>0</v>
      </c>
      <c r="D70" s="8"/>
      <c r="E70" s="47"/>
      <c r="F70" s="2"/>
      <c r="G70" s="50"/>
      <c r="H70" s="2"/>
      <c r="I70" s="50"/>
      <c r="J70" s="2"/>
      <c r="K70" s="50"/>
      <c r="L70" s="2"/>
      <c r="M70" s="4"/>
      <c r="N70" s="2"/>
      <c r="O70" s="4"/>
      <c r="P70" s="2"/>
      <c r="Q70" s="4"/>
      <c r="R70" s="12"/>
      <c r="S70" s="12"/>
    </row>
    <row r="71" spans="1:19" ht="13.2" x14ac:dyDescent="0.25">
      <c r="A71" t="str" cm="1">
        <f t="array" ref="A71">INDEX(D$3:Q$35,(SMALL(IF(IF((MOD(COLUMN(D:Q),2)=0)*(Total!D$3:Q$35&lt;&gt;""),Total!D$3:Q$35,"")&lt;&gt;"",COLUMN(D:Q)-3+((ROW(D$3:D$35)-2)/1000),""),ROW(A69))-INT(SMALL(IF(IF((MOD(COLUMN(D:Q),2)=0)*(Total!D$3:Q$35&lt;&gt;""),Total!D$3:Q$35,"")&lt;&gt;"",COLUMN(D:Q)-3+((ROW(D$3:D$35)-2)/1000),""),ROW(A69))))*1000,INT(SMALL(IF(IF((MOD(COLUMN(D:Q),2)=0)*(Total!D$3:Q$35&lt;&gt;""),Total!D$3:Q$35,"")&lt;&gt;"",COLUMN(D:Q)-3+((ROW(D$3:D$35)-2)/1000),""),ROW(A69))))</f>
        <v>Langue d'épouvanteur</v>
      </c>
      <c r="B71" s="111" t="str" cm="1">
        <f t="array" aca="1" ref="B71" ca="1">IFERROR(OFFSET($A$2,MATCH(0,COUNTIF(B$2:B70,colA),0),),"")</f>
        <v/>
      </c>
      <c r="C71" s="112" cm="1">
        <f t="array" aca="1" ref="C71" ca="1">SUMPRODUCT(IFERROR(($D$3:$P$35=$B71)*($E$3:$Q$35),0))</f>
        <v>0</v>
      </c>
      <c r="D71" s="8"/>
      <c r="E71" s="47"/>
      <c r="F71" s="2"/>
      <c r="G71" s="50"/>
      <c r="H71" s="2"/>
      <c r="I71" s="50"/>
      <c r="J71" s="2"/>
      <c r="K71" s="50"/>
      <c r="L71" s="2"/>
      <c r="M71" s="4"/>
      <c r="N71" s="2"/>
      <c r="O71" s="4"/>
      <c r="P71" s="2"/>
      <c r="Q71" s="4"/>
      <c r="R71" s="12"/>
      <c r="S71" s="12"/>
    </row>
    <row r="72" spans="1:19" ht="13.2" x14ac:dyDescent="0.25">
      <c r="A72" t="str" cm="1">
        <f t="array" ref="A72">INDEX(D$3:Q$35,(SMALL(IF(IF((MOD(COLUMN(D:Q),2)=0)*(Total!D$3:Q$35&lt;&gt;""),Total!D$3:Q$35,"")&lt;&gt;"",COLUMN(D:Q)-3+((ROW(D$3:D$35)-2)/1000),""),ROW(A70))-INT(SMALL(IF(IF((MOD(COLUMN(D:Q),2)=0)*(Total!D$3:Q$35&lt;&gt;""),Total!D$3:Q$35,"")&lt;&gt;"",COLUMN(D:Q)-3+((ROW(D$3:D$35)-2)/1000),""),ROW(A70))))*1000,INT(SMALL(IF(IF((MOD(COLUMN(D:Q),2)=0)*(Total!D$3:Q$35&lt;&gt;""),Total!D$3:Q$35,"")&lt;&gt;"",COLUMN(D:Q)-3+((ROW(D$3:D$35)-2)/1000),""),ROW(A70))))</f>
        <v>Défense du sanglier</v>
      </c>
      <c r="B72" s="111" t="str" cm="1">
        <f t="array" aca="1" ref="B72" ca="1">IFERROR(OFFSET($A$2,MATCH(0,COUNTIF(B$2:B71,colA),0),),"")</f>
        <v/>
      </c>
      <c r="C72" s="112" cm="1">
        <f t="array" aca="1" ref="C72" ca="1">SUMPRODUCT(IFERROR(($D$3:$P$35=$B72)*($E$3:$Q$35),0))</f>
        <v>0</v>
      </c>
      <c r="D72" s="8"/>
      <c r="E72" s="47"/>
      <c r="F72" s="2"/>
      <c r="G72" s="50"/>
      <c r="H72" s="2"/>
      <c r="I72" s="50"/>
      <c r="J72" s="2"/>
      <c r="K72" s="50"/>
      <c r="L72" s="2"/>
      <c r="M72" s="4"/>
      <c r="N72" s="2"/>
      <c r="O72" s="4"/>
      <c r="P72" s="2"/>
      <c r="Q72" s="4"/>
      <c r="R72" s="12"/>
      <c r="S72" s="12"/>
    </row>
    <row r="73" spans="1:19" ht="13.2" x14ac:dyDescent="0.25">
      <c r="A73" t="str" cm="1">
        <f t="array" ref="A73">INDEX(D$3:Q$35,(SMALL(IF(IF((MOD(COLUMN(D:Q),2)=0)*(Total!D$3:Q$35&lt;&gt;""),Total!D$3:Q$35,"")&lt;&gt;"",COLUMN(D:Q)-3+((ROW(D$3:D$35)-2)/1000),""),ROW(A71))-INT(SMALL(IF(IF((MOD(COLUMN(D:Q),2)=0)*(Total!D$3:Q$35&lt;&gt;""),Total!D$3:Q$35,"")&lt;&gt;"",COLUMN(D:Q)-3+((ROW(D$3:D$35)-2)/1000),""),ROW(A71))))*1000,INT(SMALL(IF(IF((MOD(COLUMN(D:Q),2)=0)*(Total!D$3:Q$35&lt;&gt;""),Total!D$3:Q$35,"")&lt;&gt;"",COLUMN(D:Q)-3+((ROW(D$3:D$35)-2)/1000),""),ROW(A71))))</f>
        <v>Poils de Darit</v>
      </c>
      <c r="B73" s="111" t="str" cm="1">
        <f t="array" aca="1" ref="B73" ca="1">IFERROR(OFFSET($A$2,MATCH(0,COUNTIF(B$2:B72,colA),0),),"")</f>
        <v/>
      </c>
      <c r="C73" s="112" cm="1">
        <f t="array" aca="1" ref="C73" ca="1">SUMPRODUCT(IFERROR(($D$3:$P$35=$B73)*($E$3:$Q$35),0))</f>
        <v>0</v>
      </c>
      <c r="D73" s="8"/>
      <c r="E73" s="47"/>
      <c r="F73" s="2"/>
      <c r="G73" s="50"/>
      <c r="H73" s="2"/>
      <c r="I73" s="50"/>
      <c r="J73" s="2"/>
      <c r="K73" s="50"/>
      <c r="L73" s="2"/>
      <c r="M73" s="4"/>
      <c r="N73" s="2"/>
      <c r="O73" s="4"/>
      <c r="P73" s="2"/>
      <c r="Q73" s="4"/>
      <c r="R73" s="12"/>
      <c r="S73" s="12"/>
    </row>
    <row r="74" spans="1:19" ht="13.2" x14ac:dyDescent="0.25">
      <c r="A74" t="str" cm="1">
        <f t="array" ref="A74">INDEX(D$3:Q$35,(SMALL(IF(IF((MOD(COLUMN(D:Q),2)=0)*(Total!D$3:Q$35&lt;&gt;""),Total!D$3:Q$35,"")&lt;&gt;"",COLUMN(D:Q)-3+((ROW(D$3:D$35)-2)/1000),""),ROW(A72))-INT(SMALL(IF(IF((MOD(COLUMN(D:Q),2)=0)*(Total!D$3:Q$35&lt;&gt;""),Total!D$3:Q$35,"")&lt;&gt;"",COLUMN(D:Q)-3+((ROW(D$3:D$35)-2)/1000),""),ROW(A72))))*1000,INT(SMALL(IF(IF((MOD(COLUMN(D:Q),2)=0)*(Total!D$3:Q$35&lt;&gt;""),Total!D$3:Q$35,"")&lt;&gt;"",COLUMN(D:Q)-3+((ROW(D$3:D$35)-2)/1000),""),ROW(A72))))</f>
        <v>Coton ancestral</v>
      </c>
      <c r="B74" s="111" t="str" cm="1">
        <f t="array" aca="1" ref="B74" ca="1">IFERROR(OFFSET($A$2,MATCH(0,COUNTIF(B$2:B73,colA),0),),"")</f>
        <v/>
      </c>
      <c r="C74" s="112" cm="1">
        <f t="array" aca="1" ref="C74" ca="1">SUMPRODUCT(IFERROR(($D$3:$P$35=$B74)*($E$3:$Q$35),0))</f>
        <v>0</v>
      </c>
      <c r="D74" s="8"/>
      <c r="E74" s="47"/>
      <c r="F74" s="2"/>
      <c r="G74" s="50"/>
      <c r="H74" s="2"/>
      <c r="I74" s="50"/>
      <c r="J74" s="2"/>
      <c r="K74" s="50"/>
      <c r="L74" s="2"/>
      <c r="M74" s="4"/>
      <c r="N74" s="2"/>
      <c r="O74" s="4"/>
      <c r="P74" s="2"/>
      <c r="Q74" s="4"/>
      <c r="R74" s="12"/>
      <c r="S74" s="12"/>
    </row>
    <row r="75" spans="1:19" ht="13.2" x14ac:dyDescent="0.25">
      <c r="A75" t="str" cm="1">
        <f t="array" ref="A75">INDEX(D$3:Q$35,(SMALL(IF(IF((MOD(COLUMN(D:Q),2)=0)*(Total!D$3:Q$35&lt;&gt;""),Total!D$3:Q$35,"")&lt;&gt;"",COLUMN(D:Q)-3+((ROW(D$3:D$35)-2)/1000),""),ROW(A73))-INT(SMALL(IF(IF((MOD(COLUMN(D:Q),2)=0)*(Total!D$3:Q$35&lt;&gt;""),Total!D$3:Q$35,"")&lt;&gt;"",COLUMN(D:Q)-3+((ROW(D$3:D$35)-2)/1000),""),ROW(A73))))*1000,INT(SMALL(IF(IF((MOD(COLUMN(D:Q),2)=0)*(Total!D$3:Q$35&lt;&gt;""),Total!D$3:Q$35,"")&lt;&gt;"",COLUMN(D:Q)-3+((ROW(D$3:D$35)-2)/1000),""),ROW(A73))))</f>
        <v>Feuille magique du tournesol affamé</v>
      </c>
      <c r="B75" s="111" t="str" cm="1">
        <f t="array" aca="1" ref="B75" ca="1">IFERROR(OFFSET($A$2,MATCH(0,COUNTIF(B$2:B74,colA),0),),"")</f>
        <v/>
      </c>
      <c r="C75" s="112" cm="1">
        <f t="array" aca="1" ref="C75" ca="1">SUMPRODUCT(IFERROR(($D$3:$P$35=$B75)*($E$3:$Q$35),0))</f>
        <v>0</v>
      </c>
      <c r="D75" s="8"/>
      <c r="E75" s="47"/>
      <c r="F75" s="2"/>
      <c r="G75" s="50"/>
      <c r="H75" s="2"/>
      <c r="I75" s="50"/>
      <c r="J75" s="2"/>
      <c r="K75" s="50"/>
      <c r="L75" s="2"/>
      <c r="M75" s="4"/>
      <c r="N75" s="2"/>
      <c r="O75" s="4"/>
      <c r="P75" s="2"/>
      <c r="Q75" s="4"/>
      <c r="R75" s="12"/>
      <c r="S75" s="12"/>
    </row>
    <row r="76" spans="1:19" ht="13.2" x14ac:dyDescent="0.25">
      <c r="A76" t="str" cm="1">
        <f t="array" ref="A76">INDEX(D$3:Q$35,(SMALL(IF(IF((MOD(COLUMN(D:Q),2)=0)*(Total!D$3:Q$35&lt;&gt;""),Total!D$3:Q$35,"")&lt;&gt;"",COLUMN(D:Q)-3+((ROW(D$3:D$35)-2)/1000),""),ROW(A74))-INT(SMALL(IF(IF((MOD(COLUMN(D:Q),2)=0)*(Total!D$3:Q$35&lt;&gt;""),Total!D$3:Q$35,"")&lt;&gt;"",COLUMN(D:Q)-3+((ROW(D$3:D$35)-2)/1000),""),ROW(A74))))*1000,INT(SMALL(IF(IF((MOD(COLUMN(D:Q),2)=0)*(Total!D$3:Q$35&lt;&gt;""),Total!D$3:Q$35,"")&lt;&gt;"",COLUMN(D:Q)-3+((ROW(D$3:D$35)-2)/1000),""),ROW(A74))))</f>
        <v>Poudre de perlinpainpain</v>
      </c>
      <c r="B76" s="111" t="str" cm="1">
        <f t="array" aca="1" ref="B76" ca="1">IFERROR(OFFSET($A$2,MATCH(0,COUNTIF(B$2:B75,colA),0),),"")</f>
        <v/>
      </c>
      <c r="C76" s="112" cm="1">
        <f t="array" aca="1" ref="C76" ca="1">SUMPRODUCT(IFERROR(($D$3:$P$35=$B76)*($E$3:$Q$35),0))</f>
        <v>0</v>
      </c>
      <c r="D76" s="8"/>
      <c r="E76" s="47"/>
      <c r="F76" s="2"/>
      <c r="G76" s="50"/>
      <c r="H76" s="2"/>
      <c r="I76" s="50"/>
      <c r="J76" s="2"/>
      <c r="K76" s="50"/>
      <c r="L76" s="2"/>
      <c r="M76" s="4"/>
      <c r="N76" s="2"/>
      <c r="O76" s="4"/>
      <c r="P76" s="2"/>
      <c r="Q76" s="4"/>
      <c r="R76" s="12"/>
      <c r="S76" s="12"/>
    </row>
    <row r="77" spans="1:19" ht="13.2" x14ac:dyDescent="0.25">
      <c r="A77" t="str" cm="1">
        <f t="array" ref="A77">INDEX(D$3:Q$35,(SMALL(IF(IF((MOD(COLUMN(D:Q),2)=0)*(Total!D$3:Q$35&lt;&gt;""),Total!D$3:Q$35,"")&lt;&gt;"",COLUMN(D:Q)-3+((ROW(D$3:D$35)-2)/1000),""),ROW(A75))-INT(SMALL(IF(IF((MOD(COLUMN(D:Q),2)=0)*(Total!D$3:Q$35&lt;&gt;""),Total!D$3:Q$35,"")&lt;&gt;"",COLUMN(D:Q)-3+((ROW(D$3:D$35)-2)/1000),""),ROW(A75))))*1000,INT(SMALL(IF(IF((MOD(COLUMN(D:Q),2)=0)*(Total!D$3:Q$35&lt;&gt;""),Total!D$3:Q$35,"")&lt;&gt;"",COLUMN(D:Q)-3+((ROW(D$3:D$35)-2)/1000),""),ROW(A75))))</f>
        <v>Laine céleste</v>
      </c>
      <c r="B77" s="111" t="str" cm="1">
        <f t="array" aca="1" ref="B77" ca="1">IFERROR(OFFSET($A$2,MATCH(0,COUNTIF(B$2:B76,colA),0),),"")</f>
        <v/>
      </c>
      <c r="C77" s="112" cm="1">
        <f t="array" aca="1" ref="C77" ca="1">SUMPRODUCT(IFERROR(($D$3:$P$35=$B77)*($E$3:$Q$35),0))</f>
        <v>0</v>
      </c>
      <c r="D77" s="8"/>
      <c r="E77" s="47"/>
      <c r="F77" s="2"/>
      <c r="G77" s="50"/>
      <c r="H77" s="2"/>
      <c r="I77" s="50"/>
      <c r="J77" s="2"/>
      <c r="K77" s="50"/>
      <c r="L77" s="2"/>
      <c r="M77" s="4"/>
      <c r="N77" s="2"/>
      <c r="O77" s="4"/>
      <c r="P77" s="2"/>
      <c r="Q77" s="4"/>
      <c r="R77" s="12"/>
      <c r="S77" s="12"/>
    </row>
    <row r="78" spans="1:19" ht="13.2" x14ac:dyDescent="0.25">
      <c r="A78" t="str" cm="1">
        <f t="array" ref="A78">INDEX(D$3:Q$35,(SMALL(IF(IF((MOD(COLUMN(D:Q),2)=0)*(Total!D$3:Q$35&lt;&gt;""),Total!D$3:Q$35,"")&lt;&gt;"",COLUMN(D:Q)-3+((ROW(D$3:D$35)-2)/1000),""),ROW(A76))-INT(SMALL(IF(IF((MOD(COLUMN(D:Q),2)=0)*(Total!D$3:Q$35&lt;&gt;""),Total!D$3:Q$35,"")&lt;&gt;"",COLUMN(D:Q)-3+((ROW(D$3:D$35)-2)/1000),""),ROW(A76))))*1000,INT(SMALL(IF(IF((MOD(COLUMN(D:Q),2)=0)*(Total!D$3:Q$35&lt;&gt;""),Total!D$3:Q$35,"")&lt;&gt;"",COLUMN(D:Q)-3+((ROW(D$3:D$35)-2)/1000),""),ROW(A76))))</f>
        <v>Ferrite</v>
      </c>
      <c r="B78" s="111" t="str" cm="1">
        <f t="array" aca="1" ref="B78" ca="1">IFERROR(OFFSET($A$2,MATCH(0,COUNTIF(B$2:B77,colA),0),),"")</f>
        <v/>
      </c>
      <c r="C78" s="112" cm="1">
        <f t="array" aca="1" ref="C78" ca="1">SUMPRODUCT(IFERROR(($D$3:$P$35=$B78)*($E$3:$Q$35),0))</f>
        <v>0</v>
      </c>
      <c r="D78" s="8"/>
      <c r="E78" s="47"/>
      <c r="F78" s="2"/>
      <c r="G78" s="50"/>
      <c r="H78" s="2"/>
      <c r="I78" s="50"/>
      <c r="J78" s="2"/>
      <c r="K78" s="50"/>
      <c r="L78" s="2"/>
      <c r="M78" s="4"/>
      <c r="N78" s="2"/>
      <c r="O78" s="4"/>
      <c r="P78" s="2"/>
      <c r="Q78" s="4"/>
      <c r="R78" s="12"/>
      <c r="S78" s="12"/>
    </row>
    <row r="79" spans="1:19" ht="13.2" x14ac:dyDescent="0.25">
      <c r="A79" t="str" cm="1">
        <f t="array" ref="A79">INDEX(D$3:Q$35,(SMALL(IF(IF((MOD(COLUMN(D:Q),2)=0)*(Total!D$3:Q$35&lt;&gt;""),Total!D$3:Q$35,"")&lt;&gt;"",COLUMN(D:Q)-3+((ROW(D$3:D$35)-2)/1000),""),ROW(A77))-INT(SMALL(IF(IF((MOD(COLUMN(D:Q),2)=0)*(Total!D$3:Q$35&lt;&gt;""),Total!D$3:Q$35,"")&lt;&gt;"",COLUMN(D:Q)-3+((ROW(D$3:D$35)-2)/1000),""),ROW(A77))))*1000,INT(SMALL(IF(IF((MOD(COLUMN(D:Q),2)=0)*(Total!D$3:Q$35&lt;&gt;""),Total!D$3:Q$35,"")&lt;&gt;"",COLUMN(D:Q)-3+((ROW(D$3:D$35)-2)/1000),""),ROW(A77))))</f>
        <v>Cendres éternelles</v>
      </c>
      <c r="B79" s="111" t="str" cm="1">
        <f t="array" aca="1" ref="B79" ca="1">IFERROR(OFFSET($A$2,MATCH(0,COUNTIF(B$2:B78,colA),0),),"")</f>
        <v/>
      </c>
      <c r="C79" s="112" cm="1">
        <f t="array" aca="1" ref="C79" ca="1">SUMPRODUCT(IFERROR(($D$3:$P$35=$B79)*($E$3:$Q$35),0))</f>
        <v>0</v>
      </c>
      <c r="D79" s="8"/>
      <c r="E79" s="47"/>
      <c r="F79" s="2"/>
      <c r="G79" s="50"/>
      <c r="H79" s="2"/>
      <c r="I79" s="50"/>
      <c r="J79" s="2"/>
      <c r="K79" s="50"/>
      <c r="L79" s="2"/>
      <c r="M79" s="4"/>
      <c r="N79" s="2"/>
      <c r="O79" s="4"/>
      <c r="P79" s="2"/>
      <c r="Q79" s="4"/>
      <c r="R79" s="12"/>
      <c r="S79" s="12"/>
    </row>
    <row r="80" spans="1:19" ht="13.2" x14ac:dyDescent="0.25">
      <c r="A80" t="str" cm="1">
        <f t="array" ref="A80">INDEX(D$3:Q$35,(SMALL(IF(IF((MOD(COLUMN(D:Q),2)=0)*(Total!D$3:Q$35&lt;&gt;""),Total!D$3:Q$35,"")&lt;&gt;"",COLUMN(D:Q)-3+((ROW(D$3:D$35)-2)/1000),""),ROW(A78))-INT(SMALL(IF(IF((MOD(COLUMN(D:Q),2)=0)*(Total!D$3:Q$35&lt;&gt;""),Total!D$3:Q$35,"")&lt;&gt;"",COLUMN(D:Q)-3+((ROW(D$3:D$35)-2)/1000),""),ROW(A78))))*1000,INT(SMALL(IF(IF((MOD(COLUMN(D:Q),2)=0)*(Total!D$3:Q$35&lt;&gt;""),Total!D$3:Q$35,"")&lt;&gt;"",COLUMN(D:Q)-3+((ROW(D$3:D$35)-2)/1000),""),ROW(A78))))</f>
        <v>Os de chafer</v>
      </c>
      <c r="B80" s="111" t="str" cm="1">
        <f t="array" aca="1" ref="B80" ca="1">IFERROR(OFFSET($A$2,MATCH(0,COUNTIF(B$2:B79,colA),0),),"")</f>
        <v/>
      </c>
      <c r="C80" s="112" cm="1">
        <f t="array" aca="1" ref="C80" ca="1">SUMPRODUCT(IFERROR(($D$3:$P$35=$B80)*($E$3:$Q$35),0))</f>
        <v>0</v>
      </c>
      <c r="D80" s="8"/>
      <c r="E80" s="47"/>
      <c r="F80" s="2"/>
      <c r="G80" s="50"/>
      <c r="H80" s="2"/>
      <c r="I80" s="50"/>
      <c r="J80" s="2"/>
      <c r="K80" s="50"/>
      <c r="L80" s="2"/>
      <c r="M80" s="4"/>
      <c r="N80" s="2"/>
      <c r="O80" s="4"/>
      <c r="P80" s="2"/>
      <c r="Q80" s="4"/>
      <c r="R80" s="12"/>
      <c r="S80" s="12"/>
    </row>
    <row r="81" spans="1:19" ht="13.2" x14ac:dyDescent="0.25">
      <c r="A81" t="str" cm="1">
        <f t="array" ref="A81">INDEX(D$3:Q$35,(SMALL(IF(IF((MOD(COLUMN(D:Q),2)=0)*(Total!D$3:Q$35&lt;&gt;""),Total!D$3:Q$35,"")&lt;&gt;"",COLUMN(D:Q)-3+((ROW(D$3:D$35)-2)/1000),""),ROW(A79))-INT(SMALL(IF(IF((MOD(COLUMN(D:Q),2)=0)*(Total!D$3:Q$35&lt;&gt;""),Total!D$3:Q$35,"")&lt;&gt;"",COLUMN(D:Q)-3+((ROW(D$3:D$35)-2)/1000),""),ROW(A79))))*1000,INT(SMALL(IF(IF((MOD(COLUMN(D:Q),2)=0)*(Total!D$3:Q$35&lt;&gt;""),Total!D$3:Q$35,"")&lt;&gt;"",COLUMN(D:Q)-3+((ROW(D$3:D$35)-2)/1000),""),ROW(A79))))</f>
        <v>Fer</v>
      </c>
      <c r="B81" s="111" t="str" cm="1">
        <f t="array" aca="1" ref="B81" ca="1">IFERROR(OFFSET($A$2,MATCH(0,COUNTIF(B$2:B80,colA),0),),"")</f>
        <v/>
      </c>
      <c r="C81" s="112" cm="1">
        <f t="array" aca="1" ref="C81" ca="1">SUMPRODUCT(IFERROR(($D$3:$P$35=$B81)*($E$3:$Q$35),0))</f>
        <v>0</v>
      </c>
      <c r="D81" s="8"/>
      <c r="E81" s="47"/>
      <c r="F81" s="2"/>
      <c r="G81" s="50"/>
      <c r="H81" s="2"/>
      <c r="I81" s="50"/>
      <c r="J81" s="2"/>
      <c r="K81" s="50"/>
      <c r="L81" s="2"/>
      <c r="M81" s="4"/>
      <c r="N81" s="2"/>
      <c r="O81" s="4"/>
      <c r="P81" s="2"/>
      <c r="Q81" s="4"/>
      <c r="R81" s="12"/>
      <c r="S81" s="12"/>
    </row>
    <row r="82" spans="1:19" ht="13.2" x14ac:dyDescent="0.25">
      <c r="A82" t="str" cm="1">
        <f t="array" ref="A82">INDEX(D$3:Q$35,(SMALL(IF(IF((MOD(COLUMN(D:Q),2)=0)*(Total!D$3:Q$35&lt;&gt;""),Total!D$3:Q$35,"")&lt;&gt;"",COLUMN(D:Q)-3+((ROW(D$3:D$35)-2)/1000),""),ROW(A80))-INT(SMALL(IF(IF((MOD(COLUMN(D:Q),2)=0)*(Total!D$3:Q$35&lt;&gt;""),Total!D$3:Q$35,"")&lt;&gt;"",COLUMN(D:Q)-3+((ROW(D$3:D$35)-2)/1000),""),ROW(A80))))*1000,INT(SMALL(IF(IF((MOD(COLUMN(D:Q),2)=0)*(Total!D$3:Q$35&lt;&gt;""),Total!D$3:Q$35,"")&lt;&gt;"",COLUMN(D:Q)-3+((ROW(D$3:D$35)-2)/1000),""),ROW(A80))))</f>
        <v>Plume chimérique</v>
      </c>
      <c r="B82" s="111" t="str" cm="1">
        <f t="array" aca="1" ref="B82" ca="1">IFERROR(OFFSET($A$2,MATCH(0,COUNTIF(B$2:B81,colA),0),),"")</f>
        <v/>
      </c>
      <c r="C82" s="112" cm="1">
        <f t="array" aca="1" ref="C82" ca="1">SUMPRODUCT(IFERROR(($D$3:$P$35=$B82)*($E$3:$Q$35),0))</f>
        <v>0</v>
      </c>
      <c r="D82" s="8"/>
      <c r="E82" s="47"/>
      <c r="F82" s="2"/>
      <c r="G82" s="50"/>
      <c r="H82" s="2"/>
      <c r="I82" s="50"/>
      <c r="J82" s="2"/>
      <c r="K82" s="50"/>
      <c r="L82" s="2"/>
      <c r="M82" s="4"/>
      <c r="N82" s="2"/>
      <c r="O82" s="4"/>
      <c r="P82" s="2"/>
      <c r="Q82" s="4"/>
      <c r="R82" s="12"/>
      <c r="S82" s="12"/>
    </row>
    <row r="83" spans="1:19" ht="13.2" x14ac:dyDescent="0.25">
      <c r="A83" t="str" cm="1">
        <f t="array" ref="A83">INDEX(D$3:Q$35,(SMALL(IF(IF((MOD(COLUMN(D:Q),2)=0)*(Total!D$3:Q$35&lt;&gt;""),Total!D$3:Q$35,"")&lt;&gt;"",COLUMN(D:Q)-3+((ROW(D$3:D$35)-2)/1000),""),ROW(A81))-INT(SMALL(IF(IF((MOD(COLUMN(D:Q),2)=0)*(Total!D$3:Q$35&lt;&gt;""),Total!D$3:Q$35,"")&lt;&gt;"",COLUMN(D:Q)-3+((ROW(D$3:D$35)-2)/1000),""),ROW(A81))))*1000,INT(SMALL(IF(IF((MOD(COLUMN(D:Q),2)=0)*(Total!D$3:Q$35&lt;&gt;""),Total!D$3:Q$35,"")&lt;&gt;"",COLUMN(D:Q)-3+((ROW(D$3:D$35)-2)/1000),""),ROW(A81))))</f>
        <v>Bois de Frene</v>
      </c>
      <c r="B83" s="111" t="str" cm="1">
        <f t="array" aca="1" ref="B83" ca="1">IFERROR(OFFSET($A$2,MATCH(0,COUNTIF(B$2:B82,colA),0),),"")</f>
        <v/>
      </c>
      <c r="C83" s="112" cm="1">
        <f t="array" aca="1" ref="C83" ca="1">SUMPRODUCT(IFERROR(($D$3:$P$35=$B83)*($E$3:$Q$35),0))</f>
        <v>0</v>
      </c>
      <c r="D83" s="8"/>
      <c r="E83" s="47"/>
      <c r="F83" s="2"/>
      <c r="G83" s="50"/>
      <c r="H83" s="2"/>
      <c r="I83" s="50"/>
      <c r="J83" s="2"/>
      <c r="K83" s="50"/>
      <c r="L83" s="2"/>
      <c r="M83" s="4"/>
      <c r="N83" s="2"/>
      <c r="O83" s="4"/>
      <c r="P83" s="2"/>
      <c r="Q83" s="4"/>
      <c r="R83" s="12"/>
      <c r="S83" s="12"/>
    </row>
    <row r="84" spans="1:19" ht="13.2" x14ac:dyDescent="0.25">
      <c r="A84" t="str" cm="1">
        <f t="array" ref="A84">INDEX(D$3:Q$35,(SMALL(IF(IF((MOD(COLUMN(D:Q),2)=0)*(Total!D$3:Q$35&lt;&gt;""),Total!D$3:Q$35,"")&lt;&gt;"",COLUMN(D:Q)-3+((ROW(D$3:D$35)-2)/1000),""),ROW(A82))-INT(SMALL(IF(IF((MOD(COLUMN(D:Q),2)=0)*(Total!D$3:Q$35&lt;&gt;""),Total!D$3:Q$35,"")&lt;&gt;"",COLUMN(D:Q)-3+((ROW(D$3:D$35)-2)/1000),""),ROW(A82))))*1000,INT(SMALL(IF(IF((MOD(COLUMN(D:Q),2)=0)*(Total!D$3:Q$35&lt;&gt;""),Total!D$3:Q$35,"")&lt;&gt;"",COLUMN(D:Q)-3+((ROW(D$3:D$35)-2)/1000),""),ROW(A82))))</f>
        <v>Bave de rose démoniaque</v>
      </c>
      <c r="B84" s="111" t="str" cm="1">
        <f t="array" aca="1" ref="B84" ca="1">IFERROR(OFFSET($A$2,MATCH(0,COUNTIF(B$2:B83,colA),0),),"")</f>
        <v/>
      </c>
      <c r="C84" s="112" cm="1">
        <f t="array" aca="1" ref="C84" ca="1">SUMPRODUCT(IFERROR(($D$3:$P$35=$B84)*($E$3:$Q$35),0))</f>
        <v>0</v>
      </c>
      <c r="D84" s="8"/>
      <c r="E84" s="47"/>
      <c r="F84" s="2"/>
      <c r="G84" s="50"/>
      <c r="H84" s="2"/>
      <c r="I84" s="50"/>
      <c r="J84" s="2"/>
      <c r="K84" s="50"/>
      <c r="L84" s="2"/>
      <c r="M84" s="4"/>
      <c r="N84" s="2"/>
      <c r="O84" s="4"/>
      <c r="P84" s="2"/>
      <c r="Q84" s="4"/>
      <c r="R84" s="12"/>
      <c r="S84" s="12"/>
    </row>
    <row r="85" spans="1:19" ht="13.2" x14ac:dyDescent="0.25">
      <c r="A85" t="str" cm="1">
        <f t="array" ref="A85">INDEX(D$3:Q$35,(SMALL(IF(IF((MOD(COLUMN(D:Q),2)=0)*(Total!D$3:Q$35&lt;&gt;""),Total!D$3:Q$35,"")&lt;&gt;"",COLUMN(D:Q)-3+((ROW(D$3:D$35)-2)/1000),""),ROW(A83))-INT(SMALL(IF(IF((MOD(COLUMN(D:Q),2)=0)*(Total!D$3:Q$35&lt;&gt;""),Total!D$3:Q$35,"")&lt;&gt;"",COLUMN(D:Q)-3+((ROW(D$3:D$35)-2)/1000),""),ROW(A83))))*1000,INT(SMALL(IF(IF((MOD(COLUMN(D:Q),2)=0)*(Total!D$3:Q$35&lt;&gt;""),Total!D$3:Q$35,"")&lt;&gt;"",COLUMN(D:Q)-3+((ROW(D$3:D$35)-2)/1000),""),ROW(A83))))</f>
        <v>Plume de piou rose</v>
      </c>
      <c r="B85" s="111" t="str" cm="1">
        <f t="array" aca="1" ref="B85" ca="1">IFERROR(OFFSET($A$2,MATCH(0,COUNTIF(B$2:B84,colA),0),),"")</f>
        <v/>
      </c>
      <c r="C85" s="112" cm="1">
        <f t="array" aca="1" ref="C85" ca="1">SUMPRODUCT(IFERROR(($D$3:$P$35=$B85)*($E$3:$Q$35),0))</f>
        <v>0</v>
      </c>
      <c r="D85" s="8"/>
      <c r="E85" s="47"/>
      <c r="F85" s="2"/>
      <c r="G85" s="50"/>
      <c r="H85" s="2"/>
      <c r="I85" s="50"/>
      <c r="J85" s="2"/>
      <c r="K85" s="50"/>
      <c r="L85" s="2"/>
      <c r="M85" s="4"/>
      <c r="N85" s="2"/>
      <c r="O85" s="4"/>
      <c r="P85" s="2"/>
      <c r="Q85" s="4"/>
      <c r="R85" s="12"/>
      <c r="S85" s="12"/>
    </row>
    <row r="86" spans="1:19" ht="13.2" x14ac:dyDescent="0.25">
      <c r="A86" t="str" cm="1">
        <f t="array" ref="A86">INDEX(D$3:Q$35,(SMALL(IF(IF((MOD(COLUMN(D:Q),2)=0)*(Total!D$3:Q$35&lt;&gt;""),Total!D$3:Q$35,"")&lt;&gt;"",COLUMN(D:Q)-3+((ROW(D$3:D$35)-2)/1000),""),ROW(A84))-INT(SMALL(IF(IF((MOD(COLUMN(D:Q),2)=0)*(Total!D$3:Q$35&lt;&gt;""),Total!D$3:Q$35,"")&lt;&gt;"",COLUMN(D:Q)-3+((ROW(D$3:D$35)-2)/1000),""),ROW(A84))))*1000,INT(SMALL(IF(IF((MOD(COLUMN(D:Q),2)=0)*(Total!D$3:Q$35&lt;&gt;""),Total!D$3:Q$35,"")&lt;&gt;"",COLUMN(D:Q)-3+((ROW(D$3:D$35)-2)/1000),""),ROW(A84))))</f>
        <v>Ecaille poisseuse</v>
      </c>
      <c r="B86" s="111" t="str" cm="1">
        <f t="array" aca="1" ref="B86" ca="1">IFERROR(OFFSET($A$2,MATCH(0,COUNTIF(B$2:B85,colA),0),),"")</f>
        <v/>
      </c>
      <c r="C86" s="112" cm="1">
        <f t="array" aca="1" ref="C86" ca="1">SUMPRODUCT(IFERROR(($D$3:$P$35=$B86)*($E$3:$Q$35),0))</f>
        <v>0</v>
      </c>
      <c r="D86" s="8"/>
      <c r="E86" s="47"/>
      <c r="F86" s="2"/>
      <c r="G86" s="50"/>
      <c r="H86" s="2"/>
      <c r="I86" s="50"/>
      <c r="J86" s="2"/>
      <c r="K86" s="50"/>
      <c r="L86" s="2"/>
      <c r="M86" s="4"/>
      <c r="N86" s="2"/>
      <c r="O86" s="4"/>
      <c r="P86" s="2"/>
      <c r="Q86" s="4"/>
      <c r="R86" s="12"/>
      <c r="S86" s="12"/>
    </row>
    <row r="87" spans="1:19" ht="13.2" x14ac:dyDescent="0.25">
      <c r="A87" t="str" cm="1">
        <f t="array" ref="A87">INDEX(D$3:Q$35,(SMALL(IF(IF((MOD(COLUMN(D:Q),2)=0)*(Total!D$3:Q$35&lt;&gt;""),Total!D$3:Q$35,"")&lt;&gt;"",COLUMN(D:Q)-3+((ROW(D$3:D$35)-2)/1000),""),ROW(A85))-INT(SMALL(IF(IF((MOD(COLUMN(D:Q),2)=0)*(Total!D$3:Q$35&lt;&gt;""),Total!D$3:Q$35,"")&lt;&gt;"",COLUMN(D:Q)-3+((ROW(D$3:D$35)-2)/1000),""),ROW(A85))))*1000,INT(SMALL(IF(IF((MOD(COLUMN(D:Q),2)=0)*(Total!D$3:Q$35&lt;&gt;""),Total!D$3:Q$35,"")&lt;&gt;"",COLUMN(D:Q)-3+((ROW(D$3:D$35)-2)/1000),""),ROW(A85))))</f>
        <v>Petale de Tournesol sauvage</v>
      </c>
      <c r="B87" s="111" t="str" cm="1">
        <f t="array" aca="1" ref="B87" ca="1">IFERROR(OFFSET($A$2,MATCH(0,COUNTIF(B$2:B86,colA),0),),"")</f>
        <v/>
      </c>
      <c r="C87" s="112" cm="1">
        <f t="array" aca="1" ref="C87" ca="1">SUMPRODUCT(IFERROR(($D$3:$P$35=$B87)*($E$3:$Q$35),0))</f>
        <v>0</v>
      </c>
      <c r="D87" s="8"/>
      <c r="E87" s="47"/>
      <c r="F87" s="2"/>
      <c r="G87" s="50"/>
      <c r="H87" s="2"/>
      <c r="I87" s="50"/>
      <c r="J87" s="2"/>
      <c r="K87" s="50"/>
      <c r="L87" s="2"/>
      <c r="M87" s="4"/>
      <c r="N87" s="2"/>
      <c r="O87" s="4"/>
      <c r="P87" s="2"/>
      <c r="Q87" s="4"/>
      <c r="R87" s="12"/>
      <c r="S87" s="12"/>
    </row>
    <row r="88" spans="1:19" ht="13.2" x14ac:dyDescent="0.25">
      <c r="A88" t="str" cm="1">
        <f t="array" ref="A88">INDEX(D$3:Q$35,(SMALL(IF(IF((MOD(COLUMN(D:Q),2)=0)*(Total!D$3:Q$35&lt;&gt;""),Total!D$3:Q$35,"")&lt;&gt;"",COLUMN(D:Q)-3+((ROW(D$3:D$35)-2)/1000),""),ROW(A86))-INT(SMALL(IF(IF((MOD(COLUMN(D:Q),2)=0)*(Total!D$3:Q$35&lt;&gt;""),Total!D$3:Q$35,"")&lt;&gt;"",COLUMN(D:Q)-3+((ROW(D$3:D$35)-2)/1000),""),ROW(A86))))*1000,INT(SMALL(IF(IF((MOD(COLUMN(D:Q),2)=0)*(Total!D$3:Q$35&lt;&gt;""),Total!D$3:Q$35,"")&lt;&gt;"",COLUMN(D:Q)-3+((ROW(D$3:D$35)-2)/1000),""),ROW(A86))))</f>
        <v>Crème à bronzer</v>
      </c>
      <c r="B88" s="111" t="str" cm="1">
        <f t="array" aca="1" ref="B88" ca="1">IFERROR(OFFSET($A$2,MATCH(0,COUNTIF(B$2:B87,colA),0),),"")</f>
        <v/>
      </c>
      <c r="C88" s="112" cm="1">
        <f t="array" aca="1" ref="C88" ca="1">SUMPRODUCT(IFERROR(($D$3:$P$35=$B88)*($E$3:$Q$35),0))</f>
        <v>0</v>
      </c>
      <c r="D88" s="8"/>
      <c r="E88" s="47"/>
      <c r="F88" s="2"/>
      <c r="G88" s="50"/>
      <c r="H88" s="2"/>
      <c r="I88" s="50"/>
      <c r="J88" s="2"/>
      <c r="K88" s="50"/>
      <c r="L88" s="2"/>
      <c r="M88" s="4"/>
      <c r="N88" s="2"/>
      <c r="O88" s="4"/>
      <c r="P88" s="2"/>
      <c r="Q88" s="4"/>
      <c r="R88" s="12"/>
      <c r="S88" s="12"/>
    </row>
    <row r="89" spans="1:19" ht="13.2" x14ac:dyDescent="0.25">
      <c r="A89" t="str" cm="1">
        <f t="array" ref="A89">INDEX(D$3:Q$35,(SMALL(IF(IF((MOD(COLUMN(D:Q),2)=0)*(Total!D$3:Q$35&lt;&gt;""),Total!D$3:Q$35,"")&lt;&gt;"",COLUMN(D:Q)-3+((ROW(D$3:D$35)-2)/1000),""),ROW(A87))-INT(SMALL(IF(IF((MOD(COLUMN(D:Q),2)=0)*(Total!D$3:Q$35&lt;&gt;""),Total!D$3:Q$35,"")&lt;&gt;"",COLUMN(D:Q)-3+((ROW(D$3:D$35)-2)/1000),""),ROW(A87))))*1000,INT(SMALL(IF(IF((MOD(COLUMN(D:Q),2)=0)*(Total!D$3:Q$35&lt;&gt;""),Total!D$3:Q$35,"")&lt;&gt;"",COLUMN(D:Q)-3+((ROW(D$3:D$35)-2)/1000),""),ROW(A87))))</f>
        <v>Fleur de pissenlit diabolique</v>
      </c>
      <c r="B89" s="111" t="str" cm="1">
        <f t="array" aca="1" ref="B89" ca="1">IFERROR(OFFSET($A$2,MATCH(0,COUNTIF(B$2:B88,colA),0),),"")</f>
        <v/>
      </c>
      <c r="C89" s="112" cm="1">
        <f t="array" aca="1" ref="C89" ca="1">SUMPRODUCT(IFERROR(($D$3:$P$35=$B89)*($E$3:$Q$35),0))</f>
        <v>0</v>
      </c>
      <c r="D89" s="8"/>
      <c r="E89" s="47"/>
      <c r="F89" s="2"/>
      <c r="G89" s="50"/>
      <c r="H89" s="2"/>
      <c r="I89" s="50"/>
      <c r="J89" s="2"/>
      <c r="K89" s="50"/>
      <c r="L89" s="2"/>
      <c r="M89" s="4"/>
      <c r="N89" s="2"/>
      <c r="O89" s="4"/>
      <c r="P89" s="2"/>
      <c r="Q89" s="4"/>
      <c r="R89" s="12"/>
      <c r="S89" s="12"/>
    </row>
    <row r="90" spans="1:19" ht="13.2" x14ac:dyDescent="0.25">
      <c r="A90" t="str" cm="1">
        <f t="array" ref="A90">INDEX(D$3:Q$35,(SMALL(IF(IF((MOD(COLUMN(D:Q),2)=0)*(Total!D$3:Q$35&lt;&gt;""),Total!D$3:Q$35,"")&lt;&gt;"",COLUMN(D:Q)-3+((ROW(D$3:D$35)-2)/1000),""),ROW(A88))-INT(SMALL(IF(IF((MOD(COLUMN(D:Q),2)=0)*(Total!D$3:Q$35&lt;&gt;""),Total!D$3:Q$35,"")&lt;&gt;"",COLUMN(D:Q)-3+((ROW(D$3:D$35)-2)/1000),""),ROW(A88))))*1000,INT(SMALL(IF(IF((MOD(COLUMN(D:Q),2)=0)*(Total!D$3:Q$35&lt;&gt;""),Total!D$3:Q$35,"")&lt;&gt;"",COLUMN(D:Q)-3+((ROW(D$3:D$35)-2)/1000),""),ROW(A88))))</f>
        <v>Patte d'Arakne magique</v>
      </c>
      <c r="B90" s="111" t="str" cm="1">
        <f t="array" aca="1" ref="B90" ca="1">IFERROR(OFFSET($A$2,MATCH(0,COUNTIF(B$2:B89,colA),0),),"")</f>
        <v/>
      </c>
      <c r="C90" s="112" cm="1">
        <f t="array" aca="1" ref="C90" ca="1">SUMPRODUCT(IFERROR(($D$3:$P$35=$B90)*($E$3:$Q$35),0))</f>
        <v>0</v>
      </c>
      <c r="D90" s="8"/>
      <c r="E90" s="47"/>
      <c r="F90" s="2"/>
      <c r="G90" s="50"/>
      <c r="H90" s="2"/>
      <c r="I90" s="50"/>
      <c r="J90" s="2"/>
      <c r="K90" s="50"/>
      <c r="L90" s="2"/>
      <c r="M90" s="4"/>
      <c r="N90" s="2"/>
      <c r="O90" s="4"/>
      <c r="P90" s="2"/>
      <c r="Q90" s="4"/>
      <c r="R90" s="12"/>
      <c r="S90" s="12"/>
    </row>
    <row r="91" spans="1:19" ht="13.2" x14ac:dyDescent="0.25">
      <c r="A91" t="str" cm="1">
        <f t="array" ref="A91">INDEX(D$3:Q$35,(SMALL(IF(IF((MOD(COLUMN(D:Q),2)=0)*(Total!D$3:Q$35&lt;&gt;""),Total!D$3:Q$35,"")&lt;&gt;"",COLUMN(D:Q)-3+((ROW(D$3:D$35)-2)/1000),""),ROW(A89))-INT(SMALL(IF(IF((MOD(COLUMN(D:Q),2)=0)*(Total!D$3:Q$35&lt;&gt;""),Total!D$3:Q$35,"")&lt;&gt;"",COLUMN(D:Q)-3+((ROW(D$3:D$35)-2)/1000),""),ROW(A89))))*1000,INT(SMALL(IF(IF((MOD(COLUMN(D:Q),2)=0)*(Total!D$3:Q$35&lt;&gt;""),Total!D$3:Q$35,"")&lt;&gt;"",COLUMN(D:Q)-3+((ROW(D$3:D$35)-2)/1000),""),ROW(A89))))</f>
        <v>Bec du tofu</v>
      </c>
      <c r="B91" s="111" t="str" cm="1">
        <f t="array" aca="1" ref="B91" ca="1">IFERROR(OFFSET($A$2,MATCH(0,COUNTIF(B$2:B90,colA),0),),"")</f>
        <v/>
      </c>
      <c r="C91" s="112" cm="1">
        <f t="array" aca="1" ref="C91" ca="1">SUMPRODUCT(IFERROR(($D$3:$P$35=$B91)*($E$3:$Q$35),0))</f>
        <v>0</v>
      </c>
      <c r="D91" s="8"/>
      <c r="E91" s="47"/>
      <c r="F91" s="2"/>
      <c r="G91" s="50"/>
      <c r="H91" s="2"/>
      <c r="I91" s="50"/>
      <c r="J91" s="2"/>
      <c r="K91" s="50"/>
      <c r="L91" s="2"/>
      <c r="M91" s="4"/>
      <c r="N91" s="2"/>
      <c r="O91" s="4"/>
      <c r="P91" s="2"/>
      <c r="Q91" s="4"/>
      <c r="R91" s="12"/>
      <c r="S91" s="12"/>
    </row>
    <row r="92" spans="1:19" ht="13.2" x14ac:dyDescent="0.25">
      <c r="A92" t="str" cm="1">
        <f t="array" ref="A92">INDEX(D$3:Q$35,(SMALL(IF(IF((MOD(COLUMN(D:Q),2)=0)*(Total!D$3:Q$35&lt;&gt;""),Total!D$3:Q$35,"")&lt;&gt;"",COLUMN(D:Q)-3+((ROW(D$3:D$35)-2)/1000),""),ROW(A90))-INT(SMALL(IF(IF((MOD(COLUMN(D:Q),2)=0)*(Total!D$3:Q$35&lt;&gt;""),Total!D$3:Q$35,"")&lt;&gt;"",COLUMN(D:Q)-3+((ROW(D$3:D$35)-2)/1000),""),ROW(A90))))*1000,INT(SMALL(IF(IF((MOD(COLUMN(D:Q),2)=0)*(Total!D$3:Q$35&lt;&gt;""),Total!D$3:Q$35,"")&lt;&gt;"",COLUMN(D:Q)-3+((ROW(D$3:D$35)-2)/1000),""),ROW(A90))))</f>
        <v>Plume piou vert</v>
      </c>
      <c r="B92" s="111" t="str" cm="1">
        <f t="array" aca="1" ref="B92" ca="1">IFERROR(OFFSET($A$2,MATCH(0,COUNTIF(B$2:B91,colA),0),),"")</f>
        <v/>
      </c>
      <c r="C92" s="112" cm="1">
        <f t="array" aca="1" ref="C92" ca="1">SUMPRODUCT(IFERROR(($D$3:$P$35=$B92)*($E$3:$Q$35),0))</f>
        <v>0</v>
      </c>
      <c r="D92" s="8"/>
      <c r="E92" s="47"/>
      <c r="F92" s="2"/>
      <c r="G92" s="50"/>
      <c r="H92" s="2"/>
      <c r="I92" s="50"/>
      <c r="J92" s="2"/>
      <c r="K92" s="50"/>
      <c r="L92" s="2"/>
      <c r="M92" s="4"/>
      <c r="N92" s="2"/>
      <c r="O92" s="4"/>
      <c r="P92" s="2"/>
      <c r="Q92" s="4"/>
      <c r="R92" s="12"/>
      <c r="S92" s="12"/>
    </row>
    <row r="93" spans="1:19" ht="13.2" x14ac:dyDescent="0.25">
      <c r="A93" t="str" cm="1">
        <f t="array" ref="A93">INDEX(D$3:Q$35,(SMALL(IF(IF((MOD(COLUMN(D:Q),2)=0)*(Total!D$3:Q$35&lt;&gt;""),Total!D$3:Q$35,"")&lt;&gt;"",COLUMN(D:Q)-3+((ROW(D$3:D$35)-2)/1000),""),ROW(A91))-INT(SMALL(IF(IF((MOD(COLUMN(D:Q),2)=0)*(Total!D$3:Q$35&lt;&gt;""),Total!D$3:Q$35,"")&lt;&gt;"",COLUMN(D:Q)-3+((ROW(D$3:D$35)-2)/1000),""),ROW(A91))))*1000,INT(SMALL(IF(IF((MOD(COLUMN(D:Q),2)=0)*(Total!D$3:Q$35&lt;&gt;""),Total!D$3:Q$35,"")&lt;&gt;"",COLUMN(D:Q)-3+((ROW(D$3:D$35)-2)/1000),""),ROW(A91))))</f>
        <v>Plume de piou rouge</v>
      </c>
      <c r="B93" s="111" t="str" cm="1">
        <f t="array" aca="1" ref="B93" ca="1">IFERROR(OFFSET($A$2,MATCH(0,COUNTIF(B$2:B92,colA),0),),"")</f>
        <v/>
      </c>
      <c r="C93" s="112" cm="1">
        <f t="array" aca="1" ref="C93" ca="1">SUMPRODUCT(IFERROR(($D$3:$P$35=$B93)*($E$3:$Q$35),0))</f>
        <v>0</v>
      </c>
      <c r="D93" s="8"/>
      <c r="E93" s="47"/>
      <c r="F93" s="2"/>
      <c r="G93" s="50"/>
      <c r="H93" s="2"/>
      <c r="I93" s="50"/>
      <c r="J93" s="2"/>
      <c r="K93" s="50"/>
      <c r="L93" s="2"/>
      <c r="M93" s="4"/>
      <c r="N93" s="2"/>
      <c r="O93" s="4"/>
      <c r="P93" s="2"/>
      <c r="Q93" s="4"/>
      <c r="R93" s="12"/>
      <c r="S93" s="12"/>
    </row>
    <row r="94" spans="1:19" ht="13.2" x14ac:dyDescent="0.25">
      <c r="A94" t="str" cm="1">
        <f t="array" ref="A94">INDEX(D$3:Q$35,(SMALL(IF(IF((MOD(COLUMN(D:Q),2)=0)*(Total!D$3:Q$35&lt;&gt;""),Total!D$3:Q$35,"")&lt;&gt;"",COLUMN(D:Q)-3+((ROW(D$3:D$35)-2)/1000),""),ROW(A92))-INT(SMALL(IF(IF((MOD(COLUMN(D:Q),2)=0)*(Total!D$3:Q$35&lt;&gt;""),Total!D$3:Q$35,"")&lt;&gt;"",COLUMN(D:Q)-3+((ROW(D$3:D$35)-2)/1000),""),ROW(A92))))*1000,INT(SMALL(IF(IF((MOD(COLUMN(D:Q),2)=0)*(Total!D$3:Q$35&lt;&gt;""),Total!D$3:Q$35,"")&lt;&gt;"",COLUMN(D:Q)-3+((ROW(D$3:D$35)-2)/1000),""),ROW(A92))))</f>
        <v>Pétale Diaphane</v>
      </c>
      <c r="B94" s="111" t="str" cm="1">
        <f t="array" aca="1" ref="B94" ca="1">IFERROR(OFFSET($A$2,MATCH(0,COUNTIF(B$2:B93,colA),0),),"")</f>
        <v/>
      </c>
      <c r="C94" s="112" cm="1">
        <f t="array" aca="1" ref="C94" ca="1">SUMPRODUCT(IFERROR(($D$3:$P$35=$B94)*($E$3:$Q$35),0))</f>
        <v>0</v>
      </c>
      <c r="D94" s="8"/>
      <c r="E94" s="47"/>
      <c r="F94" s="2"/>
      <c r="G94" s="50"/>
      <c r="H94" s="2"/>
      <c r="I94" s="50"/>
      <c r="J94" s="2"/>
      <c r="K94" s="50"/>
      <c r="L94" s="2"/>
      <c r="M94" s="4"/>
      <c r="N94" s="2"/>
      <c r="O94" s="4"/>
      <c r="P94" s="2"/>
      <c r="Q94" s="4"/>
      <c r="R94" s="12"/>
      <c r="S94" s="12"/>
    </row>
    <row r="95" spans="1:19" ht="13.2" x14ac:dyDescent="0.25">
      <c r="A95" t="str" cm="1">
        <f t="array" ref="A95">INDEX(D$3:Q$35,(SMALL(IF(IF((MOD(COLUMN(D:Q),2)=0)*(Total!D$3:Q$35&lt;&gt;""),Total!D$3:Q$35,"")&lt;&gt;"",COLUMN(D:Q)-3+((ROW(D$3:D$35)-2)/1000),""),ROW(A93))-INT(SMALL(IF(IF((MOD(COLUMN(D:Q),2)=0)*(Total!D$3:Q$35&lt;&gt;""),Total!D$3:Q$35,"")&lt;&gt;"",COLUMN(D:Q)-3+((ROW(D$3:D$35)-2)/1000),""),ROW(A93))))*1000,INT(SMALL(IF(IF((MOD(COLUMN(D:Q),2)=0)*(Total!D$3:Q$35&lt;&gt;""),Total!D$3:Q$35,"")&lt;&gt;"",COLUMN(D:Q)-3+((ROW(D$3:D$35)-2)/1000),""),ROW(A93))))</f>
        <v>Laine céleste</v>
      </c>
      <c r="B95" s="111" t="str" cm="1">
        <f t="array" aca="1" ref="B95" ca="1">IFERROR(OFFSET($A$2,MATCH(0,COUNTIF(B$2:B94,colA),0),),"")</f>
        <v/>
      </c>
      <c r="C95" s="112" cm="1">
        <f t="array" aca="1" ref="C95" ca="1">SUMPRODUCT(IFERROR(($D$3:$P$35=$B95)*($E$3:$Q$35),0))</f>
        <v>0</v>
      </c>
      <c r="D95" s="8"/>
      <c r="E95" s="47"/>
      <c r="F95" s="2"/>
      <c r="G95" s="50"/>
      <c r="H95" s="2"/>
      <c r="I95" s="50"/>
      <c r="J95" s="2"/>
      <c r="K95" s="50"/>
      <c r="L95" s="2"/>
      <c r="M95" s="4"/>
      <c r="N95" s="2"/>
      <c r="O95" s="4"/>
      <c r="P95" s="2"/>
      <c r="Q95" s="4"/>
      <c r="R95" s="12"/>
      <c r="S95" s="12"/>
    </row>
    <row r="96" spans="1:19" ht="13.2" x14ac:dyDescent="0.25">
      <c r="A96" t="str" cm="1">
        <f t="array" ref="A96">INDEX(D$3:Q$35,(SMALL(IF(IF((MOD(COLUMN(D:Q),2)=0)*(Total!D$3:Q$35&lt;&gt;""),Total!D$3:Q$35,"")&lt;&gt;"",COLUMN(D:Q)-3+((ROW(D$3:D$35)-2)/1000),""),ROW(A94))-INT(SMALL(IF(IF((MOD(COLUMN(D:Q),2)=0)*(Total!D$3:Q$35&lt;&gt;""),Total!D$3:Q$35,"")&lt;&gt;"",COLUMN(D:Q)-3+((ROW(D$3:D$35)-2)/1000),""),ROW(A94))))*1000,INT(SMALL(IF(IF((MOD(COLUMN(D:Q),2)=0)*(Total!D$3:Q$35&lt;&gt;""),Total!D$3:Q$35,"")&lt;&gt;"",COLUMN(D:Q)-3+((ROW(D$3:D$35)-2)/1000),""),ROW(A94))))</f>
        <v>Queue de chapardam</v>
      </c>
      <c r="B96" s="111" t="str" cm="1">
        <f t="array" aca="1" ref="B96" ca="1">IFERROR(OFFSET($A$2,MATCH(0,COUNTIF(B$2:B95,colA),0),),"")</f>
        <v/>
      </c>
      <c r="C96" s="112" cm="1">
        <f t="array" aca="1" ref="C96" ca="1">SUMPRODUCT(IFERROR(($D$3:$P$35=$B96)*($E$3:$Q$35),0))</f>
        <v>0</v>
      </c>
      <c r="D96" s="8"/>
      <c r="E96" s="47"/>
      <c r="F96" s="2"/>
      <c r="G96" s="50"/>
      <c r="H96" s="2"/>
      <c r="I96" s="50"/>
      <c r="J96" s="2"/>
      <c r="K96" s="50"/>
      <c r="L96" s="2"/>
      <c r="M96" s="4"/>
      <c r="N96" s="2"/>
      <c r="O96" s="4"/>
      <c r="P96" s="2"/>
      <c r="Q96" s="4"/>
      <c r="R96" s="12"/>
      <c r="S96" s="12"/>
    </row>
    <row r="97" spans="1:19" ht="13.2" x14ac:dyDescent="0.25">
      <c r="A97" t="str" cm="1">
        <f t="array" ref="A97">INDEX(D$3:Q$35,(SMALL(IF(IF((MOD(COLUMN(D:Q),2)=0)*(Total!D$3:Q$35&lt;&gt;""),Total!D$3:Q$35,"")&lt;&gt;"",COLUMN(D:Q)-3+((ROW(D$3:D$35)-2)/1000),""),ROW(A95))-INT(SMALL(IF(IF((MOD(COLUMN(D:Q),2)=0)*(Total!D$3:Q$35&lt;&gt;""),Total!D$3:Q$35,"")&lt;&gt;"",COLUMN(D:Q)-3+((ROW(D$3:D$35)-2)/1000),""),ROW(A95))))*1000,INT(SMALL(IF(IF((MOD(COLUMN(D:Q),2)=0)*(Total!D$3:Q$35&lt;&gt;""),Total!D$3:Q$35,"")&lt;&gt;"",COLUMN(D:Q)-3+((ROW(D$3:D$35)-2)/1000),""),ROW(A95))))</f>
        <v>Fer</v>
      </c>
      <c r="B97" s="111" t="str" cm="1">
        <f t="array" aca="1" ref="B97" ca="1">IFERROR(OFFSET($A$2,MATCH(0,COUNTIF(B$2:B96,colA),0),),"")</f>
        <v/>
      </c>
      <c r="C97" s="112" cm="1">
        <f t="array" aca="1" ref="C97" ca="1">SUMPRODUCT(IFERROR(($D$3:$P$35=$B97)*($E$3:$Q$35),0))</f>
        <v>0</v>
      </c>
      <c r="D97" s="8"/>
      <c r="E97" s="47"/>
      <c r="F97" s="2"/>
      <c r="G97" s="50"/>
      <c r="H97" s="2"/>
      <c r="I97" s="50"/>
      <c r="J97" s="2"/>
      <c r="K97" s="50"/>
      <c r="L97" s="2"/>
      <c r="M97" s="4"/>
      <c r="N97" s="2"/>
      <c r="O97" s="4"/>
      <c r="P97" s="2"/>
      <c r="Q97" s="4"/>
      <c r="R97" s="12"/>
      <c r="S97" s="12"/>
    </row>
    <row r="98" spans="1:19" ht="13.2" x14ac:dyDescent="0.25">
      <c r="A98" t="str" cm="1">
        <f t="array" ref="A98">INDEX(D$3:Q$35,(SMALL(IF(IF((MOD(COLUMN(D:Q),2)=0)*(Total!D$3:Q$35&lt;&gt;""),Total!D$3:Q$35,"")&lt;&gt;"",COLUMN(D:Q)-3+((ROW(D$3:D$35)-2)/1000),""),ROW(A96))-INT(SMALL(IF(IF((MOD(COLUMN(D:Q),2)=0)*(Total!D$3:Q$35&lt;&gt;""),Total!D$3:Q$35,"")&lt;&gt;"",COLUMN(D:Q)-3+((ROW(D$3:D$35)-2)/1000),""),ROW(A96))))*1000,INT(SMALL(IF(IF((MOD(COLUMN(D:Q),2)=0)*(Total!D$3:Q$35&lt;&gt;""),Total!D$3:Q$35,"")&lt;&gt;"",COLUMN(D:Q)-3+((ROW(D$3:D$35)-2)/1000),""),ROW(A96))))</f>
        <v>Bave de bouftou</v>
      </c>
      <c r="B98" s="111" t="str" cm="1">
        <f t="array" aca="1" ref="B98" ca="1">IFERROR(OFFSET($A$2,MATCH(0,COUNTIF(B$2:B97,colA),0),),"")</f>
        <v/>
      </c>
      <c r="C98" s="112" cm="1">
        <f t="array" aca="1" ref="C98" ca="1">SUMPRODUCT(IFERROR(($D$3:$P$35=$B98)*($E$3:$Q$35),0))</f>
        <v>0</v>
      </c>
      <c r="D98" s="8"/>
      <c r="E98" s="47"/>
      <c r="F98" s="2"/>
      <c r="G98" s="50"/>
      <c r="H98" s="2"/>
      <c r="I98" s="50"/>
      <c r="J98" s="2"/>
      <c r="K98" s="50"/>
      <c r="L98" s="2"/>
      <c r="M98" s="4"/>
      <c r="N98" s="2"/>
      <c r="O98" s="4"/>
      <c r="P98" s="2"/>
      <c r="Q98" s="4"/>
      <c r="R98" s="12"/>
      <c r="S98" s="12"/>
    </row>
    <row r="99" spans="1:19" ht="13.2" x14ac:dyDescent="0.25">
      <c r="A99" t="str" cm="1">
        <f t="array" ref="A99">INDEX(D$3:Q$35,(SMALL(IF(IF((MOD(COLUMN(D:Q),2)=0)*(Total!D$3:Q$35&lt;&gt;""),Total!D$3:Q$35,"")&lt;&gt;"",COLUMN(D:Q)-3+((ROW(D$3:D$35)-2)/1000),""),ROW(A97))-INT(SMALL(IF(IF((MOD(COLUMN(D:Q),2)=0)*(Total!D$3:Q$35&lt;&gt;""),Total!D$3:Q$35,"")&lt;&gt;"",COLUMN(D:Q)-3+((ROW(D$3:D$35)-2)/1000),""),ROW(A97))))*1000,INT(SMALL(IF(IF((MOD(COLUMN(D:Q),2)=0)*(Total!D$3:Q$35&lt;&gt;""),Total!D$3:Q$35,"")&lt;&gt;"",COLUMN(D:Q)-3+((ROW(D$3:D$35)-2)/1000),""),ROW(A97))))</f>
        <v>Orties</v>
      </c>
      <c r="B99" s="111" t="str" cm="1">
        <f t="array" aca="1" ref="B99" ca="1">IFERROR(OFFSET($A$2,MATCH(0,COUNTIF(B$2:B98,colA),0),),"")</f>
        <v/>
      </c>
      <c r="C99" s="112" cm="1">
        <f t="array" aca="1" ref="C99" ca="1">SUMPRODUCT(IFERROR(($D$3:$P$35=$B99)*($E$3:$Q$35),0))</f>
        <v>0</v>
      </c>
      <c r="D99" s="8"/>
      <c r="E99" s="47"/>
      <c r="F99" s="2"/>
      <c r="G99" s="50"/>
      <c r="H99" s="2"/>
      <c r="I99" s="50"/>
      <c r="J99" s="2"/>
      <c r="K99" s="50"/>
      <c r="L99" s="2"/>
      <c r="M99" s="4"/>
      <c r="N99" s="2"/>
      <c r="O99" s="4"/>
      <c r="P99" s="2"/>
      <c r="Q99" s="4"/>
      <c r="R99" s="12"/>
      <c r="S99" s="12"/>
    </row>
    <row r="100" spans="1:19" ht="13.2" x14ac:dyDescent="0.25">
      <c r="A100" t="str" cm="1">
        <f t="array" ref="A100">INDEX(D$3:Q$35,(SMALL(IF(IF((MOD(COLUMN(D:Q),2)=0)*(Total!D$3:Q$35&lt;&gt;""),Total!D$3:Q$35,"")&lt;&gt;"",COLUMN(D:Q)-3+((ROW(D$3:D$35)-2)/1000),""),ROW(A98))-INT(SMALL(IF(IF((MOD(COLUMN(D:Q),2)=0)*(Total!D$3:Q$35&lt;&gt;""),Total!D$3:Q$35,"")&lt;&gt;"",COLUMN(D:Q)-3+((ROW(D$3:D$35)-2)/1000),""),ROW(A98))))*1000,INT(SMALL(IF(IF((MOD(COLUMN(D:Q),2)=0)*(Total!D$3:Q$35&lt;&gt;""),Total!D$3:Q$35,"")&lt;&gt;"",COLUMN(D:Q)-3+((ROW(D$3:D$35)-2)/1000),""),ROW(A98))))</f>
        <v>Peau de Gloot</v>
      </c>
      <c r="B100" s="111" t="str" cm="1">
        <f t="array" aca="1" ref="B100" ca="1">IFERROR(OFFSET($A$2,MATCH(0,COUNTIF(B$2:B99,colA),0),),"")</f>
        <v/>
      </c>
      <c r="C100" s="112" cm="1">
        <f t="array" aca="1" ref="C100" ca="1">SUMPRODUCT(IFERROR(($D$3:$P$35=$B100)*($E$3:$Q$35),0))</f>
        <v>0</v>
      </c>
      <c r="D100" s="8"/>
      <c r="E100" s="47"/>
      <c r="F100" s="2"/>
      <c r="G100" s="50"/>
      <c r="H100" s="2"/>
      <c r="I100" s="50"/>
      <c r="J100" s="2"/>
      <c r="K100" s="50"/>
      <c r="L100" s="2"/>
      <c r="M100" s="4"/>
      <c r="N100" s="2"/>
      <c r="O100" s="4"/>
      <c r="P100" s="2"/>
      <c r="Q100" s="4"/>
      <c r="R100" s="12"/>
      <c r="S100" s="12"/>
    </row>
    <row r="101" spans="1:19" ht="13.8" thickBot="1" x14ac:dyDescent="0.3">
      <c r="A101" t="str" cm="1">
        <f t="array" ref="A101">INDEX(D$3:Q$35,(SMALL(IF(IF((MOD(COLUMN(D:Q),2)=0)*(Total!D$3:Q$35&lt;&gt;""),Total!D$3:Q$35,"")&lt;&gt;"",COLUMN(D:Q)-3+((ROW(D$3:D$35)-2)/1000),""),ROW(A99))-INT(SMALL(IF(IF((MOD(COLUMN(D:Q),2)=0)*(Total!D$3:Q$35&lt;&gt;""),Total!D$3:Q$35,"")&lt;&gt;"",COLUMN(D:Q)-3+((ROW(D$3:D$35)-2)/1000),""),ROW(A99))))*1000,INT(SMALL(IF(IF((MOD(COLUMN(D:Q),2)=0)*(Total!D$3:Q$35&lt;&gt;""),Total!D$3:Q$35,"")&lt;&gt;"",COLUMN(D:Q)-3+((ROW(D$3:D$35)-2)/1000),""),ROW(A99))))</f>
        <v>Cendres éternelles</v>
      </c>
      <c r="B101" s="111" t="str" cm="1">
        <f t="array" aca="1" ref="B101" ca="1">IFERROR(OFFSET($A$2,MATCH(0,COUNTIF(B$2:B100,colA),0),),"")</f>
        <v/>
      </c>
      <c r="C101" s="112" cm="1">
        <f t="array" aca="1" ref="C101" ca="1">SUMPRODUCT(IFERROR(($D$3:$P$35=$B101)*($E$3:$Q$35),0))</f>
        <v>0</v>
      </c>
      <c r="D101" s="46"/>
      <c r="E101" s="48"/>
      <c r="F101" s="5"/>
      <c r="G101" s="51"/>
      <c r="H101" s="5"/>
      <c r="I101" s="51"/>
      <c r="J101" s="5"/>
      <c r="K101" s="51"/>
      <c r="L101" s="5"/>
      <c r="M101" s="53"/>
      <c r="N101" s="5"/>
      <c r="O101" s="53"/>
      <c r="P101" s="5"/>
      <c r="Q101" s="53"/>
      <c r="R101" s="12"/>
      <c r="S101" s="12"/>
    </row>
    <row r="102" spans="1:19" ht="15.75" customHeight="1" thickTop="1" x14ac:dyDescent="0.25">
      <c r="A102" t="str" cm="1">
        <f t="array" ref="A102">INDEX(D$3:Q$35,(SMALL(IF(IF((MOD(COLUMN(D:Q),2)=0)*(Total!D$3:Q$35&lt;&gt;""),Total!D$3:Q$35,"")&lt;&gt;"",COLUMN(D:Q)-3+((ROW(D$3:D$35)-2)/1000),""),ROW(A100))-INT(SMALL(IF(IF((MOD(COLUMN(D:Q),2)=0)*(Total!D$3:Q$35&lt;&gt;""),Total!D$3:Q$35,"")&lt;&gt;"",COLUMN(D:Q)-3+((ROW(D$3:D$35)-2)/1000),""),ROW(A100))))*1000,INT(SMALL(IF(IF((MOD(COLUMN(D:Q),2)=0)*(Total!D$3:Q$35&lt;&gt;""),Total!D$3:Q$35,"")&lt;&gt;"",COLUMN(D:Q)-3+((ROW(D$3:D$35)-2)/1000),""),ROW(A100))))</f>
        <v>Feu intérieur</v>
      </c>
      <c r="B102" s="2" t="str" cm="1">
        <f t="array" aca="1" ref="B102" ca="1">IFERROR(OFFSET($A$2,MATCH(0,COUNTIF(B$2:B101,colA),0),),"")</f>
        <v/>
      </c>
    </row>
    <row r="103" spans="1:19" ht="15.75" customHeight="1" x14ac:dyDescent="0.25">
      <c r="A103" t="str" cm="1">
        <f t="array" ref="A103">INDEX(D$3:Q$35,(SMALL(IF(IF((MOD(COLUMN(D:Q),2)=0)*(Total!D$3:Q$35&lt;&gt;""),Total!D$3:Q$35,"")&lt;&gt;"",COLUMN(D:Q)-3+((ROW(D$3:D$35)-2)/1000),""),ROW(A101))-INT(SMALL(IF(IF((MOD(COLUMN(D:Q),2)=0)*(Total!D$3:Q$35&lt;&gt;""),Total!D$3:Q$35,"")&lt;&gt;"",COLUMN(D:Q)-3+((ROW(D$3:D$35)-2)/1000),""),ROW(A101))))*1000,INT(SMALL(IF(IF((MOD(COLUMN(D:Q),2)=0)*(Total!D$3:Q$35&lt;&gt;""),Total!D$3:Q$35,"")&lt;&gt;"",COLUMN(D:Q)-3+((ROW(D$3:D$35)-2)/1000),""),ROW(A101))))</f>
        <v>Os de chafer</v>
      </c>
      <c r="B103" s="2" t="str" cm="1">
        <f t="array" aca="1" ref="B103" ca="1">IFERROR(OFFSET($A$2,MATCH(0,COUNTIF(B$2:B102,colA),0),),"")</f>
        <v/>
      </c>
    </row>
    <row r="104" spans="1:19" ht="15.75" customHeight="1" x14ac:dyDescent="0.25">
      <c r="A104" t="str" cm="1">
        <f t="array" ref="A104">INDEX(D$3:Q$35,(SMALL(IF(IF((MOD(COLUMN(D:Q),2)=0)*(Total!D$3:Q$35&lt;&gt;""),Total!D$3:Q$35,"")&lt;&gt;"",COLUMN(D:Q)-3+((ROW(D$3:D$35)-2)/1000),""),ROW(A102))-INT(SMALL(IF(IF((MOD(COLUMN(D:Q),2)=0)*(Total!D$3:Q$35&lt;&gt;""),Total!D$3:Q$35,"")&lt;&gt;"",COLUMN(D:Q)-3+((ROW(D$3:D$35)-2)/1000),""),ROW(A102))))*1000,INT(SMALL(IF(IF((MOD(COLUMN(D:Q),2)=0)*(Total!D$3:Q$35&lt;&gt;""),Total!D$3:Q$35,"")&lt;&gt;"",COLUMN(D:Q)-3+((ROW(D$3:D$35)-2)/1000),""),ROW(A102))))</f>
        <v>Volve d'Aminite</v>
      </c>
      <c r="B104" s="2" t="str" cm="1">
        <f t="array" aca="1" ref="B104" ca="1">IFERROR(OFFSET($A$2,MATCH(0,COUNTIF(B$2:B103,colA),0),),"")</f>
        <v/>
      </c>
    </row>
    <row r="105" spans="1:19" ht="15.75" customHeight="1" x14ac:dyDescent="0.25">
      <c r="A105" t="str" cm="1">
        <f t="array" ref="A105">INDEX(D$3:Q$35,(SMALL(IF(IF((MOD(COLUMN(D:Q),2)=0)*(Total!D$3:Q$35&lt;&gt;""),Total!D$3:Q$35,"")&lt;&gt;"",COLUMN(D:Q)-3+((ROW(D$3:D$35)-2)/1000),""),ROW(A103))-INT(SMALL(IF(IF((MOD(COLUMN(D:Q),2)=0)*(Total!D$3:Q$35&lt;&gt;""),Total!D$3:Q$35,"")&lt;&gt;"",COLUMN(D:Q)-3+((ROW(D$3:D$35)-2)/1000),""),ROW(A103))))*1000,INT(SMALL(IF(IF((MOD(COLUMN(D:Q),2)=0)*(Total!D$3:Q$35&lt;&gt;""),Total!D$3:Q$35,"")&lt;&gt;"",COLUMN(D:Q)-3+((ROW(D$3:D$35)-2)/1000),""),ROW(A103))))</f>
        <v>Oeil d'Arakmuté</v>
      </c>
      <c r="B105" s="2" t="str" cm="1">
        <f t="array" aca="1" ref="B105" ca="1">IFERROR(OFFSET($A$2,MATCH(0,COUNTIF(B$2:B104,colA),0),),"")</f>
        <v/>
      </c>
    </row>
    <row r="106" spans="1:19" ht="15.75" customHeight="1" x14ac:dyDescent="0.25">
      <c r="A106" t="str" cm="1">
        <f t="array" ref="A106">INDEX(D$3:Q$35,(SMALL(IF(IF((MOD(COLUMN(D:Q),2)=0)*(Total!D$3:Q$35&lt;&gt;""),Total!D$3:Q$35,"")&lt;&gt;"",COLUMN(D:Q)-3+((ROW(D$3:D$35)-2)/1000),""),ROW(A104))-INT(SMALL(IF(IF((MOD(COLUMN(D:Q),2)=0)*(Total!D$3:Q$35&lt;&gt;""),Total!D$3:Q$35,"")&lt;&gt;"",COLUMN(D:Q)-3+((ROW(D$3:D$35)-2)/1000),""),ROW(A104))))*1000,INT(SMALL(IF(IF((MOD(COLUMN(D:Q),2)=0)*(Total!D$3:Q$35&lt;&gt;""),Total!D$3:Q$35,"")&lt;&gt;"",COLUMN(D:Q)-3+((ROW(D$3:D$35)-2)/1000),""),ROW(A104))))</f>
        <v>Peau de larve jaune</v>
      </c>
      <c r="B106" s="2" t="str" cm="1">
        <f t="array" aca="1" ref="B106" ca="1">IFERROR(OFFSET($A$2,MATCH(0,COUNTIF(B$2:B105,colA),0),),"")</f>
        <v/>
      </c>
    </row>
    <row r="107" spans="1:19" ht="15.75" customHeight="1" x14ac:dyDescent="0.25">
      <c r="A107" t="str" cm="1">
        <f t="array" ref="A107">INDEX(D$3:Q$35,(SMALL(IF(IF((MOD(COLUMN(D:Q),2)=0)*(Total!D$3:Q$35&lt;&gt;""),Total!D$3:Q$35,"")&lt;&gt;"",COLUMN(D:Q)-3+((ROW(D$3:D$35)-2)/1000),""),ROW(A105))-INT(SMALL(IF(IF((MOD(COLUMN(D:Q),2)=0)*(Total!D$3:Q$35&lt;&gt;""),Total!D$3:Q$35,"")&lt;&gt;"",COLUMN(D:Q)-3+((ROW(D$3:D$35)-2)/1000),""),ROW(A105))))*1000,INT(SMALL(IF(IF((MOD(COLUMN(D:Q),2)=0)*(Total!D$3:Q$35&lt;&gt;""),Total!D$3:Q$35,"")&lt;&gt;"",COLUMN(D:Q)-3+((ROW(D$3:D$35)-2)/1000),""),ROW(A105))))</f>
        <v>Bois vermoulu</v>
      </c>
      <c r="B107" s="2" t="str" cm="1">
        <f t="array" aca="1" ref="B107" ca="1">IFERROR(OFFSET($A$2,MATCH(0,COUNTIF(B$2:B106,colA),0),),"")</f>
        <v/>
      </c>
    </row>
    <row r="108" spans="1:19" ht="15.75" customHeight="1" x14ac:dyDescent="0.25">
      <c r="A108" t="str" cm="1">
        <f t="array" ref="A108">INDEX(D$3:Q$35,(SMALL(IF(IF((MOD(COLUMN(D:Q),2)=0)*(Total!D$3:Q$35&lt;&gt;""),Total!D$3:Q$35,"")&lt;&gt;"",COLUMN(D:Q)-3+((ROW(D$3:D$35)-2)/1000),""),ROW(A106))-INT(SMALL(IF(IF((MOD(COLUMN(D:Q),2)=0)*(Total!D$3:Q$35&lt;&gt;""),Total!D$3:Q$35,"")&lt;&gt;"",COLUMN(D:Q)-3+((ROW(D$3:D$35)-2)/1000),""),ROW(A106))))*1000,INT(SMALL(IF(IF((MOD(COLUMN(D:Q),2)=0)*(Total!D$3:Q$35&lt;&gt;""),Total!D$3:Q$35,"")&lt;&gt;"",COLUMN(D:Q)-3+((ROW(D$3:D$35)-2)/1000),""),ROW(A106))))</f>
        <v>Poils d'arakne malade</v>
      </c>
      <c r="B108" s="2" t="str" cm="1">
        <f t="array" aca="1" ref="B108" ca="1">IFERROR(OFFSET($A$2,MATCH(0,COUNTIF(B$2:B107,colA),0),),"")</f>
        <v/>
      </c>
    </row>
    <row r="109" spans="1:19" ht="15.75" customHeight="1" x14ac:dyDescent="0.25">
      <c r="A109" t="str" cm="1">
        <f t="array" ref="A109">INDEX(D$3:Q$35,(SMALL(IF(IF((MOD(COLUMN(D:Q),2)=0)*(Total!D$3:Q$35&lt;&gt;""),Total!D$3:Q$35,"")&lt;&gt;"",COLUMN(D:Q)-3+((ROW(D$3:D$35)-2)/1000),""),ROW(A107))-INT(SMALL(IF(IF((MOD(COLUMN(D:Q),2)=0)*(Total!D$3:Q$35&lt;&gt;""),Total!D$3:Q$35,"")&lt;&gt;"",COLUMN(D:Q)-3+((ROW(D$3:D$35)-2)/1000),""),ROW(A107))))*1000,INT(SMALL(IF(IF((MOD(COLUMN(D:Q),2)=0)*(Total!D$3:Q$35&lt;&gt;""),Total!D$3:Q$35,"")&lt;&gt;"",COLUMN(D:Q)-3+((ROW(D$3:D$35)-2)/1000),""),ROW(A107))))</f>
        <v>Bave de rose démoniaque</v>
      </c>
      <c r="B109" s="2" t="str" cm="1">
        <f t="array" aca="1" ref="B109" ca="1">IFERROR(OFFSET($A$2,MATCH(0,COUNTIF(B$2:B108,colA),0),),"")</f>
        <v/>
      </c>
    </row>
    <row r="110" spans="1:19" ht="15.75" customHeight="1" x14ac:dyDescent="0.25">
      <c r="A110" t="str" cm="1">
        <f t="array" ref="A110">INDEX(D$3:Q$35,(SMALL(IF(IF((MOD(COLUMN(D:Q),2)=0)*(Total!D$3:Q$35&lt;&gt;""),Total!D$3:Q$35,"")&lt;&gt;"",COLUMN(D:Q)-3+((ROW(D$3:D$35)-2)/1000),""),ROW(A108))-INT(SMALL(IF(IF((MOD(COLUMN(D:Q),2)=0)*(Total!D$3:Q$35&lt;&gt;""),Total!D$3:Q$35,"")&lt;&gt;"",COLUMN(D:Q)-3+((ROW(D$3:D$35)-2)/1000),""),ROW(A108))))*1000,INT(SMALL(IF(IF((MOD(COLUMN(D:Q),2)=0)*(Total!D$3:Q$35&lt;&gt;""),Total!D$3:Q$35,"")&lt;&gt;"",COLUMN(D:Q)-3+((ROW(D$3:D$35)-2)/1000),""),ROW(A108))))</f>
        <v>Graine de tournesol</v>
      </c>
      <c r="B110" s="2" t="str" cm="1">
        <f t="array" aca="1" ref="B110" ca="1">IFERROR(OFFSET($A$2,MATCH(0,COUNTIF(B$2:B109,colA),0),),"")</f>
        <v/>
      </c>
    </row>
    <row r="111" spans="1:19" ht="15.75" customHeight="1" x14ac:dyDescent="0.25">
      <c r="A111" t="str" cm="1">
        <f t="array" ref="A111">INDEX(D$3:Q$35,(SMALL(IF(IF((MOD(COLUMN(D:Q),2)=0)*(Total!D$3:Q$35&lt;&gt;""),Total!D$3:Q$35,"")&lt;&gt;"",COLUMN(D:Q)-3+((ROW(D$3:D$35)-2)/1000),""),ROW(A109))-INT(SMALL(IF(IF((MOD(COLUMN(D:Q),2)=0)*(Total!D$3:Q$35&lt;&gt;""),Total!D$3:Q$35,"")&lt;&gt;"",COLUMN(D:Q)-3+((ROW(D$3:D$35)-2)/1000),""),ROW(A109))))*1000,INT(SMALL(IF(IF((MOD(COLUMN(D:Q),2)=0)*(Total!D$3:Q$35&lt;&gt;""),Total!D$3:Q$35,"")&lt;&gt;"",COLUMN(D:Q)-3+((ROW(D$3:D$35)-2)/1000),""),ROW(A109))))</f>
        <v>Feuille de tournesol sauvage</v>
      </c>
      <c r="B111" s="2" t="str" cm="1">
        <f t="array" aca="1" ref="B111" ca="1">IFERROR(OFFSET($A$2,MATCH(0,COUNTIF(B$2:B110,colA),0),),"")</f>
        <v/>
      </c>
    </row>
    <row r="112" spans="1:19" ht="15.75" customHeight="1" x14ac:dyDescent="0.25">
      <c r="A112" t="str" cm="1">
        <f t="array" ref="A112">INDEX(D$3:Q$35,(SMALL(IF(IF((MOD(COLUMN(D:Q),2)=0)*(Total!D$3:Q$35&lt;&gt;""),Total!D$3:Q$35,"")&lt;&gt;"",COLUMN(D:Q)-3+((ROW(D$3:D$35)-2)/1000),""),ROW(A110))-INT(SMALL(IF(IF((MOD(COLUMN(D:Q),2)=0)*(Total!D$3:Q$35&lt;&gt;""),Total!D$3:Q$35,"")&lt;&gt;"",COLUMN(D:Q)-3+((ROW(D$3:D$35)-2)/1000),""),ROW(A110))))*1000,INT(SMALL(IF(IF((MOD(COLUMN(D:Q),2)=0)*(Total!D$3:Q$35&lt;&gt;""),Total!D$3:Q$35,"")&lt;&gt;"",COLUMN(D:Q)-3+((ROW(D$3:D$35)-2)/1000),""),ROW(A110))))</f>
        <v>Pattes d'arakne</v>
      </c>
      <c r="B112" s="2" t="str" cm="1">
        <f t="array" aca="1" ref="B112" ca="1">IFERROR(OFFSET($A$2,MATCH(0,COUNTIF(B$2:B111,colA),0),),"")</f>
        <v/>
      </c>
    </row>
    <row r="113" spans="1:2" ht="15.75" customHeight="1" x14ac:dyDescent="0.25">
      <c r="A113" t="str" cm="1">
        <f t="array" ref="A113">INDEX(D$3:Q$35,(SMALL(IF(IF((MOD(COLUMN(D:Q),2)=0)*(Total!D$3:Q$35&lt;&gt;""),Total!D$3:Q$35,"")&lt;&gt;"",COLUMN(D:Q)-3+((ROW(D$3:D$35)-2)/1000),""),ROW(A111))-INT(SMALL(IF(IF((MOD(COLUMN(D:Q),2)=0)*(Total!D$3:Q$35&lt;&gt;""),Total!D$3:Q$35,"")&lt;&gt;"",COLUMN(D:Q)-3+((ROW(D$3:D$35)-2)/1000),""),ROW(A111))))*1000,INT(SMALL(IF(IF((MOD(COLUMN(D:Q),2)=0)*(Total!D$3:Q$35&lt;&gt;""),Total!D$3:Q$35,"")&lt;&gt;"",COLUMN(D:Q)-3+((ROW(D$3:D$35)-2)/1000),""),ROW(A111))))</f>
        <v>Plume de piou jaune</v>
      </c>
      <c r="B113" s="2" t="str" cm="1">
        <f t="array" aca="1" ref="B113" ca="1">IFERROR(OFFSET($A$2,MATCH(0,COUNTIF(B$2:B112,colA),0),),"")</f>
        <v/>
      </c>
    </row>
    <row r="114" spans="1:2" ht="15.75" customHeight="1" x14ac:dyDescent="0.25">
      <c r="A114" t="str" cm="1">
        <f t="array" ref="A114">INDEX(D$3:Q$35,(SMALL(IF(IF((MOD(COLUMN(D:Q),2)=0)*(Total!D$3:Q$35&lt;&gt;""),Total!D$3:Q$35,"")&lt;&gt;"",COLUMN(D:Q)-3+((ROW(D$3:D$35)-2)/1000),""),ROW(A112))-INT(SMALL(IF(IF((MOD(COLUMN(D:Q),2)=0)*(Total!D$3:Q$35&lt;&gt;""),Total!D$3:Q$35,"")&lt;&gt;"",COLUMN(D:Q)-3+((ROW(D$3:D$35)-2)/1000),""),ROW(A112))))*1000,INT(SMALL(IF(IF((MOD(COLUMN(D:Q),2)=0)*(Total!D$3:Q$35&lt;&gt;""),Total!D$3:Q$35,"")&lt;&gt;"",COLUMN(D:Q)-3+((ROW(D$3:D$35)-2)/1000),""),ROW(A112))))</f>
        <v>Crème à bronzer</v>
      </c>
      <c r="B114" s="2" t="str" cm="1">
        <f t="array" aca="1" ref="B114" ca="1">IFERROR(OFFSET($A$2,MATCH(0,COUNTIF(B$2:B113,colA),0),),"")</f>
        <v/>
      </c>
    </row>
    <row r="115" spans="1:2" ht="15.75" customHeight="1" x14ac:dyDescent="0.25">
      <c r="A115" t="str" cm="1">
        <f t="array" ref="A115">INDEX(D$3:Q$35,(SMALL(IF(IF((MOD(COLUMN(D:Q),2)=0)*(Total!D$3:Q$35&lt;&gt;""),Total!D$3:Q$35,"")&lt;&gt;"",COLUMN(D:Q)-3+((ROW(D$3:D$35)-2)/1000),""),ROW(A113))-INT(SMALL(IF(IF((MOD(COLUMN(D:Q),2)=0)*(Total!D$3:Q$35&lt;&gt;""),Total!D$3:Q$35,"")&lt;&gt;"",COLUMN(D:Q)-3+((ROW(D$3:D$35)-2)/1000),""),ROW(A113))))*1000,INT(SMALL(IF(IF((MOD(COLUMN(D:Q),2)=0)*(Total!D$3:Q$35&lt;&gt;""),Total!D$3:Q$35,"")&lt;&gt;"",COLUMN(D:Q)-3+((ROW(D$3:D$35)-2)/1000),""),ROW(A113))))</f>
        <v>Langue d'épouvanteur</v>
      </c>
      <c r="B115" s="2" t="str" cm="1">
        <f t="array" aca="1" ref="B115" ca="1">IFERROR(OFFSET($A$2,MATCH(0,COUNTIF(B$2:B114,colA),0),),"")</f>
        <v/>
      </c>
    </row>
    <row r="116" spans="1:2" ht="15.75" customHeight="1" x14ac:dyDescent="0.25">
      <c r="A116" t="str" cm="1">
        <f t="array" ref="A116">INDEX(D$3:Q$35,(SMALL(IF(IF((MOD(COLUMN(D:Q),2)=0)*(Total!D$3:Q$35&lt;&gt;""),Total!D$3:Q$35,"")&lt;&gt;"",COLUMN(D:Q)-3+((ROW(D$3:D$35)-2)/1000),""),ROW(A114))-INT(SMALL(IF(IF((MOD(COLUMN(D:Q),2)=0)*(Total!D$3:Q$35&lt;&gt;""),Total!D$3:Q$35,"")&lt;&gt;"",COLUMN(D:Q)-3+((ROW(D$3:D$35)-2)/1000),""),ROW(A114))))*1000,INT(SMALL(IF(IF((MOD(COLUMN(D:Q),2)=0)*(Total!D$3:Q$35&lt;&gt;""),Total!D$3:Q$35,"")&lt;&gt;"",COLUMN(D:Q)-3+((ROW(D$3:D$35)-2)/1000),""),ROW(A114))))</f>
        <v>Relique Incarnam</v>
      </c>
      <c r="B116" s="2" t="str" cm="1">
        <f t="array" aca="1" ref="B116" ca="1">IFERROR(OFFSET($A$2,MATCH(0,COUNTIF(B$2:B115,colA),0),),"")</f>
        <v/>
      </c>
    </row>
    <row r="117" spans="1:2" ht="15.75" customHeight="1" x14ac:dyDescent="0.25">
      <c r="A117" t="str" cm="1">
        <f t="array" ref="A117">INDEX(D$3:Q$35,(SMALL(IF(IF((MOD(COLUMN(D:Q),2)=0)*(Total!D$3:Q$35&lt;&gt;""),Total!D$3:Q$35,"")&lt;&gt;"",COLUMN(D:Q)-3+((ROW(D$3:D$35)-2)/1000),""),ROW(A115))-INT(SMALL(IF(IF((MOD(COLUMN(D:Q),2)=0)*(Total!D$3:Q$35&lt;&gt;""),Total!D$3:Q$35,"")&lt;&gt;"",COLUMN(D:Q)-3+((ROW(D$3:D$35)-2)/1000),""),ROW(A115))))*1000,INT(SMALL(IF(IF((MOD(COLUMN(D:Q),2)=0)*(Total!D$3:Q$35&lt;&gt;""),Total!D$3:Q$35,"")&lt;&gt;"",COLUMN(D:Q)-3+((ROW(D$3:D$35)-2)/1000),""),ROW(A115))))</f>
        <v>Cendres eternelles</v>
      </c>
      <c r="B117" s="2" t="str" cm="1">
        <f t="array" aca="1" ref="B117" ca="1">IFERROR(OFFSET($A$2,MATCH(0,COUNTIF(B$2:B116,colA),0),),"")</f>
        <v/>
      </c>
    </row>
    <row r="118" spans="1:2" ht="15.75" customHeight="1" x14ac:dyDescent="0.25">
      <c r="A118" t="str" cm="1">
        <f t="array" ref="A118">INDEX(D$3:Q$35,(SMALL(IF(IF((MOD(COLUMN(D:Q),2)=0)*(Total!D$3:Q$35&lt;&gt;""),Total!D$3:Q$35,"")&lt;&gt;"",COLUMN(D:Q)-3+((ROW(D$3:D$35)-2)/1000),""),ROW(A116))-INT(SMALL(IF(IF((MOD(COLUMN(D:Q),2)=0)*(Total!D$3:Q$35&lt;&gt;""),Total!D$3:Q$35,"")&lt;&gt;"",COLUMN(D:Q)-3+((ROW(D$3:D$35)-2)/1000),""),ROW(A116))))*1000,INT(SMALL(IF(IF((MOD(COLUMN(D:Q),2)=0)*(Total!D$3:Q$35&lt;&gt;""),Total!D$3:Q$35,"")&lt;&gt;"",COLUMN(D:Q)-3+((ROW(D$3:D$35)-2)/1000),""),ROW(A116))))</f>
        <v>Planche aglomérée</v>
      </c>
      <c r="B118" s="2" t="str" cm="1">
        <f t="array" aca="1" ref="B118" ca="1">IFERROR(OFFSET($A$2,MATCH(0,COUNTIF(B$2:B117,colA),0),),"")</f>
        <v/>
      </c>
    </row>
    <row r="119" spans="1:2" ht="15.75" customHeight="1" x14ac:dyDescent="0.25">
      <c r="A119" t="str" cm="1">
        <f t="array" ref="A119">INDEX(D$3:Q$35,(SMALL(IF(IF((MOD(COLUMN(D:Q),2)=0)*(Total!D$3:Q$35&lt;&gt;""),Total!D$3:Q$35,"")&lt;&gt;"",COLUMN(D:Q)-3+((ROW(D$3:D$35)-2)/1000),""),ROW(A117))-INT(SMALL(IF(IF((MOD(COLUMN(D:Q),2)=0)*(Total!D$3:Q$35&lt;&gt;""),Total!D$3:Q$35,"")&lt;&gt;"",COLUMN(D:Q)-3+((ROW(D$3:D$35)-2)/1000),""),ROW(A117))))*1000,INT(SMALL(IF(IF((MOD(COLUMN(D:Q),2)=0)*(Total!D$3:Q$35&lt;&gt;""),Total!D$3:Q$35,"")&lt;&gt;"",COLUMN(D:Q)-3+((ROW(D$3:D$35)-2)/1000),""),ROW(A117))))</f>
        <v>Eau ferrugineuse</v>
      </c>
      <c r="B119" s="2" t="str" cm="1">
        <f t="array" aca="1" ref="B119" ca="1">IFERROR(OFFSET($A$2,MATCH(0,COUNTIF(B$2:B118,colA),0),),"")</f>
        <v/>
      </c>
    </row>
    <row r="120" spans="1:2" ht="15.75" customHeight="1" x14ac:dyDescent="0.25">
      <c r="A120" t="str" cm="1">
        <f t="array" ref="A120">INDEX(D$3:Q$35,(SMALL(IF(IF((MOD(COLUMN(D:Q),2)=0)*(Total!D$3:Q$35&lt;&gt;""),Total!D$3:Q$35,"")&lt;&gt;"",COLUMN(D:Q)-3+((ROW(D$3:D$35)-2)/1000),""),ROW(A118))-INT(SMALL(IF(IF((MOD(COLUMN(D:Q),2)=0)*(Total!D$3:Q$35&lt;&gt;""),Total!D$3:Q$35,"")&lt;&gt;"",COLUMN(D:Q)-3+((ROW(D$3:D$35)-2)/1000),""),ROW(A118))))*1000,INT(SMALL(IF(IF((MOD(COLUMN(D:Q),2)=0)*(Total!D$3:Q$35&lt;&gt;""),Total!D$3:Q$35,"")&lt;&gt;"",COLUMN(D:Q)-3+((ROW(D$3:D$35)-2)/1000),""),ROW(A118))))</f>
        <v>Pétale Diaphane</v>
      </c>
      <c r="B120" s="2" t="str" cm="1">
        <f t="array" aca="1" ref="B120" ca="1">IFERROR(OFFSET($A$2,MATCH(0,COUNTIF(B$2:B119,colA),0),),"")</f>
        <v/>
      </c>
    </row>
    <row r="121" spans="1:2" ht="15.75" customHeight="1" x14ac:dyDescent="0.25">
      <c r="A121" t="str" cm="1">
        <f t="array" ref="A121">INDEX(D$3:Q$35,(SMALL(IF(IF((MOD(COLUMN(D:Q),2)=0)*(Total!D$3:Q$35&lt;&gt;""),Total!D$3:Q$35,"")&lt;&gt;"",COLUMN(D:Q)-3+((ROW(D$3:D$35)-2)/1000),""),ROW(A119))-INT(SMALL(IF(IF((MOD(COLUMN(D:Q),2)=0)*(Total!D$3:Q$35&lt;&gt;""),Total!D$3:Q$35,"")&lt;&gt;"",COLUMN(D:Q)-3+((ROW(D$3:D$35)-2)/1000),""),ROW(A119))))*1000,INT(SMALL(IF(IF((MOD(COLUMN(D:Q),2)=0)*(Total!D$3:Q$35&lt;&gt;""),Total!D$3:Q$35,"")&lt;&gt;"",COLUMN(D:Q)-3+((ROW(D$3:D$35)-2)/1000),""),ROW(A119))))</f>
        <v>Poils d'arakne malade</v>
      </c>
      <c r="B121" s="2" t="str" cm="1">
        <f t="array" aca="1" ref="B121" ca="1">IFERROR(OFFSET($A$2,MATCH(0,COUNTIF(B$2:B120,colA),0),),"")</f>
        <v/>
      </c>
    </row>
    <row r="122" spans="1:2" ht="15.75" customHeight="1" x14ac:dyDescent="0.25">
      <c r="A122" t="e" cm="1">
        <f t="array" ref="A122">INDEX(D$3:Q$35,(SMALL(IF(IF((MOD(COLUMN(D:Q),2)=0)*(Total!D$3:Q$35&lt;&gt;""),Total!D$3:Q$35,"")&lt;&gt;"",COLUMN(D:Q)-3+((ROW(D$3:D$35)-2)/1000),""),ROW(A120))-INT(SMALL(IF(IF((MOD(COLUMN(D:Q),2)=0)*(Total!D$3:Q$35&lt;&gt;""),Total!D$3:Q$35,"")&lt;&gt;"",COLUMN(D:Q)-3+((ROW(D$3:D$35)-2)/1000),""),ROW(A120))))*1000,INT(SMALL(IF(IF((MOD(COLUMN(D:Q),2)=0)*(Total!D$3:Q$35&lt;&gt;""),Total!D$3:Q$35,"")&lt;&gt;"",COLUMN(D:Q)-3+((ROW(D$3:D$35)-2)/1000),""),ROW(A120))))</f>
        <v>#NUM!</v>
      </c>
    </row>
    <row r="123" spans="1:2" ht="15.75" customHeight="1" x14ac:dyDescent="0.25">
      <c r="A123" t="e" cm="1">
        <f t="array" ref="A123">INDEX(D$3:Q$35,(SMALL(IF(IF((MOD(COLUMN(D:Q),2)=0)*(Total!D$3:Q$35&lt;&gt;""),Total!D$3:Q$35,"")&lt;&gt;"",COLUMN(D:Q)-3+((ROW(D$3:D$35)-2)/1000),""),ROW(A121))-INT(SMALL(IF(IF((MOD(COLUMN(D:Q),2)=0)*(Total!D$3:Q$35&lt;&gt;""),Total!D$3:Q$35,"")&lt;&gt;"",COLUMN(D:Q)-3+((ROW(D$3:D$35)-2)/1000),""),ROW(A121))))*1000,INT(SMALL(IF(IF((MOD(COLUMN(D:Q),2)=0)*(Total!D$3:Q$35&lt;&gt;""),Total!D$3:Q$35,"")&lt;&gt;"",COLUMN(D:Q)-3+((ROW(D$3:D$35)-2)/1000),""),ROW(A121))))</f>
        <v>#NUM!</v>
      </c>
    </row>
  </sheetData>
  <mergeCells count="9">
    <mergeCell ref="P2:Q2"/>
    <mergeCell ref="R2:S2"/>
    <mergeCell ref="B2:C2"/>
    <mergeCell ref="D2:E2"/>
    <mergeCell ref="F2:G2"/>
    <mergeCell ref="H2:I2"/>
    <mergeCell ref="J2:K2"/>
    <mergeCell ref="L2:M2"/>
    <mergeCell ref="N2:O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652F3-FE7F-4F5D-B3E9-25E1D4FE4BAE}">
  <dimension ref="B2:O34"/>
  <sheetViews>
    <sheetView workbookViewId="0">
      <selection activeCell="B2" sqref="B2"/>
    </sheetView>
  </sheetViews>
  <sheetFormatPr baseColWidth="10" defaultRowHeight="13.2" x14ac:dyDescent="0.25"/>
  <sheetData>
    <row r="2" spans="2:15" x14ac:dyDescent="0.25">
      <c r="B2" cm="1">
        <f t="array" ref="B2:O34">IF(IF((MOD(COLUMN(D:Q),2)=0)*(Total!D$3:Q$35&lt;&gt;""),Total!D$3:Q$35,"")&lt;&gt;"",COLUMN(D:Q)-3+((ROW(D$3:D$35)-2)/1000),"")</f>
        <v>1.0009999999999999</v>
      </c>
      <c r="C2" t="str">
        <v/>
      </c>
      <c r="D2">
        <v>3.0009999999999999</v>
      </c>
      <c r="E2" t="str">
        <v/>
      </c>
      <c r="F2">
        <v>5.0010000000000003</v>
      </c>
      <c r="G2" t="str">
        <v/>
      </c>
      <c r="H2">
        <v>7.0010000000000003</v>
      </c>
      <c r="I2" t="str">
        <v/>
      </c>
      <c r="J2">
        <v>9.0009999999999994</v>
      </c>
      <c r="K2" t="str">
        <v/>
      </c>
      <c r="L2">
        <v>11.000999999999999</v>
      </c>
      <c r="M2" t="str">
        <v/>
      </c>
      <c r="N2">
        <v>13.000999999999999</v>
      </c>
      <c r="O2" t="str">
        <v/>
      </c>
    </row>
    <row r="3" spans="2:15" x14ac:dyDescent="0.25">
      <c r="B3">
        <v>1.002</v>
      </c>
      <c r="C3" t="str">
        <v/>
      </c>
      <c r="D3">
        <v>3.0019999999999998</v>
      </c>
      <c r="E3" t="str">
        <v/>
      </c>
      <c r="F3">
        <v>5.0019999999999998</v>
      </c>
      <c r="G3" t="str">
        <v/>
      </c>
      <c r="H3">
        <v>7.0019999999999998</v>
      </c>
      <c r="I3" t="str">
        <v/>
      </c>
      <c r="J3">
        <v>9.0020000000000007</v>
      </c>
      <c r="K3" t="str">
        <v/>
      </c>
      <c r="L3">
        <v>11.002000000000001</v>
      </c>
      <c r="M3" t="str">
        <v/>
      </c>
      <c r="N3">
        <v>13.002000000000001</v>
      </c>
      <c r="O3" t="str">
        <v/>
      </c>
    </row>
    <row r="4" spans="2:15" x14ac:dyDescent="0.25">
      <c r="B4">
        <v>1.0029999999999999</v>
      </c>
      <c r="C4" t="str">
        <v/>
      </c>
      <c r="D4">
        <v>3.0030000000000001</v>
      </c>
      <c r="E4" t="str">
        <v/>
      </c>
      <c r="F4">
        <v>5.0030000000000001</v>
      </c>
      <c r="G4" t="str">
        <v/>
      </c>
      <c r="H4">
        <v>7.0030000000000001</v>
      </c>
      <c r="I4" t="str">
        <v/>
      </c>
      <c r="J4">
        <v>9.0030000000000001</v>
      </c>
      <c r="K4" t="str">
        <v/>
      </c>
      <c r="L4" t="str">
        <v/>
      </c>
      <c r="M4" t="str">
        <v/>
      </c>
      <c r="N4">
        <v>13.003</v>
      </c>
      <c r="O4" t="str">
        <v/>
      </c>
    </row>
    <row r="5" spans="2:15" x14ac:dyDescent="0.25">
      <c r="B5">
        <v>1.004</v>
      </c>
      <c r="C5" t="str">
        <v/>
      </c>
      <c r="D5">
        <v>3.004</v>
      </c>
      <c r="E5" t="str">
        <v/>
      </c>
      <c r="F5">
        <v>5.0039999999999996</v>
      </c>
      <c r="G5" t="str">
        <v/>
      </c>
      <c r="H5">
        <v>7.0039999999999996</v>
      </c>
      <c r="I5" t="str">
        <v/>
      </c>
      <c r="J5">
        <v>9.0039999999999996</v>
      </c>
      <c r="K5" t="str">
        <v/>
      </c>
      <c r="L5" t="str">
        <v/>
      </c>
      <c r="M5" t="str">
        <v/>
      </c>
      <c r="N5">
        <v>13.004</v>
      </c>
      <c r="O5" t="str">
        <v/>
      </c>
    </row>
    <row r="6" spans="2:15" x14ac:dyDescent="0.25">
      <c r="B6">
        <v>1.0049999999999999</v>
      </c>
      <c r="C6" t="str">
        <v/>
      </c>
      <c r="D6">
        <v>3.0049999999999999</v>
      </c>
      <c r="E6" t="str">
        <v/>
      </c>
      <c r="F6">
        <v>5.0049999999999999</v>
      </c>
      <c r="G6" t="str">
        <v/>
      </c>
      <c r="H6">
        <v>7.0049999999999999</v>
      </c>
      <c r="I6" t="str">
        <v/>
      </c>
      <c r="J6">
        <v>9.0050000000000008</v>
      </c>
      <c r="K6" t="str">
        <v/>
      </c>
      <c r="L6" t="str">
        <v/>
      </c>
      <c r="M6" t="str">
        <v/>
      </c>
      <c r="N6" t="str">
        <v/>
      </c>
      <c r="O6" t="str">
        <v/>
      </c>
    </row>
    <row r="7" spans="2:15" x14ac:dyDescent="0.25">
      <c r="B7">
        <v>1.006</v>
      </c>
      <c r="C7" t="str">
        <v/>
      </c>
      <c r="D7">
        <v>3.0059999999999998</v>
      </c>
      <c r="E7" t="str">
        <v/>
      </c>
      <c r="F7">
        <v>5.0060000000000002</v>
      </c>
      <c r="G7" t="str">
        <v/>
      </c>
      <c r="H7">
        <v>7.0060000000000002</v>
      </c>
      <c r="I7" t="str">
        <v/>
      </c>
      <c r="J7">
        <v>9.0060000000000002</v>
      </c>
      <c r="K7" t="str">
        <v/>
      </c>
      <c r="L7" t="str">
        <v/>
      </c>
      <c r="M7" t="str">
        <v/>
      </c>
      <c r="N7" t="str">
        <v/>
      </c>
      <c r="O7" t="str">
        <v/>
      </c>
    </row>
    <row r="8" spans="2:15" x14ac:dyDescent="0.25">
      <c r="B8">
        <v>1.0069999999999999</v>
      </c>
      <c r="C8" t="str">
        <v/>
      </c>
      <c r="D8">
        <v>3.0070000000000001</v>
      </c>
      <c r="E8" t="str">
        <v/>
      </c>
      <c r="F8">
        <v>5.0069999999999997</v>
      </c>
      <c r="G8" t="str">
        <v/>
      </c>
      <c r="H8">
        <v>7.0069999999999997</v>
      </c>
      <c r="I8" t="str">
        <v/>
      </c>
      <c r="J8">
        <v>9.0069999999999997</v>
      </c>
      <c r="K8" t="str">
        <v/>
      </c>
      <c r="L8" t="str">
        <v/>
      </c>
      <c r="M8" t="str">
        <v/>
      </c>
      <c r="N8" t="str">
        <v/>
      </c>
      <c r="O8" t="str">
        <v/>
      </c>
    </row>
    <row r="9" spans="2:15" x14ac:dyDescent="0.25">
      <c r="B9">
        <v>1.008</v>
      </c>
      <c r="C9" t="str">
        <v/>
      </c>
      <c r="D9">
        <v>3.008</v>
      </c>
      <c r="E9" t="str">
        <v/>
      </c>
      <c r="F9">
        <v>5.008</v>
      </c>
      <c r="G9" t="str">
        <v/>
      </c>
      <c r="H9">
        <v>7.008</v>
      </c>
      <c r="I9" t="str">
        <v/>
      </c>
      <c r="J9">
        <v>9.0079999999999991</v>
      </c>
      <c r="K9" t="str">
        <v/>
      </c>
      <c r="L9" t="str">
        <v/>
      </c>
      <c r="M9" t="str">
        <v/>
      </c>
      <c r="N9" t="str">
        <v/>
      </c>
      <c r="O9" t="str">
        <v/>
      </c>
    </row>
    <row r="10" spans="2:15" x14ac:dyDescent="0.25">
      <c r="B10">
        <v>1.0089999999999999</v>
      </c>
      <c r="C10" t="str">
        <v/>
      </c>
      <c r="D10">
        <v>3.0089999999999999</v>
      </c>
      <c r="E10" t="str">
        <v/>
      </c>
      <c r="F10">
        <v>5.0090000000000003</v>
      </c>
      <c r="G10" t="str">
        <v/>
      </c>
      <c r="H10">
        <v>7.0090000000000003</v>
      </c>
      <c r="I10" t="str">
        <v/>
      </c>
      <c r="J10">
        <v>9.0090000000000003</v>
      </c>
      <c r="K10" t="str">
        <v/>
      </c>
      <c r="L10" t="str">
        <v/>
      </c>
      <c r="M10" t="str">
        <v/>
      </c>
      <c r="N10" t="str">
        <v/>
      </c>
      <c r="O10" t="str">
        <v/>
      </c>
    </row>
    <row r="11" spans="2:15" x14ac:dyDescent="0.25">
      <c r="B11">
        <v>1.01</v>
      </c>
      <c r="C11" t="str">
        <v/>
      </c>
      <c r="D11">
        <v>3.01</v>
      </c>
      <c r="E11" t="str">
        <v/>
      </c>
      <c r="F11">
        <v>5.01</v>
      </c>
      <c r="G11" t="str">
        <v/>
      </c>
      <c r="H11">
        <v>7.01</v>
      </c>
      <c r="I11" t="str">
        <v/>
      </c>
      <c r="J11">
        <v>9.01</v>
      </c>
      <c r="K11" t="str">
        <v/>
      </c>
      <c r="L11" t="str">
        <v/>
      </c>
      <c r="M11" t="str">
        <v/>
      </c>
      <c r="N11" t="str">
        <v/>
      </c>
      <c r="O11" t="str">
        <v/>
      </c>
    </row>
    <row r="12" spans="2:15" x14ac:dyDescent="0.25">
      <c r="B12">
        <v>1.0109999999999999</v>
      </c>
      <c r="C12" t="str">
        <v/>
      </c>
      <c r="D12">
        <v>3.0110000000000001</v>
      </c>
      <c r="E12" t="str">
        <v/>
      </c>
      <c r="F12">
        <v>5.0110000000000001</v>
      </c>
      <c r="G12" t="str">
        <v/>
      </c>
      <c r="H12">
        <v>7.0110000000000001</v>
      </c>
      <c r="I12" t="str">
        <v/>
      </c>
      <c r="J12">
        <v>9.0109999999999992</v>
      </c>
      <c r="K12" t="str">
        <v/>
      </c>
      <c r="L12" t="str">
        <v/>
      </c>
      <c r="M12" t="str">
        <v/>
      </c>
      <c r="N12" t="str">
        <v/>
      </c>
      <c r="O12" t="str">
        <v/>
      </c>
    </row>
    <row r="13" spans="2:15" x14ac:dyDescent="0.25">
      <c r="B13">
        <v>1.012</v>
      </c>
      <c r="C13" t="str">
        <v/>
      </c>
      <c r="D13">
        <v>3.012</v>
      </c>
      <c r="E13" t="str">
        <v/>
      </c>
      <c r="F13">
        <v>5.0119999999999996</v>
      </c>
      <c r="G13" t="str">
        <v/>
      </c>
      <c r="H13">
        <v>7.0119999999999996</v>
      </c>
      <c r="I13" t="str">
        <v/>
      </c>
      <c r="J13">
        <v>9.0120000000000005</v>
      </c>
      <c r="K13" t="str">
        <v/>
      </c>
      <c r="L13" t="str">
        <v/>
      </c>
      <c r="M13" t="str">
        <v/>
      </c>
      <c r="N13" t="str">
        <v/>
      </c>
      <c r="O13" t="str">
        <v/>
      </c>
    </row>
    <row r="14" spans="2:15" x14ac:dyDescent="0.25">
      <c r="B14">
        <v>1.0129999999999999</v>
      </c>
      <c r="C14" t="str">
        <v/>
      </c>
      <c r="D14">
        <v>3.0129999999999999</v>
      </c>
      <c r="E14" t="str">
        <v/>
      </c>
      <c r="F14">
        <v>5.0129999999999999</v>
      </c>
      <c r="G14" t="str">
        <v/>
      </c>
      <c r="H14">
        <v>7.0129999999999999</v>
      </c>
      <c r="I14" t="str">
        <v/>
      </c>
      <c r="J14">
        <v>9.0129999999999999</v>
      </c>
      <c r="K14" t="str">
        <v/>
      </c>
      <c r="L14" t="str">
        <v/>
      </c>
      <c r="M14" t="str">
        <v/>
      </c>
      <c r="N14" t="str">
        <v/>
      </c>
      <c r="O14" t="str">
        <v/>
      </c>
    </row>
    <row r="15" spans="2:15" x14ac:dyDescent="0.25">
      <c r="B15">
        <v>1.014</v>
      </c>
      <c r="C15" t="str">
        <v/>
      </c>
      <c r="D15">
        <v>3.0139999999999998</v>
      </c>
      <c r="E15" t="str">
        <v/>
      </c>
      <c r="F15">
        <v>5.0140000000000002</v>
      </c>
      <c r="G15" t="str">
        <v/>
      </c>
      <c r="H15">
        <v>7.0140000000000002</v>
      </c>
      <c r="I15" t="str">
        <v/>
      </c>
      <c r="J15">
        <v>9.0139999999999993</v>
      </c>
      <c r="K15" t="str">
        <v/>
      </c>
      <c r="L15" t="str">
        <v/>
      </c>
      <c r="M15" t="str">
        <v/>
      </c>
      <c r="N15" t="str">
        <v/>
      </c>
      <c r="O15" t="str">
        <v/>
      </c>
    </row>
    <row r="16" spans="2:15" x14ac:dyDescent="0.25">
      <c r="B16">
        <v>1.0149999999999999</v>
      </c>
      <c r="C16" t="str">
        <v/>
      </c>
      <c r="D16">
        <v>3.0150000000000001</v>
      </c>
      <c r="E16" t="str">
        <v/>
      </c>
      <c r="F16">
        <v>5.0149999999999997</v>
      </c>
      <c r="G16" t="str">
        <v/>
      </c>
      <c r="H16">
        <v>7.0149999999999997</v>
      </c>
      <c r="I16" t="str">
        <v/>
      </c>
      <c r="J16">
        <v>9.0150000000000006</v>
      </c>
      <c r="K16" t="str">
        <v/>
      </c>
      <c r="L16" t="str">
        <v/>
      </c>
      <c r="M16" t="str">
        <v/>
      </c>
      <c r="N16" t="str">
        <v/>
      </c>
      <c r="O16" t="str">
        <v/>
      </c>
    </row>
    <row r="17" spans="2:15" x14ac:dyDescent="0.25">
      <c r="B17">
        <v>1.016</v>
      </c>
      <c r="C17" t="str">
        <v/>
      </c>
      <c r="D17">
        <v>3.016</v>
      </c>
      <c r="E17" t="str">
        <v/>
      </c>
      <c r="F17">
        <v>5.016</v>
      </c>
      <c r="G17" t="str">
        <v/>
      </c>
      <c r="H17">
        <v>7.016</v>
      </c>
      <c r="I17" t="str">
        <v/>
      </c>
      <c r="J17">
        <v>9.016</v>
      </c>
      <c r="K17" t="str">
        <v/>
      </c>
      <c r="L17" t="str">
        <v/>
      </c>
      <c r="M17" t="str">
        <v/>
      </c>
      <c r="N17" t="str">
        <v/>
      </c>
      <c r="O17" t="str">
        <v/>
      </c>
    </row>
    <row r="18" spans="2:15" x14ac:dyDescent="0.25">
      <c r="B18">
        <v>1.0169999999999999</v>
      </c>
      <c r="C18" t="str">
        <v/>
      </c>
      <c r="D18">
        <v>3.0169999999999999</v>
      </c>
      <c r="E18" t="str">
        <v/>
      </c>
      <c r="F18">
        <v>5.0170000000000003</v>
      </c>
      <c r="G18" t="str">
        <v/>
      </c>
      <c r="H18">
        <v>7.0170000000000003</v>
      </c>
      <c r="I18" t="str">
        <v/>
      </c>
      <c r="J18">
        <v>9.0169999999999995</v>
      </c>
      <c r="K18" t="str">
        <v/>
      </c>
      <c r="L18" t="str">
        <v/>
      </c>
      <c r="M18" t="str">
        <v/>
      </c>
      <c r="N18" t="str">
        <v/>
      </c>
      <c r="O18" t="str">
        <v/>
      </c>
    </row>
    <row r="19" spans="2:15" x14ac:dyDescent="0.25">
      <c r="B19">
        <v>1.018</v>
      </c>
      <c r="C19" t="str">
        <v/>
      </c>
      <c r="D19">
        <v>3.0179999999999998</v>
      </c>
      <c r="E19" t="str">
        <v/>
      </c>
      <c r="F19">
        <v>5.0179999999999998</v>
      </c>
      <c r="G19" t="str">
        <v/>
      </c>
      <c r="H19">
        <v>7.0179999999999998</v>
      </c>
      <c r="I19" t="str">
        <v/>
      </c>
      <c r="J19">
        <v>9.0180000000000007</v>
      </c>
      <c r="K19" t="str">
        <v/>
      </c>
      <c r="L19" t="str">
        <v/>
      </c>
      <c r="M19" t="str">
        <v/>
      </c>
      <c r="N19" t="str">
        <v/>
      </c>
      <c r="O19" t="str">
        <v/>
      </c>
    </row>
    <row r="20" spans="2:15" x14ac:dyDescent="0.25">
      <c r="B20">
        <v>1.0189999999999999</v>
      </c>
      <c r="C20" t="str">
        <v/>
      </c>
      <c r="D20">
        <v>3.0190000000000001</v>
      </c>
      <c r="E20" t="str">
        <v/>
      </c>
      <c r="F20">
        <v>5.0190000000000001</v>
      </c>
      <c r="G20" t="str">
        <v/>
      </c>
      <c r="H20" t="str">
        <v/>
      </c>
      <c r="I20" t="str">
        <v/>
      </c>
      <c r="J20">
        <v>9.0190000000000001</v>
      </c>
      <c r="K20" t="str">
        <v/>
      </c>
      <c r="L20" t="str">
        <v/>
      </c>
      <c r="M20" t="str">
        <v/>
      </c>
      <c r="N20" t="str">
        <v/>
      </c>
      <c r="O20" t="str">
        <v/>
      </c>
    </row>
    <row r="21" spans="2:15" x14ac:dyDescent="0.25">
      <c r="B21">
        <v>1.02</v>
      </c>
      <c r="C21" t="str">
        <v/>
      </c>
      <c r="D21">
        <v>3.02</v>
      </c>
      <c r="E21" t="str">
        <v/>
      </c>
      <c r="F21">
        <v>5.0199999999999996</v>
      </c>
      <c r="G21" t="str">
        <v/>
      </c>
      <c r="H21" t="str">
        <v/>
      </c>
      <c r="I21" t="str">
        <v/>
      </c>
      <c r="J21">
        <v>9.02</v>
      </c>
      <c r="K21" t="str">
        <v/>
      </c>
      <c r="L21" t="str">
        <v/>
      </c>
      <c r="M21" t="str">
        <v/>
      </c>
      <c r="N21" t="str">
        <v/>
      </c>
      <c r="O21" t="str">
        <v/>
      </c>
    </row>
    <row r="22" spans="2:15" x14ac:dyDescent="0.25">
      <c r="B22">
        <v>1.0209999999999999</v>
      </c>
      <c r="C22" t="str">
        <v/>
      </c>
      <c r="D22">
        <v>3.0209999999999999</v>
      </c>
      <c r="E22" t="str">
        <v/>
      </c>
      <c r="F22">
        <v>5.0209999999999999</v>
      </c>
      <c r="G22" t="str">
        <v/>
      </c>
      <c r="H22" t="str">
        <v/>
      </c>
      <c r="I22" t="str">
        <v/>
      </c>
      <c r="J22">
        <v>9.0210000000000008</v>
      </c>
      <c r="K22" t="str">
        <v/>
      </c>
      <c r="L22" t="str">
        <v/>
      </c>
      <c r="M22" t="str">
        <v/>
      </c>
      <c r="N22" t="str">
        <v/>
      </c>
      <c r="O22" t="str">
        <v/>
      </c>
    </row>
    <row r="23" spans="2:15" x14ac:dyDescent="0.25">
      <c r="B23">
        <v>1.022</v>
      </c>
      <c r="C23" t="str">
        <v/>
      </c>
      <c r="D23">
        <v>3.0219999999999998</v>
      </c>
      <c r="E23" t="str">
        <v/>
      </c>
      <c r="F23">
        <v>5.0220000000000002</v>
      </c>
      <c r="G23" t="str">
        <v/>
      </c>
      <c r="H23" t="str">
        <v/>
      </c>
      <c r="I23" t="str">
        <v/>
      </c>
      <c r="J23">
        <v>9.0220000000000002</v>
      </c>
      <c r="K23" t="str">
        <v/>
      </c>
      <c r="L23" t="str">
        <v/>
      </c>
      <c r="M23" t="str">
        <v/>
      </c>
      <c r="N23" t="str">
        <v/>
      </c>
      <c r="O23" t="str">
        <v/>
      </c>
    </row>
    <row r="24" spans="2:15" x14ac:dyDescent="0.25">
      <c r="B24">
        <v>1.0229999999999999</v>
      </c>
      <c r="C24" t="str">
        <v/>
      </c>
      <c r="D24">
        <v>3.0230000000000001</v>
      </c>
      <c r="E24" t="str">
        <v/>
      </c>
      <c r="F24">
        <v>5.0229999999999997</v>
      </c>
      <c r="G24" t="str">
        <v/>
      </c>
      <c r="H24" t="str">
        <v/>
      </c>
      <c r="I24" t="str">
        <v/>
      </c>
      <c r="J24" t="str">
        <v/>
      </c>
      <c r="K24" t="str">
        <v/>
      </c>
      <c r="L24" t="str">
        <v/>
      </c>
      <c r="M24" t="str">
        <v/>
      </c>
      <c r="N24" t="str">
        <v/>
      </c>
      <c r="O24" t="str">
        <v/>
      </c>
    </row>
    <row r="25" spans="2:15" x14ac:dyDescent="0.25">
      <c r="B25">
        <v>1.024</v>
      </c>
      <c r="C25" t="str">
        <v/>
      </c>
      <c r="D25">
        <v>3.024</v>
      </c>
      <c r="E25" t="str">
        <v/>
      </c>
      <c r="F25" t="str">
        <v/>
      </c>
      <c r="G25" t="str">
        <v/>
      </c>
      <c r="H25" t="str">
        <v/>
      </c>
      <c r="I25" t="str">
        <v/>
      </c>
      <c r="J25" t="str">
        <v/>
      </c>
      <c r="K25" t="str">
        <v/>
      </c>
      <c r="L25" t="str">
        <v/>
      </c>
      <c r="M25" t="str">
        <v/>
      </c>
      <c r="N25" t="str">
        <v/>
      </c>
      <c r="O25" t="str">
        <v/>
      </c>
    </row>
    <row r="26" spans="2:15" x14ac:dyDescent="0.25">
      <c r="B26">
        <v>1.0249999999999999</v>
      </c>
      <c r="C26" t="str">
        <v/>
      </c>
      <c r="D26" t="str">
        <v/>
      </c>
      <c r="E26" t="str">
        <v/>
      </c>
      <c r="F26" t="str">
        <v/>
      </c>
      <c r="G26" t="str">
        <v/>
      </c>
      <c r="H26" t="str">
        <v/>
      </c>
      <c r="I26" t="str">
        <v/>
      </c>
      <c r="J26" t="str">
        <v/>
      </c>
      <c r="K26" t="str">
        <v/>
      </c>
      <c r="L26" t="str">
        <v/>
      </c>
      <c r="M26" t="str">
        <v/>
      </c>
      <c r="N26" t="str">
        <v/>
      </c>
      <c r="O26" t="str">
        <v/>
      </c>
    </row>
    <row r="27" spans="2:15" x14ac:dyDescent="0.25">
      <c r="B27">
        <v>1.026</v>
      </c>
      <c r="C27" t="str">
        <v/>
      </c>
      <c r="D27" t="str">
        <v/>
      </c>
      <c r="E27" t="str">
        <v/>
      </c>
      <c r="F27" t="str">
        <v/>
      </c>
      <c r="G27" t="str">
        <v/>
      </c>
      <c r="H27" t="str">
        <v/>
      </c>
      <c r="I27" t="str">
        <v/>
      </c>
      <c r="J27" t="str">
        <v/>
      </c>
      <c r="K27" t="str">
        <v/>
      </c>
      <c r="L27" t="str">
        <v/>
      </c>
      <c r="M27" t="str">
        <v/>
      </c>
      <c r="N27" t="str">
        <v/>
      </c>
      <c r="O27" t="str">
        <v/>
      </c>
    </row>
    <row r="28" spans="2:15" x14ac:dyDescent="0.25">
      <c r="B28" t="str">
        <v/>
      </c>
      <c r="C28" t="str">
        <v/>
      </c>
      <c r="D28" t="str">
        <v/>
      </c>
      <c r="E28" t="str">
        <v/>
      </c>
      <c r="F28" t="str">
        <v/>
      </c>
      <c r="G28" t="str">
        <v/>
      </c>
      <c r="H28" t="str">
        <v/>
      </c>
      <c r="I28" t="str">
        <v/>
      </c>
      <c r="J28" t="str">
        <v/>
      </c>
      <c r="K28" t="str">
        <v/>
      </c>
      <c r="L28" t="str">
        <v/>
      </c>
      <c r="M28" t="str">
        <v/>
      </c>
      <c r="N28" t="str">
        <v/>
      </c>
      <c r="O28" t="str">
        <v/>
      </c>
    </row>
    <row r="29" spans="2:15" x14ac:dyDescent="0.25">
      <c r="B29" t="str">
        <v/>
      </c>
      <c r="C29" t="str">
        <v/>
      </c>
      <c r="D29" t="str">
        <v/>
      </c>
      <c r="E29" t="str">
        <v/>
      </c>
      <c r="F29" t="str">
        <v/>
      </c>
      <c r="G29" t="str">
        <v/>
      </c>
      <c r="H29" t="str">
        <v/>
      </c>
      <c r="I29" t="str">
        <v/>
      </c>
      <c r="J29" t="str">
        <v/>
      </c>
      <c r="K29" t="str">
        <v/>
      </c>
      <c r="L29" t="str">
        <v/>
      </c>
      <c r="M29" t="str">
        <v/>
      </c>
      <c r="N29" t="str">
        <v/>
      </c>
      <c r="O29" t="str">
        <v/>
      </c>
    </row>
    <row r="30" spans="2:15" x14ac:dyDescent="0.25">
      <c r="B30" t="str">
        <v/>
      </c>
      <c r="C30" t="str">
        <v/>
      </c>
      <c r="D30" t="str">
        <v/>
      </c>
      <c r="E30" t="str">
        <v/>
      </c>
      <c r="F30" t="str">
        <v/>
      </c>
      <c r="G30" t="str">
        <v/>
      </c>
      <c r="H30" t="str">
        <v/>
      </c>
      <c r="I30" t="str">
        <v/>
      </c>
      <c r="J30" t="str">
        <v/>
      </c>
      <c r="K30" t="str">
        <v/>
      </c>
      <c r="L30" t="str">
        <v/>
      </c>
      <c r="M30" t="str">
        <v/>
      </c>
      <c r="N30" t="str">
        <v/>
      </c>
      <c r="O30" t="str">
        <v/>
      </c>
    </row>
    <row r="31" spans="2:15" x14ac:dyDescent="0.25">
      <c r="B31" t="str">
        <v/>
      </c>
      <c r="C31" t="str">
        <v/>
      </c>
      <c r="D31" t="str">
        <v/>
      </c>
      <c r="E31" t="str">
        <v/>
      </c>
      <c r="F31" t="str">
        <v/>
      </c>
      <c r="G31" t="str">
        <v/>
      </c>
      <c r="H31" t="str">
        <v/>
      </c>
      <c r="I31" t="str">
        <v/>
      </c>
      <c r="J31" t="str">
        <v/>
      </c>
      <c r="K31" t="str">
        <v/>
      </c>
      <c r="L31" t="str">
        <v/>
      </c>
      <c r="M31" t="str">
        <v/>
      </c>
      <c r="N31" t="str">
        <v/>
      </c>
      <c r="O31" t="str">
        <v/>
      </c>
    </row>
    <row r="32" spans="2:15" x14ac:dyDescent="0.25">
      <c r="B32" t="str">
        <v/>
      </c>
      <c r="C32" t="str">
        <v/>
      </c>
      <c r="D32" t="str">
        <v/>
      </c>
      <c r="E32" t="str">
        <v/>
      </c>
      <c r="F32" t="str">
        <v/>
      </c>
      <c r="G32" t="str">
        <v/>
      </c>
      <c r="H32" t="str">
        <v/>
      </c>
      <c r="I32" t="str">
        <v/>
      </c>
      <c r="J32" t="str">
        <v/>
      </c>
      <c r="K32" t="str">
        <v/>
      </c>
      <c r="L32" t="str">
        <v/>
      </c>
      <c r="M32" t="str">
        <v/>
      </c>
      <c r="N32" t="str">
        <v/>
      </c>
      <c r="O32" t="str">
        <v/>
      </c>
    </row>
    <row r="33" spans="2:15" x14ac:dyDescent="0.25">
      <c r="B33" t="str">
        <v/>
      </c>
      <c r="C33" t="str">
        <v/>
      </c>
      <c r="D33" t="str">
        <v/>
      </c>
      <c r="E33" t="str">
        <v/>
      </c>
      <c r="F33" t="str">
        <v/>
      </c>
      <c r="G33" t="str">
        <v/>
      </c>
      <c r="H33" t="str">
        <v/>
      </c>
      <c r="I33" t="str">
        <v/>
      </c>
      <c r="J33" t="str">
        <v/>
      </c>
      <c r="K33" t="str">
        <v/>
      </c>
      <c r="L33" t="str">
        <v/>
      </c>
      <c r="M33" t="str">
        <v/>
      </c>
      <c r="N33" t="str">
        <v/>
      </c>
      <c r="O33" t="str">
        <v/>
      </c>
    </row>
    <row r="34" spans="2:15" x14ac:dyDescent="0.25">
      <c r="B34" t="str">
        <v/>
      </c>
      <c r="C34" t="str">
        <v/>
      </c>
      <c r="D34" t="str">
        <v/>
      </c>
      <c r="E34" t="str">
        <v/>
      </c>
      <c r="F34" t="str">
        <v/>
      </c>
      <c r="G34" t="str">
        <v/>
      </c>
      <c r="H34" t="str">
        <v/>
      </c>
      <c r="I34" t="str">
        <v/>
      </c>
      <c r="J34" t="str">
        <v/>
      </c>
      <c r="K34" t="str">
        <v/>
      </c>
      <c r="L34" t="str">
        <v/>
      </c>
      <c r="M34" t="str">
        <v/>
      </c>
      <c r="N34" t="str">
        <v/>
      </c>
      <c r="O34" t="str"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J54"/>
  <sheetViews>
    <sheetView topLeftCell="A25" workbookViewId="0">
      <selection activeCell="I5" sqref="I5"/>
    </sheetView>
  </sheetViews>
  <sheetFormatPr baseColWidth="10" defaultColWidth="12.5546875" defaultRowHeight="15.75" customHeight="1" x14ac:dyDescent="0.25"/>
  <cols>
    <col min="1" max="2" width="6" customWidth="1"/>
    <col min="3" max="3" width="17.44140625" customWidth="1"/>
    <col min="4" max="4" width="2.33203125" customWidth="1"/>
    <col min="5" max="5" width="31.5546875" bestFit="1" customWidth="1"/>
    <col min="6" max="6" width="2.44140625" customWidth="1"/>
    <col min="9" max="9" width="31.5546875" bestFit="1" customWidth="1"/>
  </cols>
  <sheetData>
    <row r="1" spans="1:10" ht="15.75" customHeight="1" x14ac:dyDescent="0.3">
      <c r="A1" s="7"/>
      <c r="B1" s="7"/>
      <c r="C1" s="7"/>
      <c r="D1" s="7"/>
      <c r="E1" s="7"/>
      <c r="F1" s="7"/>
      <c r="G1" s="7"/>
    </row>
    <row r="2" spans="1:10" ht="15.75" customHeight="1" x14ac:dyDescent="0.3">
      <c r="A2" s="7"/>
      <c r="B2" s="58" t="s">
        <v>8</v>
      </c>
      <c r="C2" s="59"/>
      <c r="D2" s="59"/>
      <c r="E2" s="59"/>
      <c r="F2" s="59"/>
      <c r="G2" s="60"/>
    </row>
    <row r="3" spans="1:10" ht="13.2" x14ac:dyDescent="0.25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1:10" ht="15.75" customHeight="1" x14ac:dyDescent="0.3">
      <c r="A4" s="11"/>
      <c r="B4" s="63" t="s">
        <v>14</v>
      </c>
      <c r="C4" s="64"/>
      <c r="D4" s="64"/>
      <c r="E4" s="64"/>
      <c r="F4" s="64"/>
      <c r="G4" s="65"/>
      <c r="I4" s="61" t="s">
        <v>13</v>
      </c>
      <c r="J4" s="62"/>
    </row>
    <row r="5" spans="1:10" ht="13.2" x14ac:dyDescent="0.25">
      <c r="A5" s="12"/>
      <c r="B5" s="8" t="s">
        <v>16</v>
      </c>
      <c r="C5" s="13" t="s">
        <v>17</v>
      </c>
      <c r="D5" s="14">
        <v>1</v>
      </c>
      <c r="E5" s="14" t="s">
        <v>18</v>
      </c>
      <c r="F5" s="14">
        <v>2</v>
      </c>
      <c r="G5" s="3">
        <f t="shared" ref="G5:G6" si="0">F5*$D$5</f>
        <v>2</v>
      </c>
      <c r="I5" s="12" t="s">
        <v>19</v>
      </c>
      <c r="J5" s="1">
        <f>SUMIF($E$5:$E$54,I5,$G$5:$G$54)</f>
        <v>3</v>
      </c>
    </row>
    <row r="6" spans="1:10" ht="13.2" x14ac:dyDescent="0.25">
      <c r="B6" s="8"/>
      <c r="C6" s="13"/>
      <c r="D6" s="14"/>
      <c r="E6" s="14" t="s">
        <v>20</v>
      </c>
      <c r="F6" s="14">
        <v>2</v>
      </c>
      <c r="G6" s="3">
        <f t="shared" si="0"/>
        <v>2</v>
      </c>
      <c r="I6" s="12" t="s">
        <v>20</v>
      </c>
      <c r="J6" s="1">
        <f t="shared" ref="J6:J30" si="1">SUMIF($E$5:$E$54,I6,$G$5:$G$54)</f>
        <v>2</v>
      </c>
    </row>
    <row r="7" spans="1:10" ht="13.2" x14ac:dyDescent="0.25">
      <c r="A7" s="12"/>
      <c r="B7" s="8"/>
      <c r="C7" s="14"/>
      <c r="D7" s="14"/>
      <c r="E7" s="14"/>
      <c r="F7" s="14"/>
      <c r="G7" s="3"/>
      <c r="I7" s="12" t="s">
        <v>21</v>
      </c>
      <c r="J7" s="1">
        <f t="shared" si="1"/>
        <v>3</v>
      </c>
    </row>
    <row r="8" spans="1:10" ht="13.2" x14ac:dyDescent="0.25">
      <c r="A8" s="12"/>
      <c r="B8" s="8" t="s">
        <v>22</v>
      </c>
      <c r="C8" s="14" t="s">
        <v>23</v>
      </c>
      <c r="D8" s="14">
        <v>1</v>
      </c>
      <c r="E8" s="14" t="s">
        <v>21</v>
      </c>
      <c r="F8" s="14">
        <v>3</v>
      </c>
      <c r="G8" s="3">
        <f t="shared" ref="G8:G9" si="2">$D$8*F8</f>
        <v>3</v>
      </c>
      <c r="I8" s="12" t="s">
        <v>24</v>
      </c>
      <c r="J8" s="1">
        <f t="shared" si="1"/>
        <v>3</v>
      </c>
    </row>
    <row r="9" spans="1:10" ht="13.2" x14ac:dyDescent="0.25">
      <c r="B9" s="8"/>
      <c r="C9" s="14"/>
      <c r="D9" s="14"/>
      <c r="E9" s="14" t="s">
        <v>24</v>
      </c>
      <c r="F9" s="14">
        <v>3</v>
      </c>
      <c r="G9" s="3">
        <f t="shared" si="2"/>
        <v>3</v>
      </c>
      <c r="I9" s="12" t="s">
        <v>25</v>
      </c>
      <c r="J9" s="1">
        <f t="shared" si="1"/>
        <v>7</v>
      </c>
    </row>
    <row r="10" spans="1:10" ht="13.2" x14ac:dyDescent="0.25">
      <c r="B10" s="8"/>
      <c r="C10" s="14"/>
      <c r="D10" s="14"/>
      <c r="E10" s="14"/>
      <c r="F10" s="14"/>
      <c r="G10" s="3"/>
      <c r="I10" s="12" t="s">
        <v>26</v>
      </c>
      <c r="J10" s="1">
        <f t="shared" si="1"/>
        <v>3</v>
      </c>
    </row>
    <row r="11" spans="1:10" ht="13.2" x14ac:dyDescent="0.25">
      <c r="A11" s="12"/>
      <c r="B11" s="8" t="s">
        <v>27</v>
      </c>
      <c r="C11" s="14" t="s">
        <v>28</v>
      </c>
      <c r="D11" s="14">
        <v>1</v>
      </c>
      <c r="E11" s="14" t="s">
        <v>25</v>
      </c>
      <c r="F11" s="14">
        <v>3</v>
      </c>
      <c r="G11" s="3">
        <f t="shared" ref="G11:G12" si="3">$D$11*F11</f>
        <v>3</v>
      </c>
      <c r="I11" s="12" t="s">
        <v>29</v>
      </c>
      <c r="J11" s="1">
        <f t="shared" si="1"/>
        <v>17</v>
      </c>
    </row>
    <row r="12" spans="1:10" ht="13.2" x14ac:dyDescent="0.25">
      <c r="B12" s="8"/>
      <c r="C12" s="14"/>
      <c r="D12" s="14"/>
      <c r="E12" s="14" t="s">
        <v>26</v>
      </c>
      <c r="F12" s="14">
        <v>3</v>
      </c>
      <c r="G12" s="3">
        <f t="shared" si="3"/>
        <v>3</v>
      </c>
      <c r="I12" s="12" t="s">
        <v>30</v>
      </c>
      <c r="J12" s="1">
        <f t="shared" si="1"/>
        <v>9</v>
      </c>
    </row>
    <row r="13" spans="1:10" ht="13.2" x14ac:dyDescent="0.25">
      <c r="B13" s="8"/>
      <c r="C13" s="14"/>
      <c r="D13" s="14"/>
      <c r="E13" s="14"/>
      <c r="F13" s="14"/>
      <c r="G13" s="3"/>
      <c r="I13" s="12" t="s">
        <v>31</v>
      </c>
      <c r="J13" s="1">
        <f t="shared" si="1"/>
        <v>7</v>
      </c>
    </row>
    <row r="14" spans="1:10" ht="13.2" x14ac:dyDescent="0.25">
      <c r="A14" s="12"/>
      <c r="B14" s="8" t="s">
        <v>32</v>
      </c>
      <c r="C14" s="14" t="s">
        <v>33</v>
      </c>
      <c r="D14" s="14">
        <v>3</v>
      </c>
      <c r="E14" s="14" t="s">
        <v>29</v>
      </c>
      <c r="F14" s="14">
        <v>3</v>
      </c>
      <c r="G14" s="3">
        <f t="shared" ref="G14:G15" si="4">$D$14*F14</f>
        <v>9</v>
      </c>
      <c r="I14" s="12" t="s">
        <v>34</v>
      </c>
      <c r="J14" s="1">
        <f t="shared" si="1"/>
        <v>3</v>
      </c>
    </row>
    <row r="15" spans="1:10" ht="13.2" x14ac:dyDescent="0.25">
      <c r="B15" s="8"/>
      <c r="C15" s="14"/>
      <c r="D15" s="14"/>
      <c r="E15" s="14" t="s">
        <v>30</v>
      </c>
      <c r="F15" s="14">
        <v>3</v>
      </c>
      <c r="G15" s="3">
        <f t="shared" si="4"/>
        <v>9</v>
      </c>
      <c r="I15" s="15" t="s">
        <v>45</v>
      </c>
      <c r="J15" s="1">
        <f t="shared" si="1"/>
        <v>3</v>
      </c>
    </row>
    <row r="16" spans="1:10" ht="13.2" x14ac:dyDescent="0.25">
      <c r="B16" s="8"/>
      <c r="C16" s="14"/>
      <c r="D16" s="14"/>
      <c r="E16" s="14"/>
      <c r="F16" s="14"/>
      <c r="G16" s="3"/>
      <c r="I16" s="15" t="s">
        <v>46</v>
      </c>
      <c r="J16" s="1">
        <f t="shared" si="1"/>
        <v>3</v>
      </c>
    </row>
    <row r="17" spans="1:10" ht="13.2" x14ac:dyDescent="0.25">
      <c r="A17" s="12"/>
      <c r="B17" s="8" t="s">
        <v>35</v>
      </c>
      <c r="C17" s="14" t="s">
        <v>36</v>
      </c>
      <c r="D17" s="14">
        <v>1</v>
      </c>
      <c r="E17" s="14" t="s">
        <v>31</v>
      </c>
      <c r="F17" s="14">
        <v>4</v>
      </c>
      <c r="G17" s="3">
        <f t="shared" ref="G17:G18" si="5">$D$17*F17</f>
        <v>4</v>
      </c>
      <c r="I17" s="15" t="s">
        <v>47</v>
      </c>
      <c r="J17" s="1">
        <f t="shared" si="1"/>
        <v>1</v>
      </c>
    </row>
    <row r="18" spans="1:10" ht="13.2" x14ac:dyDescent="0.25">
      <c r="B18" s="8"/>
      <c r="C18" s="14"/>
      <c r="D18" s="14"/>
      <c r="E18" s="14" t="s">
        <v>19</v>
      </c>
      <c r="F18" s="14">
        <v>3</v>
      </c>
      <c r="G18" s="3">
        <f t="shared" si="5"/>
        <v>3</v>
      </c>
      <c r="I18" s="15" t="s">
        <v>50</v>
      </c>
      <c r="J18" s="1">
        <f t="shared" si="1"/>
        <v>3</v>
      </c>
    </row>
    <row r="19" spans="1:10" ht="13.2" x14ac:dyDescent="0.25">
      <c r="B19" s="8"/>
      <c r="C19" s="14"/>
      <c r="D19" s="14"/>
      <c r="E19" s="14"/>
      <c r="F19" s="14"/>
      <c r="G19" s="3"/>
      <c r="I19" s="15" t="s">
        <v>51</v>
      </c>
      <c r="J19" s="1">
        <f t="shared" si="1"/>
        <v>3</v>
      </c>
    </row>
    <row r="20" spans="1:10" ht="13.2" x14ac:dyDescent="0.25">
      <c r="A20" s="12"/>
      <c r="B20" s="8" t="s">
        <v>37</v>
      </c>
      <c r="C20" s="14" t="s">
        <v>38</v>
      </c>
      <c r="D20" s="14">
        <v>1</v>
      </c>
      <c r="E20" s="14" t="s">
        <v>34</v>
      </c>
      <c r="F20" s="14">
        <v>3</v>
      </c>
      <c r="G20" s="3">
        <f t="shared" ref="G20:G21" si="6">$D$20*F20</f>
        <v>3</v>
      </c>
      <c r="I20" s="15" t="s">
        <v>52</v>
      </c>
      <c r="J20" s="1">
        <f t="shared" si="1"/>
        <v>3</v>
      </c>
    </row>
    <row r="21" spans="1:10" ht="13.2" x14ac:dyDescent="0.25">
      <c r="B21" s="8"/>
      <c r="C21" s="14"/>
      <c r="D21" s="14"/>
      <c r="E21" s="14" t="s">
        <v>31</v>
      </c>
      <c r="F21" s="14">
        <v>3</v>
      </c>
      <c r="G21" s="3">
        <f t="shared" si="6"/>
        <v>3</v>
      </c>
      <c r="I21" s="15" t="s">
        <v>55</v>
      </c>
      <c r="J21" s="1">
        <f t="shared" si="1"/>
        <v>8</v>
      </c>
    </row>
    <row r="22" spans="1:10" ht="13.2" x14ac:dyDescent="0.25">
      <c r="B22" s="8"/>
      <c r="C22" s="14"/>
      <c r="D22" s="14"/>
      <c r="E22" s="14"/>
      <c r="F22" s="14"/>
      <c r="G22" s="3"/>
      <c r="I22" s="15" t="s">
        <v>56</v>
      </c>
      <c r="J22" s="1">
        <f t="shared" si="1"/>
        <v>2</v>
      </c>
    </row>
    <row r="23" spans="1:10" ht="13.2" x14ac:dyDescent="0.25">
      <c r="A23" s="12"/>
      <c r="B23" s="8" t="s">
        <v>39</v>
      </c>
      <c r="C23" s="14" t="s">
        <v>40</v>
      </c>
      <c r="D23" s="14">
        <v>2</v>
      </c>
      <c r="E23" s="14" t="s">
        <v>29</v>
      </c>
      <c r="F23" s="14">
        <v>4</v>
      </c>
      <c r="G23" s="3">
        <f t="shared" ref="G23:G24" si="7">$D$23*F23</f>
        <v>8</v>
      </c>
      <c r="I23" s="15" t="s">
        <v>57</v>
      </c>
      <c r="J23" s="1">
        <f t="shared" si="1"/>
        <v>6</v>
      </c>
    </row>
    <row r="24" spans="1:10" ht="13.2" x14ac:dyDescent="0.25">
      <c r="B24" s="8"/>
      <c r="C24" s="14"/>
      <c r="D24" s="14"/>
      <c r="E24" s="14" t="s">
        <v>25</v>
      </c>
      <c r="F24" s="14">
        <v>2</v>
      </c>
      <c r="G24" s="3">
        <f t="shared" si="7"/>
        <v>4</v>
      </c>
      <c r="I24" s="15" t="s">
        <v>60</v>
      </c>
      <c r="J24" s="1">
        <f t="shared" si="1"/>
        <v>1</v>
      </c>
    </row>
    <row r="25" spans="1:10" ht="15.6" x14ac:dyDescent="0.3">
      <c r="A25" s="1"/>
      <c r="B25" s="63" t="s">
        <v>41</v>
      </c>
      <c r="C25" s="64"/>
      <c r="D25" s="64"/>
      <c r="E25" s="64"/>
      <c r="F25" s="64"/>
      <c r="G25" s="65"/>
      <c r="I25" s="15" t="s">
        <v>61</v>
      </c>
      <c r="J25" s="1">
        <f t="shared" si="1"/>
        <v>4</v>
      </c>
    </row>
    <row r="26" spans="1:10" ht="13.2" x14ac:dyDescent="0.25">
      <c r="B26" s="2" t="s">
        <v>43</v>
      </c>
      <c r="C26" s="14" t="s">
        <v>44</v>
      </c>
      <c r="D26" s="14">
        <v>1</v>
      </c>
      <c r="E26" s="14" t="s">
        <v>45</v>
      </c>
      <c r="F26" s="14">
        <v>3</v>
      </c>
      <c r="G26" s="3">
        <f>F26*D26</f>
        <v>3</v>
      </c>
      <c r="I26" s="15" t="s">
        <v>62</v>
      </c>
      <c r="J26" s="1">
        <f t="shared" si="1"/>
        <v>1</v>
      </c>
    </row>
    <row r="27" spans="1:10" ht="13.2" x14ac:dyDescent="0.25">
      <c r="B27" s="2"/>
      <c r="C27" s="14"/>
      <c r="D27" s="14"/>
      <c r="E27" s="14" t="s">
        <v>46</v>
      </c>
      <c r="F27" s="14">
        <v>3</v>
      </c>
      <c r="G27" s="3">
        <f>F27*D26</f>
        <v>3</v>
      </c>
      <c r="I27" s="15" t="s">
        <v>65</v>
      </c>
      <c r="J27" s="1">
        <f t="shared" si="1"/>
        <v>2</v>
      </c>
    </row>
    <row r="28" spans="1:10" ht="13.2" x14ac:dyDescent="0.25">
      <c r="B28" s="2"/>
      <c r="C28" s="14"/>
      <c r="D28" s="14"/>
      <c r="E28" s="14"/>
      <c r="F28" s="14"/>
      <c r="G28" s="3"/>
      <c r="I28" s="15" t="s">
        <v>66</v>
      </c>
      <c r="J28" s="1">
        <f t="shared" si="1"/>
        <v>3</v>
      </c>
    </row>
    <row r="29" spans="1:10" ht="13.2" x14ac:dyDescent="0.25">
      <c r="B29" s="2" t="s">
        <v>48</v>
      </c>
      <c r="C29" s="14" t="s">
        <v>49</v>
      </c>
      <c r="D29" s="14">
        <v>1</v>
      </c>
      <c r="E29" s="14" t="s">
        <v>47</v>
      </c>
      <c r="F29" s="14">
        <v>1</v>
      </c>
      <c r="G29" s="3">
        <f>F29*D29</f>
        <v>1</v>
      </c>
      <c r="I29" s="15" t="s">
        <v>67</v>
      </c>
      <c r="J29" s="1">
        <f t="shared" si="1"/>
        <v>3</v>
      </c>
    </row>
    <row r="30" spans="1:10" ht="13.2" x14ac:dyDescent="0.25">
      <c r="B30" s="2"/>
      <c r="C30" s="14"/>
      <c r="D30" s="14"/>
      <c r="E30" s="14" t="s">
        <v>50</v>
      </c>
      <c r="F30" s="14">
        <v>3</v>
      </c>
      <c r="G30" s="3">
        <f>F30*D29</f>
        <v>3</v>
      </c>
      <c r="I30" s="15" t="s">
        <v>70</v>
      </c>
      <c r="J30" s="1">
        <f t="shared" si="1"/>
        <v>1</v>
      </c>
    </row>
    <row r="31" spans="1:10" ht="13.2" x14ac:dyDescent="0.25">
      <c r="B31" s="2"/>
      <c r="C31" s="14"/>
      <c r="D31" s="14"/>
      <c r="E31" s="14"/>
      <c r="F31" s="14"/>
      <c r="G31" s="3"/>
      <c r="J31" s="1"/>
    </row>
    <row r="32" spans="1:10" ht="13.2" x14ac:dyDescent="0.25">
      <c r="B32" s="2" t="s">
        <v>53</v>
      </c>
      <c r="C32" s="14" t="s">
        <v>54</v>
      </c>
      <c r="D32" s="14">
        <v>1</v>
      </c>
      <c r="E32" s="14" t="s">
        <v>51</v>
      </c>
      <c r="F32" s="14">
        <v>3</v>
      </c>
      <c r="G32" s="3">
        <f>F32*D32</f>
        <v>3</v>
      </c>
      <c r="J32" s="1"/>
    </row>
    <row r="33" spans="2:10" ht="13.2" x14ac:dyDescent="0.25">
      <c r="B33" s="2"/>
      <c r="C33" s="14"/>
      <c r="D33" s="14"/>
      <c r="E33" s="14" t="s">
        <v>52</v>
      </c>
      <c r="F33" s="14">
        <v>3</v>
      </c>
      <c r="G33" s="3">
        <f>F33*D32</f>
        <v>3</v>
      </c>
      <c r="J33" s="1"/>
    </row>
    <row r="34" spans="2:10" ht="13.2" x14ac:dyDescent="0.25">
      <c r="B34" s="2"/>
      <c r="C34" s="14"/>
      <c r="D34" s="14"/>
      <c r="E34" s="14"/>
      <c r="F34" s="14"/>
      <c r="G34" s="3"/>
      <c r="J34" s="1"/>
    </row>
    <row r="35" spans="2:10" ht="13.2" x14ac:dyDescent="0.25">
      <c r="B35" s="2" t="s">
        <v>58</v>
      </c>
      <c r="C35" s="14" t="s">
        <v>59</v>
      </c>
      <c r="D35" s="14">
        <v>1</v>
      </c>
      <c r="E35" s="14" t="s">
        <v>55</v>
      </c>
      <c r="F35" s="14">
        <v>4</v>
      </c>
      <c r="G35" s="3">
        <f>F35*D35</f>
        <v>4</v>
      </c>
      <c r="J35" s="1"/>
    </row>
    <row r="36" spans="2:10" ht="13.2" x14ac:dyDescent="0.25">
      <c r="B36" s="2"/>
      <c r="C36" s="14"/>
      <c r="D36" s="14"/>
      <c r="E36" s="14" t="s">
        <v>56</v>
      </c>
      <c r="F36" s="14">
        <v>1</v>
      </c>
      <c r="G36" s="3">
        <f>F36*D35</f>
        <v>1</v>
      </c>
      <c r="J36" s="1"/>
    </row>
    <row r="37" spans="2:10" ht="13.2" x14ac:dyDescent="0.25">
      <c r="B37" s="2"/>
      <c r="C37" s="14"/>
      <c r="D37" s="14"/>
      <c r="E37" s="14"/>
      <c r="F37" s="14"/>
      <c r="G37" s="3"/>
      <c r="J37" s="1"/>
    </row>
    <row r="38" spans="2:10" ht="13.2" x14ac:dyDescent="0.25">
      <c r="B38" s="2" t="s">
        <v>63</v>
      </c>
      <c r="C38" s="14" t="s">
        <v>64</v>
      </c>
      <c r="D38" s="14">
        <v>1</v>
      </c>
      <c r="E38" s="14" t="s">
        <v>57</v>
      </c>
      <c r="F38" s="14">
        <v>3</v>
      </c>
      <c r="G38" s="3">
        <f>F38*D38</f>
        <v>3</v>
      </c>
      <c r="J38" s="1"/>
    </row>
    <row r="39" spans="2:10" ht="13.2" x14ac:dyDescent="0.25">
      <c r="B39" s="2"/>
      <c r="C39" s="14"/>
      <c r="D39" s="14"/>
      <c r="E39" s="14" t="s">
        <v>60</v>
      </c>
      <c r="F39" s="14">
        <v>1</v>
      </c>
      <c r="G39" s="3">
        <f>F39*D38</f>
        <v>1</v>
      </c>
      <c r="J39" s="1"/>
    </row>
    <row r="40" spans="2:10" ht="13.2" x14ac:dyDescent="0.25">
      <c r="B40" s="2"/>
      <c r="C40" s="14"/>
      <c r="D40" s="14"/>
      <c r="E40" s="14"/>
      <c r="F40" s="14"/>
      <c r="G40" s="3"/>
      <c r="J40" s="1"/>
    </row>
    <row r="41" spans="2:10" ht="13.2" x14ac:dyDescent="0.25">
      <c r="B41" s="2" t="s">
        <v>68</v>
      </c>
      <c r="C41" s="14" t="s">
        <v>69</v>
      </c>
      <c r="D41" s="14">
        <v>1</v>
      </c>
      <c r="E41" s="14" t="s">
        <v>61</v>
      </c>
      <c r="F41" s="14">
        <v>4</v>
      </c>
      <c r="G41" s="3">
        <f>F41*D41</f>
        <v>4</v>
      </c>
      <c r="J41" s="1"/>
    </row>
    <row r="42" spans="2:10" ht="13.2" x14ac:dyDescent="0.25">
      <c r="B42" s="2"/>
      <c r="C42" s="14"/>
      <c r="D42" s="14"/>
      <c r="E42" s="14" t="s">
        <v>62</v>
      </c>
      <c r="F42" s="14">
        <v>1</v>
      </c>
      <c r="G42" s="3">
        <f>F42*D41</f>
        <v>1</v>
      </c>
      <c r="I42" s="15"/>
    </row>
    <row r="43" spans="2:10" ht="13.2" x14ac:dyDescent="0.25">
      <c r="B43" s="2"/>
      <c r="C43" s="14"/>
      <c r="D43" s="14"/>
      <c r="E43" s="14"/>
      <c r="F43" s="14"/>
      <c r="G43" s="3"/>
    </row>
    <row r="44" spans="2:10" ht="13.2" x14ac:dyDescent="0.25">
      <c r="B44" s="2" t="s">
        <v>71</v>
      </c>
      <c r="C44" s="14" t="s">
        <v>72</v>
      </c>
      <c r="D44" s="14">
        <v>1</v>
      </c>
      <c r="E44" s="14" t="s">
        <v>65</v>
      </c>
      <c r="F44" s="14">
        <v>1</v>
      </c>
      <c r="G44" s="3">
        <f>F44*D44</f>
        <v>1</v>
      </c>
      <c r="I44" s="15"/>
    </row>
    <row r="45" spans="2:10" ht="13.2" x14ac:dyDescent="0.25">
      <c r="B45" s="2"/>
      <c r="C45" s="14"/>
      <c r="D45" s="14"/>
      <c r="E45" s="14" t="s">
        <v>57</v>
      </c>
      <c r="F45" s="14">
        <v>3</v>
      </c>
      <c r="G45" s="3">
        <f>F45*D44</f>
        <v>3</v>
      </c>
    </row>
    <row r="46" spans="2:10" ht="13.2" x14ac:dyDescent="0.25">
      <c r="B46" s="2"/>
      <c r="C46" s="14"/>
      <c r="D46" s="14"/>
      <c r="E46" s="14"/>
      <c r="F46" s="14"/>
      <c r="G46" s="3"/>
    </row>
    <row r="47" spans="2:10" ht="13.2" x14ac:dyDescent="0.25">
      <c r="B47" s="2" t="s">
        <v>73</v>
      </c>
      <c r="C47" s="14" t="s">
        <v>74</v>
      </c>
      <c r="D47" s="14">
        <v>1</v>
      </c>
      <c r="E47" s="14" t="s">
        <v>56</v>
      </c>
      <c r="F47" s="14">
        <v>1</v>
      </c>
      <c r="G47" s="3">
        <f>F47*D47</f>
        <v>1</v>
      </c>
    </row>
    <row r="48" spans="2:10" ht="13.2" x14ac:dyDescent="0.25">
      <c r="B48" s="2"/>
      <c r="C48" s="14"/>
      <c r="D48" s="14"/>
      <c r="E48" s="14" t="s">
        <v>66</v>
      </c>
      <c r="F48" s="14">
        <v>3</v>
      </c>
      <c r="G48" s="3">
        <f>F48*D47</f>
        <v>3</v>
      </c>
    </row>
    <row r="49" spans="2:7" ht="13.2" x14ac:dyDescent="0.25">
      <c r="B49" s="2"/>
      <c r="C49" s="14"/>
      <c r="D49" s="14"/>
      <c r="E49" s="14"/>
      <c r="F49" s="14"/>
      <c r="G49" s="3"/>
    </row>
    <row r="50" spans="2:7" ht="13.2" x14ac:dyDescent="0.25">
      <c r="B50" s="2" t="s">
        <v>75</v>
      </c>
      <c r="C50" s="14" t="s">
        <v>76</v>
      </c>
      <c r="D50" s="14">
        <v>1</v>
      </c>
      <c r="E50" s="14" t="s">
        <v>65</v>
      </c>
      <c r="F50" s="14">
        <v>1</v>
      </c>
      <c r="G50" s="3">
        <f>F50*D50</f>
        <v>1</v>
      </c>
    </row>
    <row r="51" spans="2:7" ht="13.2" x14ac:dyDescent="0.25">
      <c r="B51" s="2"/>
      <c r="C51" s="14"/>
      <c r="D51" s="14"/>
      <c r="E51" s="14" t="s">
        <v>67</v>
      </c>
      <c r="F51" s="14">
        <v>3</v>
      </c>
      <c r="G51" s="3">
        <f>F51*D50</f>
        <v>3</v>
      </c>
    </row>
    <row r="52" spans="2:7" ht="13.2" x14ac:dyDescent="0.25">
      <c r="B52" s="2"/>
      <c r="C52" s="14"/>
      <c r="D52" s="14"/>
      <c r="E52" s="14"/>
      <c r="F52" s="14"/>
      <c r="G52" s="3"/>
    </row>
    <row r="53" spans="2:7" ht="13.2" x14ac:dyDescent="0.25">
      <c r="B53" s="2" t="s">
        <v>77</v>
      </c>
      <c r="C53" s="14" t="s">
        <v>78</v>
      </c>
      <c r="D53" s="14">
        <v>1</v>
      </c>
      <c r="E53" s="14" t="s">
        <v>55</v>
      </c>
      <c r="F53" s="14">
        <v>4</v>
      </c>
      <c r="G53" s="3">
        <f>F53*D53</f>
        <v>4</v>
      </c>
    </row>
    <row r="54" spans="2:7" ht="13.2" x14ac:dyDescent="0.25">
      <c r="B54" s="5"/>
      <c r="C54" s="16"/>
      <c r="D54" s="16"/>
      <c r="E54" s="16" t="s">
        <v>70</v>
      </c>
      <c r="F54" s="16">
        <v>1</v>
      </c>
      <c r="G54" s="6">
        <f>F54*D53</f>
        <v>1</v>
      </c>
    </row>
  </sheetData>
  <mergeCells count="4">
    <mergeCell ref="B2:G2"/>
    <mergeCell ref="I4:J4"/>
    <mergeCell ref="B4:G4"/>
    <mergeCell ref="B25:G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B2:J59"/>
  <sheetViews>
    <sheetView topLeftCell="A49" workbookViewId="0">
      <selection activeCell="I5" sqref="I5:I28"/>
    </sheetView>
  </sheetViews>
  <sheetFormatPr baseColWidth="10" defaultColWidth="12.5546875" defaultRowHeight="15.75" customHeight="1" x14ac:dyDescent="0.25"/>
  <cols>
    <col min="1" max="1" width="3" customWidth="1"/>
    <col min="2" max="2" width="6.44140625" customWidth="1"/>
    <col min="3" max="3" width="19.33203125" customWidth="1"/>
    <col min="4" max="4" width="2.109375" customWidth="1"/>
    <col min="5" max="5" width="27.109375" customWidth="1"/>
    <col min="6" max="6" width="2.6640625" customWidth="1"/>
    <col min="9" max="9" width="24.5546875" bestFit="1" customWidth="1"/>
  </cols>
  <sheetData>
    <row r="2" spans="2:10" ht="17.399999999999999" x14ac:dyDescent="0.3">
      <c r="B2" s="58" t="s">
        <v>79</v>
      </c>
      <c r="C2" s="59"/>
      <c r="D2" s="59"/>
      <c r="E2" s="59"/>
      <c r="F2" s="59"/>
      <c r="G2" s="60"/>
    </row>
    <row r="3" spans="2:10" ht="13.2" x14ac:dyDescent="0.25">
      <c r="B3" s="2"/>
      <c r="C3" s="9" t="s">
        <v>9</v>
      </c>
      <c r="D3" s="10" t="s">
        <v>10</v>
      </c>
      <c r="E3" s="10" t="s">
        <v>11</v>
      </c>
      <c r="F3" s="17" t="s">
        <v>10</v>
      </c>
      <c r="G3" s="18" t="s">
        <v>12</v>
      </c>
    </row>
    <row r="4" spans="2:10" ht="15.6" x14ac:dyDescent="0.25">
      <c r="B4" s="66" t="s">
        <v>14</v>
      </c>
      <c r="C4" s="67"/>
      <c r="D4" s="67"/>
      <c r="E4" s="67"/>
      <c r="F4" s="67"/>
      <c r="G4" s="68"/>
      <c r="I4" s="61" t="s">
        <v>13</v>
      </c>
      <c r="J4" s="62"/>
    </row>
    <row r="5" spans="2:10" ht="13.2" x14ac:dyDescent="0.25">
      <c r="B5" s="2" t="s">
        <v>16</v>
      </c>
      <c r="C5" s="13" t="s">
        <v>80</v>
      </c>
      <c r="D5" s="10">
        <v>1</v>
      </c>
      <c r="E5" s="14" t="s">
        <v>25</v>
      </c>
      <c r="F5" s="17">
        <v>2</v>
      </c>
      <c r="G5" s="18">
        <f>D5*F5</f>
        <v>2</v>
      </c>
      <c r="I5" s="12" t="s">
        <v>25</v>
      </c>
      <c r="J5" s="1">
        <f>SUMIF($E$5:$E$58,I5,$G$5:$G$58)</f>
        <v>5</v>
      </c>
    </row>
    <row r="6" spans="2:10" ht="13.2" x14ac:dyDescent="0.25">
      <c r="B6" s="2"/>
      <c r="C6" s="13"/>
      <c r="D6" s="10"/>
      <c r="E6" s="14" t="s">
        <v>81</v>
      </c>
      <c r="F6" s="17">
        <v>2</v>
      </c>
      <c r="G6" s="18">
        <f>D5*F6</f>
        <v>2</v>
      </c>
      <c r="I6" s="12" t="s">
        <v>81</v>
      </c>
      <c r="J6" s="1">
        <f t="shared" ref="J6:J28" si="0">SUMIF($E$5:$E$58,I6,$G$5:$G$58)</f>
        <v>2</v>
      </c>
    </row>
    <row r="7" spans="2:10" ht="13.2" x14ac:dyDescent="0.25">
      <c r="B7" s="2"/>
      <c r="C7" s="14"/>
      <c r="D7" s="10"/>
      <c r="E7" s="14"/>
      <c r="F7" s="17"/>
      <c r="G7" s="18"/>
      <c r="I7" s="12" t="s">
        <v>30</v>
      </c>
      <c r="J7" s="1">
        <f t="shared" si="0"/>
        <v>3</v>
      </c>
    </row>
    <row r="8" spans="2:10" ht="13.2" x14ac:dyDescent="0.25">
      <c r="B8" s="2" t="s">
        <v>22</v>
      </c>
      <c r="C8" s="14" t="s">
        <v>82</v>
      </c>
      <c r="D8" s="10">
        <v>1</v>
      </c>
      <c r="E8" s="14" t="s">
        <v>30</v>
      </c>
      <c r="F8" s="17">
        <v>3</v>
      </c>
      <c r="G8" s="18">
        <f>D8*F8</f>
        <v>3</v>
      </c>
      <c r="I8" s="12" t="s">
        <v>83</v>
      </c>
      <c r="J8" s="1">
        <f t="shared" si="0"/>
        <v>3</v>
      </c>
    </row>
    <row r="9" spans="2:10" ht="13.2" x14ac:dyDescent="0.25">
      <c r="B9" s="2"/>
      <c r="C9" s="14"/>
      <c r="D9" s="10"/>
      <c r="E9" s="14" t="s">
        <v>83</v>
      </c>
      <c r="F9" s="17">
        <v>3</v>
      </c>
      <c r="G9" s="18">
        <f>D8*F9</f>
        <v>3</v>
      </c>
      <c r="I9" s="12" t="s">
        <v>29</v>
      </c>
      <c r="J9" s="1">
        <f t="shared" si="0"/>
        <v>6</v>
      </c>
    </row>
    <row r="10" spans="2:10" ht="13.2" x14ac:dyDescent="0.25">
      <c r="B10" s="2"/>
      <c r="C10" s="14"/>
      <c r="D10" s="10"/>
      <c r="E10" s="14"/>
      <c r="F10" s="17"/>
      <c r="G10" s="18"/>
      <c r="I10" s="12" t="s">
        <v>84</v>
      </c>
      <c r="J10" s="1">
        <f t="shared" si="0"/>
        <v>6</v>
      </c>
    </row>
    <row r="11" spans="2:10" ht="15" customHeight="1" x14ac:dyDescent="0.25">
      <c r="B11" s="2" t="s">
        <v>27</v>
      </c>
      <c r="C11" s="14" t="s">
        <v>85</v>
      </c>
      <c r="D11" s="10">
        <v>1</v>
      </c>
      <c r="E11" s="14" t="s">
        <v>29</v>
      </c>
      <c r="F11" s="17">
        <v>3</v>
      </c>
      <c r="G11" s="18">
        <f>D11*F11</f>
        <v>3</v>
      </c>
      <c r="I11" s="12" t="s">
        <v>19</v>
      </c>
      <c r="J11" s="1">
        <f t="shared" si="0"/>
        <v>6</v>
      </c>
    </row>
    <row r="12" spans="2:10" ht="13.2" x14ac:dyDescent="0.25">
      <c r="B12" s="2"/>
      <c r="C12" s="14"/>
      <c r="D12" s="10"/>
      <c r="E12" s="14" t="s">
        <v>84</v>
      </c>
      <c r="F12" s="17">
        <v>3</v>
      </c>
      <c r="G12" s="18">
        <f>D11*F12</f>
        <v>3</v>
      </c>
      <c r="I12" s="12" t="s">
        <v>86</v>
      </c>
      <c r="J12" s="1">
        <f t="shared" si="0"/>
        <v>3</v>
      </c>
    </row>
    <row r="13" spans="2:10" ht="13.2" x14ac:dyDescent="0.25">
      <c r="B13" s="2"/>
      <c r="C13" s="14"/>
      <c r="D13" s="10"/>
      <c r="E13" s="14"/>
      <c r="F13" s="17"/>
      <c r="G13" s="18"/>
      <c r="I13" s="12" t="s">
        <v>52</v>
      </c>
      <c r="J13" s="1">
        <f t="shared" si="0"/>
        <v>12</v>
      </c>
    </row>
    <row r="14" spans="2:10" ht="13.2" x14ac:dyDescent="0.25">
      <c r="B14" s="2" t="s">
        <v>32</v>
      </c>
      <c r="C14" s="14" t="s">
        <v>87</v>
      </c>
      <c r="D14" s="10">
        <v>1</v>
      </c>
      <c r="E14" s="14" t="s">
        <v>19</v>
      </c>
      <c r="F14" s="17">
        <v>3</v>
      </c>
      <c r="G14" s="18">
        <f>D14*F14</f>
        <v>3</v>
      </c>
      <c r="I14" s="12" t="s">
        <v>88</v>
      </c>
      <c r="J14" s="1">
        <f t="shared" si="0"/>
        <v>7</v>
      </c>
    </row>
    <row r="15" spans="2:10" ht="13.2" x14ac:dyDescent="0.25">
      <c r="B15" s="2"/>
      <c r="C15" s="14"/>
      <c r="D15" s="10"/>
      <c r="E15" s="14" t="s">
        <v>86</v>
      </c>
      <c r="F15" s="17">
        <v>1</v>
      </c>
      <c r="G15" s="18">
        <f>D14*F15</f>
        <v>1</v>
      </c>
      <c r="I15" s="19" t="s">
        <v>89</v>
      </c>
      <c r="J15" s="1">
        <f t="shared" si="0"/>
        <v>3</v>
      </c>
    </row>
    <row r="16" spans="2:10" ht="13.2" x14ac:dyDescent="0.25">
      <c r="B16" s="2"/>
      <c r="C16" s="14"/>
      <c r="D16" s="10"/>
      <c r="E16" s="14"/>
      <c r="F16" s="17"/>
      <c r="G16" s="18"/>
      <c r="I16" s="19" t="s">
        <v>90</v>
      </c>
      <c r="J16" s="1">
        <f t="shared" si="0"/>
        <v>3</v>
      </c>
    </row>
    <row r="17" spans="2:10" ht="13.2" x14ac:dyDescent="0.25">
      <c r="B17" s="2" t="s">
        <v>91</v>
      </c>
      <c r="C17" s="14" t="s">
        <v>92</v>
      </c>
      <c r="D17" s="10">
        <v>1</v>
      </c>
      <c r="E17" s="14" t="s">
        <v>25</v>
      </c>
      <c r="F17" s="17">
        <v>3</v>
      </c>
      <c r="G17" s="18">
        <f>D17*F17</f>
        <v>3</v>
      </c>
      <c r="I17" s="12" t="s">
        <v>88</v>
      </c>
      <c r="J17" s="1">
        <f t="shared" si="0"/>
        <v>7</v>
      </c>
    </row>
    <row r="18" spans="2:10" ht="13.2" x14ac:dyDescent="0.25">
      <c r="B18" s="2"/>
      <c r="C18" s="14"/>
      <c r="D18" s="10"/>
      <c r="E18" s="14" t="s">
        <v>52</v>
      </c>
      <c r="F18" s="17">
        <v>3</v>
      </c>
      <c r="G18" s="18">
        <f>D17*F18</f>
        <v>3</v>
      </c>
      <c r="I18" s="12" t="s">
        <v>99</v>
      </c>
      <c r="J18" s="1">
        <f t="shared" si="0"/>
        <v>6</v>
      </c>
    </row>
    <row r="19" spans="2:10" ht="13.2" x14ac:dyDescent="0.25">
      <c r="B19" s="2"/>
      <c r="C19" s="14"/>
      <c r="D19" s="10"/>
      <c r="E19" s="14"/>
      <c r="F19" s="17"/>
      <c r="G19" s="18"/>
      <c r="I19" s="12" t="s">
        <v>101</v>
      </c>
      <c r="J19" s="1">
        <f t="shared" si="0"/>
        <v>7</v>
      </c>
    </row>
    <row r="20" spans="2:10" ht="13.2" x14ac:dyDescent="0.25">
      <c r="B20" s="2" t="s">
        <v>35</v>
      </c>
      <c r="C20" s="14" t="s">
        <v>93</v>
      </c>
      <c r="D20" s="10">
        <v>1</v>
      </c>
      <c r="E20" s="14" t="s">
        <v>52</v>
      </c>
      <c r="F20" s="17">
        <v>3</v>
      </c>
      <c r="G20" s="18">
        <f>D20*F20</f>
        <v>3</v>
      </c>
      <c r="I20" s="12" t="s">
        <v>102</v>
      </c>
      <c r="J20" s="1">
        <f t="shared" si="0"/>
        <v>6</v>
      </c>
    </row>
    <row r="21" spans="2:10" ht="13.2" x14ac:dyDescent="0.25">
      <c r="B21" s="2"/>
      <c r="C21" s="14"/>
      <c r="D21" s="10"/>
      <c r="E21" s="14" t="s">
        <v>86</v>
      </c>
      <c r="F21" s="17">
        <v>1</v>
      </c>
      <c r="G21" s="18">
        <f>D20*F21</f>
        <v>1</v>
      </c>
      <c r="I21" s="12" t="s">
        <v>105</v>
      </c>
      <c r="J21" s="1">
        <f t="shared" si="0"/>
        <v>3</v>
      </c>
    </row>
    <row r="22" spans="2:10" ht="13.2" x14ac:dyDescent="0.25">
      <c r="B22" s="2"/>
      <c r="C22" s="14"/>
      <c r="D22" s="10"/>
      <c r="E22" s="14"/>
      <c r="F22" s="17"/>
      <c r="G22" s="18"/>
      <c r="I22" s="12" t="s">
        <v>106</v>
      </c>
      <c r="J22" s="1">
        <f t="shared" si="0"/>
        <v>12</v>
      </c>
    </row>
    <row r="23" spans="2:10" ht="13.2" x14ac:dyDescent="0.25">
      <c r="B23" s="2" t="s">
        <v>37</v>
      </c>
      <c r="C23" s="14" t="s">
        <v>94</v>
      </c>
      <c r="D23" s="10">
        <v>1</v>
      </c>
      <c r="E23" s="14" t="s">
        <v>88</v>
      </c>
      <c r="F23" s="17">
        <v>3</v>
      </c>
      <c r="G23" s="18">
        <f>D23*F23</f>
        <v>3</v>
      </c>
      <c r="I23" s="12" t="s">
        <v>108</v>
      </c>
      <c r="J23" s="1">
        <f t="shared" si="0"/>
        <v>3</v>
      </c>
    </row>
    <row r="24" spans="2:10" ht="13.2" x14ac:dyDescent="0.25">
      <c r="B24" s="2"/>
      <c r="C24" s="14"/>
      <c r="D24" s="10"/>
      <c r="E24" s="14" t="s">
        <v>84</v>
      </c>
      <c r="F24" s="17">
        <v>3</v>
      </c>
      <c r="G24" s="18">
        <f>D23*F24</f>
        <v>3</v>
      </c>
      <c r="I24" s="12" t="s">
        <v>109</v>
      </c>
      <c r="J24" s="1">
        <f t="shared" si="0"/>
        <v>1</v>
      </c>
    </row>
    <row r="25" spans="2:10" ht="15.6" x14ac:dyDescent="0.3">
      <c r="B25" s="20"/>
      <c r="C25" s="21"/>
      <c r="D25" s="21"/>
      <c r="E25" s="21"/>
      <c r="F25" s="22"/>
      <c r="G25" s="23"/>
      <c r="I25" s="12" t="s">
        <v>110</v>
      </c>
      <c r="J25" s="1">
        <f t="shared" si="0"/>
        <v>3</v>
      </c>
    </row>
    <row r="26" spans="2:10" ht="13.2" x14ac:dyDescent="0.25">
      <c r="B26" s="2" t="s">
        <v>39</v>
      </c>
      <c r="C26" s="24" t="s">
        <v>95</v>
      </c>
      <c r="D26" s="25">
        <v>1</v>
      </c>
      <c r="E26" s="24" t="s">
        <v>89</v>
      </c>
      <c r="F26" s="26">
        <v>3</v>
      </c>
      <c r="G26" s="18">
        <f>D26*F26</f>
        <v>3</v>
      </c>
      <c r="I26" s="12" t="s">
        <v>112</v>
      </c>
      <c r="J26" s="1">
        <f t="shared" si="0"/>
        <v>3</v>
      </c>
    </row>
    <row r="27" spans="2:10" ht="15.6" x14ac:dyDescent="0.3">
      <c r="B27" s="20"/>
      <c r="C27" s="24"/>
      <c r="D27" s="25"/>
      <c r="E27" s="24" t="s">
        <v>52</v>
      </c>
      <c r="F27" s="26">
        <v>3</v>
      </c>
      <c r="G27" s="18">
        <f>D26*F27</f>
        <v>3</v>
      </c>
      <c r="I27" s="12" t="s">
        <v>113</v>
      </c>
      <c r="J27" s="1">
        <f t="shared" si="0"/>
        <v>4</v>
      </c>
    </row>
    <row r="28" spans="2:10" ht="15.6" x14ac:dyDescent="0.3">
      <c r="B28" s="20"/>
      <c r="C28" s="24"/>
      <c r="D28" s="25"/>
      <c r="E28" s="24"/>
      <c r="F28" s="26"/>
      <c r="G28" s="27"/>
      <c r="I28" s="12" t="s">
        <v>114</v>
      </c>
      <c r="J28" s="1">
        <f t="shared" si="0"/>
        <v>1</v>
      </c>
    </row>
    <row r="29" spans="2:10" ht="13.2" x14ac:dyDescent="0.25">
      <c r="B29" s="2" t="s">
        <v>96</v>
      </c>
      <c r="C29" s="24" t="s">
        <v>97</v>
      </c>
      <c r="D29" s="25">
        <v>1</v>
      </c>
      <c r="E29" s="24" t="s">
        <v>90</v>
      </c>
      <c r="F29" s="26">
        <v>3</v>
      </c>
      <c r="G29" s="18">
        <f>D29*F29</f>
        <v>3</v>
      </c>
    </row>
    <row r="30" spans="2:10" ht="15.6" x14ac:dyDescent="0.3">
      <c r="B30" s="20"/>
      <c r="C30" s="24"/>
      <c r="D30" s="25"/>
      <c r="E30" s="24" t="s">
        <v>19</v>
      </c>
      <c r="F30" s="26">
        <v>3</v>
      </c>
      <c r="G30" s="18">
        <f>D29*F30</f>
        <v>3</v>
      </c>
    </row>
    <row r="31" spans="2:10" ht="15.6" x14ac:dyDescent="0.3">
      <c r="B31" s="20"/>
      <c r="C31" s="24"/>
      <c r="D31" s="25"/>
      <c r="E31" s="24"/>
      <c r="F31" s="26"/>
      <c r="G31" s="27"/>
    </row>
    <row r="32" spans="2:10" ht="15.6" x14ac:dyDescent="0.25">
      <c r="B32" s="66" t="s">
        <v>41</v>
      </c>
      <c r="C32" s="67"/>
      <c r="D32" s="67"/>
      <c r="E32" s="67"/>
      <c r="F32" s="67"/>
      <c r="G32" s="68"/>
      <c r="I32" s="56"/>
      <c r="J32" s="69"/>
    </row>
    <row r="33" spans="2:10" ht="13.2" x14ac:dyDescent="0.25">
      <c r="B33" s="2" t="s">
        <v>43</v>
      </c>
      <c r="C33" s="14" t="s">
        <v>98</v>
      </c>
      <c r="D33" s="10">
        <v>1</v>
      </c>
      <c r="E33" s="14" t="s">
        <v>88</v>
      </c>
      <c r="F33" s="17">
        <v>4</v>
      </c>
      <c r="G33" s="18">
        <f>D33*F33</f>
        <v>4</v>
      </c>
      <c r="J33" s="1"/>
    </row>
    <row r="34" spans="2:10" ht="13.2" x14ac:dyDescent="0.25">
      <c r="B34" s="2"/>
      <c r="C34" s="14"/>
      <c r="D34" s="10"/>
      <c r="E34" s="14" t="s">
        <v>86</v>
      </c>
      <c r="F34" s="17">
        <v>1</v>
      </c>
      <c r="G34" s="18">
        <f>D33*F34</f>
        <v>1</v>
      </c>
      <c r="J34" s="1"/>
    </row>
    <row r="35" spans="2:10" ht="13.2" x14ac:dyDescent="0.25">
      <c r="B35" s="2"/>
      <c r="C35" s="14"/>
      <c r="D35" s="10"/>
      <c r="E35" s="14"/>
      <c r="F35" s="17"/>
      <c r="G35" s="18"/>
      <c r="J35" s="1"/>
    </row>
    <row r="36" spans="2:10" ht="13.2" x14ac:dyDescent="0.25">
      <c r="B36" s="2" t="s">
        <v>48</v>
      </c>
      <c r="C36" s="14" t="s">
        <v>100</v>
      </c>
      <c r="D36" s="10">
        <v>1</v>
      </c>
      <c r="E36" s="14" t="s">
        <v>99</v>
      </c>
      <c r="F36" s="17">
        <v>3</v>
      </c>
      <c r="G36" s="18">
        <f>D36*F36</f>
        <v>3</v>
      </c>
      <c r="J36" s="1"/>
    </row>
    <row r="37" spans="2:10" ht="13.2" x14ac:dyDescent="0.25">
      <c r="B37" s="2"/>
      <c r="C37" s="14"/>
      <c r="D37" s="10"/>
      <c r="E37" s="14" t="s">
        <v>29</v>
      </c>
      <c r="F37" s="17">
        <v>3</v>
      </c>
      <c r="G37" s="18">
        <f>D36*F37</f>
        <v>3</v>
      </c>
      <c r="J37" s="1"/>
    </row>
    <row r="38" spans="2:10" ht="13.2" x14ac:dyDescent="0.25">
      <c r="B38" s="2"/>
      <c r="C38" s="14"/>
      <c r="D38" s="10"/>
      <c r="E38" s="14"/>
      <c r="F38" s="17"/>
      <c r="G38" s="18"/>
      <c r="J38" s="1"/>
    </row>
    <row r="39" spans="2:10" ht="13.2" x14ac:dyDescent="0.25">
      <c r="B39" s="2" t="s">
        <v>53</v>
      </c>
      <c r="C39" s="14" t="s">
        <v>103</v>
      </c>
      <c r="D39" s="10">
        <v>1</v>
      </c>
      <c r="E39" s="14" t="s">
        <v>101</v>
      </c>
      <c r="F39" s="17">
        <v>3</v>
      </c>
      <c r="G39" s="18">
        <f>D39*F39</f>
        <v>3</v>
      </c>
      <c r="J39" s="1"/>
    </row>
    <row r="40" spans="2:10" ht="13.2" x14ac:dyDescent="0.25">
      <c r="B40" s="2"/>
      <c r="C40" s="14"/>
      <c r="D40" s="10"/>
      <c r="E40" s="14" t="s">
        <v>102</v>
      </c>
      <c r="F40" s="17">
        <v>3</v>
      </c>
      <c r="G40" s="18">
        <f>D39*F40</f>
        <v>3</v>
      </c>
      <c r="J40" s="1"/>
    </row>
    <row r="41" spans="2:10" ht="13.2" x14ac:dyDescent="0.25">
      <c r="B41" s="2"/>
      <c r="C41" s="14"/>
      <c r="D41" s="10"/>
      <c r="E41" s="14"/>
      <c r="F41" s="17"/>
      <c r="G41" s="18"/>
      <c r="J41" s="1"/>
    </row>
    <row r="42" spans="2:10" ht="13.2" x14ac:dyDescent="0.25">
      <c r="B42" s="2" t="s">
        <v>58</v>
      </c>
      <c r="C42" s="14" t="s">
        <v>107</v>
      </c>
      <c r="D42" s="10">
        <v>1</v>
      </c>
      <c r="E42" s="14" t="s">
        <v>99</v>
      </c>
      <c r="F42" s="17">
        <v>3</v>
      </c>
      <c r="G42" s="18">
        <f>D42*F42</f>
        <v>3</v>
      </c>
      <c r="J42" s="1"/>
    </row>
    <row r="43" spans="2:10" ht="13.2" x14ac:dyDescent="0.25">
      <c r="B43" s="2"/>
      <c r="C43" s="14"/>
      <c r="D43" s="10"/>
      <c r="E43" s="14" t="s">
        <v>104</v>
      </c>
      <c r="F43" s="17">
        <v>3</v>
      </c>
      <c r="G43" s="18">
        <f>D42*F43</f>
        <v>3</v>
      </c>
      <c r="J43" s="1"/>
    </row>
    <row r="44" spans="2:10" ht="13.2" x14ac:dyDescent="0.25">
      <c r="B44" s="2"/>
      <c r="C44" s="14"/>
      <c r="D44" s="10"/>
      <c r="E44" s="14"/>
      <c r="F44" s="17"/>
      <c r="G44" s="18"/>
      <c r="J44" s="1"/>
    </row>
    <row r="45" spans="2:10" ht="13.2" x14ac:dyDescent="0.25">
      <c r="B45" s="2" t="s">
        <v>63</v>
      </c>
      <c r="C45" s="14" t="s">
        <v>111</v>
      </c>
      <c r="D45" s="10">
        <v>1</v>
      </c>
      <c r="E45" s="14" t="s">
        <v>105</v>
      </c>
      <c r="F45" s="17">
        <v>3</v>
      </c>
      <c r="G45" s="18">
        <f>D45*F45</f>
        <v>3</v>
      </c>
      <c r="J45" s="1"/>
    </row>
    <row r="46" spans="2:10" ht="13.2" x14ac:dyDescent="0.25">
      <c r="B46" s="2"/>
      <c r="C46" s="14"/>
      <c r="D46" s="10"/>
      <c r="E46" s="14" t="s">
        <v>102</v>
      </c>
      <c r="F46" s="17">
        <v>3</v>
      </c>
      <c r="G46" s="18">
        <f>D45*F46</f>
        <v>3</v>
      </c>
      <c r="J46" s="1"/>
    </row>
    <row r="47" spans="2:10" ht="13.2" x14ac:dyDescent="0.25">
      <c r="B47" s="2"/>
      <c r="C47" s="14"/>
      <c r="D47" s="10"/>
      <c r="E47" s="14"/>
      <c r="F47" s="17"/>
      <c r="G47" s="18"/>
      <c r="J47" s="1"/>
    </row>
    <row r="48" spans="2:10" ht="13.2" x14ac:dyDescent="0.25">
      <c r="B48" s="2" t="s">
        <v>68</v>
      </c>
      <c r="C48" s="14" t="s">
        <v>115</v>
      </c>
      <c r="D48" s="10">
        <v>3</v>
      </c>
      <c r="E48" s="14" t="s">
        <v>106</v>
      </c>
      <c r="F48" s="17">
        <v>4</v>
      </c>
      <c r="G48" s="18">
        <f>D48*F48</f>
        <v>12</v>
      </c>
    </row>
    <row r="49" spans="2:7" ht="13.2" x14ac:dyDescent="0.25">
      <c r="B49" s="2"/>
      <c r="C49" s="14"/>
      <c r="D49" s="10"/>
      <c r="E49" s="14" t="s">
        <v>108</v>
      </c>
      <c r="F49" s="17">
        <v>1</v>
      </c>
      <c r="G49" s="18">
        <f>D48*F49</f>
        <v>3</v>
      </c>
    </row>
    <row r="50" spans="2:7" ht="13.2" x14ac:dyDescent="0.25">
      <c r="B50" s="2"/>
      <c r="C50" s="14"/>
      <c r="D50" s="10"/>
      <c r="E50" s="14"/>
      <c r="F50" s="17"/>
      <c r="G50" s="18"/>
    </row>
    <row r="51" spans="2:7" ht="13.2" x14ac:dyDescent="0.25">
      <c r="B51" s="2" t="s">
        <v>73</v>
      </c>
      <c r="C51" s="14" t="s">
        <v>116</v>
      </c>
      <c r="D51" s="10">
        <v>1</v>
      </c>
      <c r="E51" s="14" t="s">
        <v>109</v>
      </c>
      <c r="F51" s="17">
        <v>1</v>
      </c>
      <c r="G51" s="18">
        <f>D51*F51</f>
        <v>1</v>
      </c>
    </row>
    <row r="52" spans="2:7" ht="13.2" x14ac:dyDescent="0.25">
      <c r="B52" s="2"/>
      <c r="C52" s="14"/>
      <c r="D52" s="10"/>
      <c r="E52" s="14" t="s">
        <v>101</v>
      </c>
      <c r="F52" s="17">
        <v>4</v>
      </c>
      <c r="G52" s="18">
        <f>D51*F52</f>
        <v>4</v>
      </c>
    </row>
    <row r="53" spans="2:7" ht="13.2" x14ac:dyDescent="0.25">
      <c r="B53" s="2"/>
      <c r="C53" s="14"/>
      <c r="D53" s="10"/>
      <c r="E53" s="14"/>
      <c r="F53" s="17"/>
      <c r="G53" s="18"/>
    </row>
    <row r="54" spans="2:7" ht="13.2" x14ac:dyDescent="0.25">
      <c r="B54" s="2" t="s">
        <v>75</v>
      </c>
      <c r="C54" s="14" t="s">
        <v>117</v>
      </c>
      <c r="D54" s="10">
        <v>1</v>
      </c>
      <c r="E54" s="14" t="s">
        <v>110</v>
      </c>
      <c r="F54" s="17">
        <v>3</v>
      </c>
      <c r="G54" s="18">
        <f>D54*F54</f>
        <v>3</v>
      </c>
    </row>
    <row r="55" spans="2:7" ht="13.2" x14ac:dyDescent="0.25">
      <c r="B55" s="2"/>
      <c r="C55" s="14"/>
      <c r="D55" s="10"/>
      <c r="E55" s="14" t="s">
        <v>112</v>
      </c>
      <c r="F55" s="17">
        <v>3</v>
      </c>
      <c r="G55" s="18">
        <f>D54*F55</f>
        <v>3</v>
      </c>
    </row>
    <row r="56" spans="2:7" ht="13.2" x14ac:dyDescent="0.25">
      <c r="B56" s="2"/>
      <c r="C56" s="14"/>
      <c r="D56" s="10"/>
      <c r="E56" s="14"/>
      <c r="F56" s="17"/>
      <c r="G56" s="18"/>
    </row>
    <row r="57" spans="2:7" ht="13.2" x14ac:dyDescent="0.25">
      <c r="B57" s="2" t="s">
        <v>77</v>
      </c>
      <c r="C57" s="14" t="s">
        <v>118</v>
      </c>
      <c r="D57" s="10">
        <v>1</v>
      </c>
      <c r="E57" s="14" t="s">
        <v>113</v>
      </c>
      <c r="F57" s="17">
        <v>4</v>
      </c>
      <c r="G57" s="18">
        <f>D57*F57</f>
        <v>4</v>
      </c>
    </row>
    <row r="58" spans="2:7" ht="13.8" thickBot="1" x14ac:dyDescent="0.3">
      <c r="B58" s="5"/>
      <c r="C58" s="16"/>
      <c r="D58" s="28"/>
      <c r="E58" s="16" t="s">
        <v>114</v>
      </c>
      <c r="F58" s="29">
        <v>1</v>
      </c>
      <c r="G58" s="44">
        <f>D57*F58</f>
        <v>1</v>
      </c>
    </row>
    <row r="59" spans="2:7" ht="15.75" customHeight="1" thickTop="1" x14ac:dyDescent="0.25"/>
  </sheetData>
  <mergeCells count="5">
    <mergeCell ref="B2:G2"/>
    <mergeCell ref="I4:J4"/>
    <mergeCell ref="B4:G4"/>
    <mergeCell ref="B32:G32"/>
    <mergeCell ref="I32:J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B2:J59"/>
  <sheetViews>
    <sheetView topLeftCell="A4" workbookViewId="0">
      <selection activeCell="L17" sqref="L17"/>
    </sheetView>
  </sheetViews>
  <sheetFormatPr baseColWidth="10" defaultColWidth="12.5546875" defaultRowHeight="15.75" customHeight="1" x14ac:dyDescent="0.25"/>
  <cols>
    <col min="2" max="2" width="6.44140625" customWidth="1"/>
    <col min="3" max="3" width="17.44140625" customWidth="1"/>
    <col min="4" max="4" width="3" customWidth="1"/>
    <col min="5" max="5" width="31.109375" bestFit="1" customWidth="1"/>
    <col min="6" max="6" width="3.88671875" customWidth="1"/>
    <col min="9" max="9" width="31.109375" bestFit="1" customWidth="1"/>
  </cols>
  <sheetData>
    <row r="2" spans="2:10" ht="15.75" customHeight="1" x14ac:dyDescent="0.3">
      <c r="B2" s="58" t="s">
        <v>119</v>
      </c>
      <c r="C2" s="59"/>
      <c r="D2" s="59"/>
      <c r="E2" s="59"/>
      <c r="F2" s="59"/>
      <c r="G2" s="60"/>
    </row>
    <row r="3" spans="2:10" ht="13.2" x14ac:dyDescent="0.25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0" ht="15.75" customHeight="1" x14ac:dyDescent="0.3">
      <c r="B4" s="63" t="s">
        <v>14</v>
      </c>
      <c r="C4" s="64"/>
      <c r="D4" s="64"/>
      <c r="E4" s="64"/>
      <c r="F4" s="64"/>
      <c r="G4" s="65"/>
      <c r="I4" s="61" t="s">
        <v>13</v>
      </c>
      <c r="J4" s="62"/>
    </row>
    <row r="5" spans="2:10" ht="13.2" x14ac:dyDescent="0.25">
      <c r="B5" s="8" t="s">
        <v>16</v>
      </c>
      <c r="C5" s="13" t="s">
        <v>120</v>
      </c>
      <c r="D5" s="14">
        <v>1</v>
      </c>
      <c r="E5" s="14" t="s">
        <v>121</v>
      </c>
      <c r="F5" s="14">
        <v>3</v>
      </c>
      <c r="G5" s="3">
        <f>F5*D5</f>
        <v>3</v>
      </c>
      <c r="I5" s="12" t="s">
        <v>121</v>
      </c>
      <c r="J5" s="1">
        <f>SUMIF($E$5:$E$59,I5,$G$5:$G$59)</f>
        <v>15</v>
      </c>
    </row>
    <row r="6" spans="2:10" ht="13.2" x14ac:dyDescent="0.25">
      <c r="B6" s="8"/>
      <c r="C6" s="13"/>
      <c r="D6" s="14"/>
      <c r="E6" s="14" t="s">
        <v>29</v>
      </c>
      <c r="F6" s="14">
        <v>3</v>
      </c>
      <c r="G6" s="3">
        <f>F6*D5</f>
        <v>3</v>
      </c>
      <c r="I6" s="12" t="s">
        <v>29</v>
      </c>
      <c r="J6" s="1">
        <f t="shared" ref="J6:J16" si="0">SUMIF($E$5:$E$59,I6,$G$5:$G$59)</f>
        <v>6</v>
      </c>
    </row>
    <row r="7" spans="2:10" ht="13.2" x14ac:dyDescent="0.25">
      <c r="B7" s="8"/>
      <c r="C7" s="14"/>
      <c r="D7" s="14"/>
      <c r="E7" s="14"/>
      <c r="F7" s="14"/>
      <c r="G7" s="3"/>
      <c r="I7" s="12" t="s">
        <v>31</v>
      </c>
      <c r="J7" s="1">
        <f t="shared" si="0"/>
        <v>12</v>
      </c>
    </row>
    <row r="8" spans="2:10" ht="13.2" x14ac:dyDescent="0.25">
      <c r="B8" s="8" t="s">
        <v>22</v>
      </c>
      <c r="C8" s="14" t="s">
        <v>122</v>
      </c>
      <c r="D8" s="14">
        <v>1</v>
      </c>
      <c r="E8" s="14" t="s">
        <v>31</v>
      </c>
      <c r="F8" s="14">
        <v>3</v>
      </c>
      <c r="G8" s="3">
        <f>F8*D8</f>
        <v>3</v>
      </c>
      <c r="I8" s="12" t="s">
        <v>20</v>
      </c>
      <c r="J8" s="1">
        <f t="shared" si="0"/>
        <v>6</v>
      </c>
    </row>
    <row r="9" spans="2:10" ht="13.2" x14ac:dyDescent="0.25">
      <c r="B9" s="8"/>
      <c r="C9" s="14"/>
      <c r="D9" s="14"/>
      <c r="E9" s="14" t="s">
        <v>29</v>
      </c>
      <c r="F9" s="14">
        <v>3</v>
      </c>
      <c r="G9" s="3">
        <f>F9*D8</f>
        <v>3</v>
      </c>
      <c r="I9" s="12" t="s">
        <v>19</v>
      </c>
      <c r="J9" s="1">
        <f t="shared" si="0"/>
        <v>3</v>
      </c>
    </row>
    <row r="10" spans="2:10" ht="13.2" x14ac:dyDescent="0.25">
      <c r="B10" s="8"/>
      <c r="C10" s="14"/>
      <c r="D10" s="14"/>
      <c r="E10" s="14"/>
      <c r="F10" s="14"/>
      <c r="G10" s="3"/>
      <c r="I10" s="12" t="s">
        <v>24</v>
      </c>
      <c r="J10" s="1">
        <f t="shared" si="0"/>
        <v>6</v>
      </c>
    </row>
    <row r="11" spans="2:10" ht="13.2" x14ac:dyDescent="0.25">
      <c r="B11" s="8" t="s">
        <v>27</v>
      </c>
      <c r="C11" s="14" t="s">
        <v>123</v>
      </c>
      <c r="D11" s="14">
        <v>1</v>
      </c>
      <c r="E11" s="14" t="s">
        <v>121</v>
      </c>
      <c r="F11" s="14">
        <v>3</v>
      </c>
      <c r="G11" s="3">
        <f>F11*D11</f>
        <v>3</v>
      </c>
      <c r="I11" s="12" t="s">
        <v>30</v>
      </c>
      <c r="J11" s="1">
        <f t="shared" si="0"/>
        <v>3</v>
      </c>
    </row>
    <row r="12" spans="2:10" ht="13.2" x14ac:dyDescent="0.25">
      <c r="B12" s="8"/>
      <c r="C12" s="14"/>
      <c r="D12" s="14"/>
      <c r="E12" s="14" t="s">
        <v>20</v>
      </c>
      <c r="F12" s="14">
        <v>3</v>
      </c>
      <c r="G12" s="3">
        <f>F12*D11</f>
        <v>3</v>
      </c>
      <c r="I12" s="12" t="s">
        <v>46</v>
      </c>
      <c r="J12" s="1">
        <f t="shared" si="0"/>
        <v>5</v>
      </c>
    </row>
    <row r="13" spans="2:10" ht="13.2" x14ac:dyDescent="0.25">
      <c r="B13" s="8"/>
      <c r="C13" s="14"/>
      <c r="D13" s="14"/>
      <c r="E13" s="14"/>
      <c r="F13" s="14"/>
      <c r="G13" s="3"/>
      <c r="I13" s="12" t="s">
        <v>124</v>
      </c>
      <c r="J13" s="1">
        <f t="shared" si="0"/>
        <v>6</v>
      </c>
    </row>
    <row r="14" spans="2:10" ht="13.2" x14ac:dyDescent="0.25">
      <c r="B14" s="8" t="s">
        <v>32</v>
      </c>
      <c r="C14" s="14" t="s">
        <v>125</v>
      </c>
      <c r="D14" s="14">
        <v>1</v>
      </c>
      <c r="E14" s="14" t="s">
        <v>121</v>
      </c>
      <c r="F14" s="14">
        <v>3</v>
      </c>
      <c r="G14" s="3">
        <f>F14*D14</f>
        <v>3</v>
      </c>
      <c r="I14" s="12" t="s">
        <v>88</v>
      </c>
      <c r="J14" s="1">
        <f t="shared" si="0"/>
        <v>3</v>
      </c>
    </row>
    <row r="15" spans="2:10" ht="13.2" x14ac:dyDescent="0.25">
      <c r="B15" s="8"/>
      <c r="C15" s="14"/>
      <c r="D15" s="14"/>
      <c r="E15" s="14" t="s">
        <v>31</v>
      </c>
      <c r="F15" s="14">
        <v>3</v>
      </c>
      <c r="G15" s="3">
        <f>F15*D14</f>
        <v>3</v>
      </c>
      <c r="I15" s="12" t="s">
        <v>20</v>
      </c>
      <c r="J15" s="1">
        <f t="shared" si="0"/>
        <v>6</v>
      </c>
    </row>
    <row r="16" spans="2:10" ht="13.2" x14ac:dyDescent="0.25">
      <c r="B16" s="8"/>
      <c r="C16" s="14"/>
      <c r="D16" s="14"/>
      <c r="E16" s="14"/>
      <c r="F16" s="14"/>
      <c r="G16" s="3"/>
      <c r="I16" s="12" t="s">
        <v>132</v>
      </c>
      <c r="J16" s="1">
        <f t="shared" si="0"/>
        <v>3</v>
      </c>
    </row>
    <row r="17" spans="2:10" ht="13.2" x14ac:dyDescent="0.25">
      <c r="B17" s="8" t="s">
        <v>91</v>
      </c>
      <c r="C17" s="14" t="s">
        <v>126</v>
      </c>
      <c r="D17" s="14">
        <v>1</v>
      </c>
      <c r="E17" s="14" t="s">
        <v>19</v>
      </c>
      <c r="F17" s="14">
        <v>3</v>
      </c>
      <c r="G17" s="3">
        <f>F17*D17</f>
        <v>3</v>
      </c>
      <c r="I17" s="12" t="s">
        <v>134</v>
      </c>
      <c r="J17" s="1">
        <f t="shared" ref="J17:J27" si="1">SUMIF($E$5:$E$59,I17,$G$5:$G$59)</f>
        <v>3</v>
      </c>
    </row>
    <row r="18" spans="2:10" ht="13.2" x14ac:dyDescent="0.25">
      <c r="B18" s="8"/>
      <c r="C18" s="14"/>
      <c r="D18" s="14"/>
      <c r="E18" s="14" t="s">
        <v>121</v>
      </c>
      <c r="F18" s="14">
        <v>3</v>
      </c>
      <c r="G18" s="3">
        <f>F18*D17</f>
        <v>3</v>
      </c>
      <c r="I18" s="12" t="s">
        <v>136</v>
      </c>
      <c r="J18" s="1">
        <f t="shared" si="1"/>
        <v>12</v>
      </c>
    </row>
    <row r="19" spans="2:10" ht="13.2" x14ac:dyDescent="0.25">
      <c r="B19" s="8"/>
      <c r="C19" s="14"/>
      <c r="D19" s="14"/>
      <c r="E19" s="14"/>
      <c r="F19" s="14"/>
      <c r="G19" s="3"/>
      <c r="I19" s="12" t="s">
        <v>61</v>
      </c>
      <c r="J19" s="1">
        <f t="shared" si="1"/>
        <v>9</v>
      </c>
    </row>
    <row r="20" spans="2:10" ht="13.2" x14ac:dyDescent="0.25">
      <c r="B20" s="8" t="s">
        <v>35</v>
      </c>
      <c r="C20" s="14" t="s">
        <v>127</v>
      </c>
      <c r="D20" s="14">
        <v>1</v>
      </c>
      <c r="E20" s="14" t="s">
        <v>31</v>
      </c>
      <c r="F20" s="14">
        <v>3</v>
      </c>
      <c r="G20" s="3">
        <f>F20*D20</f>
        <v>3</v>
      </c>
      <c r="I20" s="12" t="s">
        <v>137</v>
      </c>
      <c r="J20" s="1">
        <f t="shared" si="1"/>
        <v>3</v>
      </c>
    </row>
    <row r="21" spans="2:10" ht="13.2" x14ac:dyDescent="0.25">
      <c r="B21" s="8"/>
      <c r="C21" s="14"/>
      <c r="D21" s="14"/>
      <c r="E21" s="14" t="s">
        <v>24</v>
      </c>
      <c r="F21" s="14">
        <v>3</v>
      </c>
      <c r="G21" s="3">
        <f>F21*D20</f>
        <v>3</v>
      </c>
      <c r="I21" s="12" t="s">
        <v>139</v>
      </c>
      <c r="J21" s="1">
        <f t="shared" si="1"/>
        <v>7</v>
      </c>
    </row>
    <row r="22" spans="2:10" ht="13.2" x14ac:dyDescent="0.25">
      <c r="B22" s="8"/>
      <c r="C22" s="14"/>
      <c r="D22" s="14"/>
      <c r="E22" s="14"/>
      <c r="F22" s="14"/>
      <c r="G22" s="3"/>
      <c r="I22" s="12" t="s">
        <v>140</v>
      </c>
      <c r="J22" s="1">
        <f t="shared" si="1"/>
        <v>1</v>
      </c>
    </row>
    <row r="23" spans="2:10" ht="13.2" x14ac:dyDescent="0.25">
      <c r="B23" s="8" t="s">
        <v>37</v>
      </c>
      <c r="C23" s="14" t="s">
        <v>128</v>
      </c>
      <c r="D23" s="14">
        <v>1</v>
      </c>
      <c r="E23" s="14" t="s">
        <v>30</v>
      </c>
      <c r="F23" s="14">
        <v>3</v>
      </c>
      <c r="G23" s="3">
        <f>F23*D23</f>
        <v>3</v>
      </c>
      <c r="I23" s="12" t="s">
        <v>55</v>
      </c>
      <c r="J23" s="1">
        <f t="shared" si="1"/>
        <v>3</v>
      </c>
    </row>
    <row r="24" spans="2:10" ht="13.2" x14ac:dyDescent="0.25">
      <c r="B24" s="8"/>
      <c r="C24" s="14"/>
      <c r="D24" s="14"/>
      <c r="E24" s="14" t="s">
        <v>46</v>
      </c>
      <c r="F24" s="14">
        <v>2</v>
      </c>
      <c r="G24" s="3">
        <f>F24*D23</f>
        <v>2</v>
      </c>
      <c r="I24" s="12" t="s">
        <v>142</v>
      </c>
      <c r="J24" s="1">
        <f t="shared" si="1"/>
        <v>4</v>
      </c>
    </row>
    <row r="25" spans="2:10" ht="13.2" x14ac:dyDescent="0.25">
      <c r="B25" s="8"/>
      <c r="C25" s="14"/>
      <c r="D25" s="14"/>
      <c r="E25" s="14"/>
      <c r="F25" s="14"/>
      <c r="G25" s="3"/>
      <c r="I25" s="12" t="s">
        <v>143</v>
      </c>
      <c r="J25" s="1">
        <f t="shared" si="1"/>
        <v>1</v>
      </c>
    </row>
    <row r="26" spans="2:10" ht="13.2" x14ac:dyDescent="0.25">
      <c r="B26" s="8" t="s">
        <v>39</v>
      </c>
      <c r="C26" s="14" t="s">
        <v>129</v>
      </c>
      <c r="D26" s="14">
        <v>1</v>
      </c>
      <c r="E26" s="14" t="s">
        <v>31</v>
      </c>
      <c r="F26" s="14">
        <v>3</v>
      </c>
      <c r="G26" s="3">
        <f>F26*D26</f>
        <v>3</v>
      </c>
      <c r="I26" s="12" t="s">
        <v>65</v>
      </c>
      <c r="J26" s="1">
        <f t="shared" si="1"/>
        <v>3</v>
      </c>
    </row>
    <row r="27" spans="2:10" ht="13.2" x14ac:dyDescent="0.25">
      <c r="B27" s="8"/>
      <c r="C27" s="14"/>
      <c r="D27" s="14"/>
      <c r="E27" s="14" t="s">
        <v>124</v>
      </c>
      <c r="F27" s="14">
        <v>3</v>
      </c>
      <c r="G27" s="3">
        <f>F27*D26</f>
        <v>3</v>
      </c>
      <c r="I27" s="12" t="s">
        <v>145</v>
      </c>
      <c r="J27" s="1">
        <f t="shared" si="1"/>
        <v>1</v>
      </c>
    </row>
    <row r="28" spans="2:10" ht="13.2" x14ac:dyDescent="0.25">
      <c r="B28" s="8"/>
      <c r="C28" s="14"/>
      <c r="D28" s="14"/>
      <c r="E28" s="14"/>
      <c r="F28" s="14"/>
      <c r="G28" s="3"/>
    </row>
    <row r="29" spans="2:10" ht="13.2" x14ac:dyDescent="0.25">
      <c r="B29" s="8" t="s">
        <v>96</v>
      </c>
      <c r="C29" s="14" t="s">
        <v>130</v>
      </c>
      <c r="D29" s="14">
        <v>1</v>
      </c>
      <c r="E29" s="14" t="s">
        <v>124</v>
      </c>
      <c r="F29" s="14">
        <v>3</v>
      </c>
      <c r="G29" s="3">
        <f>F29*D29</f>
        <v>3</v>
      </c>
    </row>
    <row r="30" spans="2:10" ht="13.2" x14ac:dyDescent="0.25">
      <c r="B30" s="8"/>
      <c r="C30" s="14"/>
      <c r="D30" s="14"/>
      <c r="E30" s="14" t="s">
        <v>88</v>
      </c>
      <c r="F30" s="14">
        <v>3</v>
      </c>
      <c r="G30" s="3">
        <f>F30*D29</f>
        <v>3</v>
      </c>
    </row>
    <row r="31" spans="2:10" ht="13.2" x14ac:dyDescent="0.25">
      <c r="B31" s="8"/>
      <c r="C31" s="14"/>
      <c r="D31" s="14"/>
      <c r="E31" s="14"/>
      <c r="F31" s="14"/>
      <c r="G31" s="3"/>
    </row>
    <row r="32" spans="2:10" ht="15.6" x14ac:dyDescent="0.3">
      <c r="B32" s="63" t="s">
        <v>41</v>
      </c>
      <c r="C32" s="64"/>
      <c r="D32" s="64"/>
      <c r="E32" s="64"/>
      <c r="F32" s="64"/>
      <c r="G32" s="65"/>
      <c r="I32" s="12"/>
    </row>
    <row r="33" spans="2:10" ht="13.2" x14ac:dyDescent="0.25">
      <c r="B33" s="2" t="s">
        <v>43</v>
      </c>
      <c r="C33" s="14" t="s">
        <v>131</v>
      </c>
      <c r="D33" s="14">
        <v>1</v>
      </c>
      <c r="E33" s="14" t="s">
        <v>46</v>
      </c>
      <c r="F33" s="14">
        <v>3</v>
      </c>
      <c r="G33" s="3">
        <f>F33*D33</f>
        <v>3</v>
      </c>
      <c r="J33" s="1"/>
    </row>
    <row r="34" spans="2:10" ht="13.2" x14ac:dyDescent="0.25">
      <c r="B34" s="2"/>
      <c r="C34" s="14"/>
      <c r="D34" s="14"/>
      <c r="E34" s="14" t="s">
        <v>20</v>
      </c>
      <c r="F34" s="14">
        <v>3</v>
      </c>
      <c r="G34" s="3">
        <f>F34*D33</f>
        <v>3</v>
      </c>
      <c r="J34" s="1"/>
    </row>
    <row r="35" spans="2:10" ht="13.2" x14ac:dyDescent="0.25">
      <c r="B35" s="2"/>
      <c r="C35" s="14"/>
      <c r="D35" s="14"/>
      <c r="E35" s="14"/>
      <c r="F35" s="14"/>
      <c r="G35" s="3"/>
      <c r="J35" s="1"/>
    </row>
    <row r="36" spans="2:10" ht="13.2" x14ac:dyDescent="0.25">
      <c r="B36" s="2" t="s">
        <v>48</v>
      </c>
      <c r="C36" s="14" t="s">
        <v>133</v>
      </c>
      <c r="D36" s="14">
        <v>1</v>
      </c>
      <c r="E36" s="14" t="s">
        <v>132</v>
      </c>
      <c r="F36" s="14">
        <v>3</v>
      </c>
      <c r="G36" s="3">
        <f>F36*D36</f>
        <v>3</v>
      </c>
      <c r="J36" s="1"/>
    </row>
    <row r="37" spans="2:10" ht="13.2" x14ac:dyDescent="0.25">
      <c r="B37" s="2"/>
      <c r="C37" s="14"/>
      <c r="D37" s="14"/>
      <c r="E37" s="14" t="s">
        <v>121</v>
      </c>
      <c r="F37" s="14">
        <v>3</v>
      </c>
      <c r="G37" s="3">
        <f>F37*D36</f>
        <v>3</v>
      </c>
      <c r="J37" s="1"/>
    </row>
    <row r="38" spans="2:10" ht="13.2" x14ac:dyDescent="0.25">
      <c r="B38" s="2"/>
      <c r="C38" s="14"/>
      <c r="D38" s="14"/>
      <c r="E38" s="14"/>
      <c r="F38" s="14"/>
      <c r="G38" s="3"/>
      <c r="J38" s="1"/>
    </row>
    <row r="39" spans="2:10" ht="13.2" x14ac:dyDescent="0.25">
      <c r="B39" s="2" t="s">
        <v>53</v>
      </c>
      <c r="C39" s="14" t="s">
        <v>135</v>
      </c>
      <c r="D39" s="14">
        <v>1</v>
      </c>
      <c r="E39" s="14" t="s">
        <v>134</v>
      </c>
      <c r="F39" s="14">
        <v>3</v>
      </c>
      <c r="G39" s="3">
        <f>F39*D39</f>
        <v>3</v>
      </c>
      <c r="J39" s="1"/>
    </row>
    <row r="40" spans="2:10" ht="13.2" x14ac:dyDescent="0.25">
      <c r="B40" s="2"/>
      <c r="C40" s="14"/>
      <c r="D40" s="14"/>
      <c r="E40" s="14" t="s">
        <v>24</v>
      </c>
      <c r="F40" s="14">
        <v>3</v>
      </c>
      <c r="G40" s="3">
        <f>F40*D39</f>
        <v>3</v>
      </c>
      <c r="J40" s="1"/>
    </row>
    <row r="41" spans="2:10" ht="13.2" x14ac:dyDescent="0.25">
      <c r="B41" s="2"/>
      <c r="C41" s="14"/>
      <c r="D41" s="14"/>
      <c r="E41" s="14"/>
      <c r="F41" s="14"/>
      <c r="G41" s="3"/>
      <c r="J41" s="1"/>
    </row>
    <row r="42" spans="2:10" ht="13.2" x14ac:dyDescent="0.25">
      <c r="B42" s="2" t="s">
        <v>58</v>
      </c>
      <c r="C42" s="14" t="s">
        <v>138</v>
      </c>
      <c r="D42" s="14">
        <v>3</v>
      </c>
      <c r="E42" s="14" t="s">
        <v>136</v>
      </c>
      <c r="F42" s="14">
        <v>3</v>
      </c>
      <c r="G42" s="3">
        <f>F42*D42</f>
        <v>9</v>
      </c>
      <c r="J42" s="1"/>
    </row>
    <row r="43" spans="2:10" ht="13.2" x14ac:dyDescent="0.25">
      <c r="B43" s="2"/>
      <c r="C43" s="14"/>
      <c r="D43" s="14"/>
      <c r="E43" s="14" t="s">
        <v>61</v>
      </c>
      <c r="F43" s="14">
        <v>3</v>
      </c>
      <c r="G43" s="3">
        <f>F43*D42</f>
        <v>9</v>
      </c>
      <c r="J43" s="1"/>
    </row>
    <row r="44" spans="2:10" ht="13.2" x14ac:dyDescent="0.25">
      <c r="B44" s="2"/>
      <c r="C44" s="14"/>
      <c r="D44" s="14"/>
      <c r="E44" s="14"/>
      <c r="F44" s="14"/>
      <c r="G44" s="3"/>
      <c r="J44" s="1"/>
    </row>
    <row r="45" spans="2:10" ht="13.2" x14ac:dyDescent="0.25">
      <c r="B45" s="2" t="s">
        <v>68</v>
      </c>
      <c r="C45" s="14" t="s">
        <v>141</v>
      </c>
      <c r="D45" s="14">
        <v>1</v>
      </c>
      <c r="E45" s="14" t="s">
        <v>137</v>
      </c>
      <c r="F45" s="14">
        <v>3</v>
      </c>
      <c r="G45" s="3">
        <f>F45*D45</f>
        <v>3</v>
      </c>
      <c r="J45" s="1"/>
    </row>
    <row r="46" spans="2:10" ht="13.2" x14ac:dyDescent="0.25">
      <c r="B46" s="2"/>
      <c r="C46" s="14"/>
      <c r="D46" s="14"/>
      <c r="E46" s="14" t="s">
        <v>139</v>
      </c>
      <c r="F46" s="14">
        <v>4</v>
      </c>
      <c r="G46" s="3">
        <f>F46*D45</f>
        <v>4</v>
      </c>
      <c r="J46" s="1"/>
    </row>
    <row r="47" spans="2:10" ht="13.2" x14ac:dyDescent="0.25">
      <c r="B47" s="2"/>
      <c r="C47" s="14"/>
      <c r="D47" s="14"/>
      <c r="E47" s="14"/>
      <c r="F47" s="14"/>
      <c r="G47" s="3"/>
      <c r="J47" s="1"/>
    </row>
    <row r="48" spans="2:10" ht="13.2" x14ac:dyDescent="0.25">
      <c r="B48" s="2" t="s">
        <v>71</v>
      </c>
      <c r="C48" s="14" t="s">
        <v>144</v>
      </c>
      <c r="D48" s="14">
        <v>1</v>
      </c>
      <c r="E48" s="14" t="s">
        <v>140</v>
      </c>
      <c r="F48" s="14">
        <v>1</v>
      </c>
      <c r="G48" s="3">
        <f>F48*D48</f>
        <v>1</v>
      </c>
      <c r="J48" s="1"/>
    </row>
    <row r="49" spans="2:7" ht="13.2" x14ac:dyDescent="0.25">
      <c r="B49" s="2"/>
      <c r="C49" s="14"/>
      <c r="D49" s="14"/>
      <c r="E49" s="14" t="s">
        <v>55</v>
      </c>
      <c r="F49" s="14">
        <v>3</v>
      </c>
      <c r="G49" s="3">
        <f>F49*D48</f>
        <v>3</v>
      </c>
    </row>
    <row r="50" spans="2:7" ht="13.2" x14ac:dyDescent="0.25">
      <c r="B50" s="2"/>
      <c r="C50" s="14"/>
      <c r="D50" s="14"/>
      <c r="E50" s="14"/>
      <c r="F50" s="14"/>
      <c r="G50" s="3"/>
    </row>
    <row r="51" spans="2:7" ht="13.2" x14ac:dyDescent="0.25">
      <c r="B51" s="2" t="s">
        <v>73</v>
      </c>
      <c r="C51" s="14" t="s">
        <v>146</v>
      </c>
      <c r="D51" s="14">
        <v>1</v>
      </c>
      <c r="E51" s="14" t="s">
        <v>136</v>
      </c>
      <c r="F51" s="14">
        <v>3</v>
      </c>
      <c r="G51" s="3">
        <f>F51*D51</f>
        <v>3</v>
      </c>
    </row>
    <row r="52" spans="2:7" ht="13.2" x14ac:dyDescent="0.25">
      <c r="B52" s="2"/>
      <c r="C52" s="14"/>
      <c r="D52" s="14"/>
      <c r="E52" s="14" t="s">
        <v>139</v>
      </c>
      <c r="F52" s="14">
        <v>3</v>
      </c>
      <c r="G52" s="3">
        <f>F52*D51</f>
        <v>3</v>
      </c>
    </row>
    <row r="53" spans="2:7" ht="13.2" x14ac:dyDescent="0.25">
      <c r="B53" s="2"/>
      <c r="C53" s="14"/>
      <c r="D53" s="14"/>
      <c r="E53" s="14"/>
      <c r="F53" s="14"/>
      <c r="G53" s="3"/>
    </row>
    <row r="54" spans="2:7" ht="13.2" x14ac:dyDescent="0.25">
      <c r="B54" s="2" t="s">
        <v>75</v>
      </c>
      <c r="C54" s="14" t="s">
        <v>147</v>
      </c>
      <c r="D54" s="14">
        <v>1</v>
      </c>
      <c r="E54" s="14" t="s">
        <v>142</v>
      </c>
      <c r="F54" s="14">
        <v>4</v>
      </c>
      <c r="G54" s="3">
        <f>F54*D54</f>
        <v>4</v>
      </c>
    </row>
    <row r="55" spans="2:7" ht="13.2" x14ac:dyDescent="0.25">
      <c r="B55" s="2"/>
      <c r="C55" s="14"/>
      <c r="D55" s="14"/>
      <c r="E55" s="14" t="s">
        <v>143</v>
      </c>
      <c r="F55" s="14">
        <v>1</v>
      </c>
      <c r="G55" s="3">
        <f>F55*D54</f>
        <v>1</v>
      </c>
    </row>
    <row r="56" spans="2:7" ht="13.2" x14ac:dyDescent="0.25">
      <c r="B56" s="2"/>
      <c r="C56" s="14"/>
      <c r="D56" s="14"/>
      <c r="E56" s="14"/>
      <c r="F56" s="14"/>
      <c r="G56" s="3"/>
    </row>
    <row r="57" spans="2:7" ht="13.2" x14ac:dyDescent="0.25">
      <c r="B57" s="2" t="s">
        <v>77</v>
      </c>
      <c r="C57" s="14" t="s">
        <v>148</v>
      </c>
      <c r="D57" s="14">
        <v>1</v>
      </c>
      <c r="E57" s="14" t="s">
        <v>65</v>
      </c>
      <c r="F57" s="14">
        <v>3</v>
      </c>
      <c r="G57" s="3">
        <f>F57*D57</f>
        <v>3</v>
      </c>
    </row>
    <row r="58" spans="2:7" ht="13.2" x14ac:dyDescent="0.25">
      <c r="B58" s="2"/>
      <c r="C58" s="14"/>
      <c r="D58" s="14"/>
      <c r="E58" s="14" t="s">
        <v>145</v>
      </c>
      <c r="F58" s="14">
        <v>1</v>
      </c>
      <c r="G58" s="3">
        <f>F58*D57</f>
        <v>1</v>
      </c>
    </row>
    <row r="59" spans="2:7" ht="13.2" x14ac:dyDescent="0.25">
      <c r="B59" s="5"/>
      <c r="C59" s="16"/>
      <c r="D59" s="16"/>
      <c r="E59" s="16"/>
      <c r="F59" s="16"/>
      <c r="G59" s="6"/>
    </row>
  </sheetData>
  <mergeCells count="4">
    <mergeCell ref="B2:G2"/>
    <mergeCell ref="I4:J4"/>
    <mergeCell ref="B4:G4"/>
    <mergeCell ref="B32:G3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B2:J38"/>
  <sheetViews>
    <sheetView topLeftCell="A5" workbookViewId="0">
      <selection activeCell="I5" sqref="I5:I22"/>
    </sheetView>
  </sheetViews>
  <sheetFormatPr baseColWidth="10" defaultColWidth="12.5546875" defaultRowHeight="15.75" customHeight="1" x14ac:dyDescent="0.25"/>
  <cols>
    <col min="2" max="2" width="6.6640625" customWidth="1"/>
    <col min="3" max="3" width="17.44140625" customWidth="1"/>
    <col min="4" max="4" width="3.33203125" customWidth="1"/>
    <col min="5" max="5" width="27.109375" customWidth="1"/>
    <col min="6" max="6" width="3.5546875" customWidth="1"/>
    <col min="9" max="9" width="25" bestFit="1" customWidth="1"/>
  </cols>
  <sheetData>
    <row r="2" spans="2:10" ht="15.75" customHeight="1" x14ac:dyDescent="0.3">
      <c r="B2" s="58" t="s">
        <v>149</v>
      </c>
      <c r="C2" s="59"/>
      <c r="D2" s="59"/>
      <c r="E2" s="59"/>
      <c r="F2" s="59"/>
      <c r="G2" s="60"/>
    </row>
    <row r="3" spans="2:10" ht="13.2" x14ac:dyDescent="0.25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0" ht="15.75" customHeight="1" x14ac:dyDescent="0.3">
      <c r="B4" s="63" t="s">
        <v>14</v>
      </c>
      <c r="C4" s="64"/>
      <c r="D4" s="64"/>
      <c r="E4" s="64"/>
      <c r="F4" s="64"/>
      <c r="G4" s="65"/>
      <c r="I4" s="61" t="s">
        <v>13</v>
      </c>
      <c r="J4" s="62"/>
    </row>
    <row r="5" spans="2:10" ht="13.2" x14ac:dyDescent="0.25">
      <c r="B5" s="8" t="s">
        <v>16</v>
      </c>
      <c r="C5" s="13" t="s">
        <v>150</v>
      </c>
      <c r="D5" s="14">
        <v>13</v>
      </c>
      <c r="E5" s="14" t="s">
        <v>21</v>
      </c>
      <c r="F5" s="14">
        <v>3</v>
      </c>
      <c r="G5" s="3">
        <f>D5*F5</f>
        <v>39</v>
      </c>
      <c r="I5" s="12" t="s">
        <v>21</v>
      </c>
      <c r="J5" s="1">
        <f>SUMIF($E$5:$E$38,I5,$G$5:$G$38)</f>
        <v>39</v>
      </c>
    </row>
    <row r="6" spans="2:10" ht="13.2" x14ac:dyDescent="0.25">
      <c r="B6" s="8"/>
      <c r="C6" s="13"/>
      <c r="D6" s="14"/>
      <c r="E6" s="14" t="s">
        <v>19</v>
      </c>
      <c r="F6" s="14">
        <v>3</v>
      </c>
      <c r="G6" s="3">
        <f>D5*F6</f>
        <v>39</v>
      </c>
      <c r="I6" s="12" t="s">
        <v>19</v>
      </c>
      <c r="J6" s="1">
        <f t="shared" ref="J6:J22" si="0">SUMIF($E$5:$E$38,I6,$G$5:$G$38)</f>
        <v>39</v>
      </c>
    </row>
    <row r="7" spans="2:10" ht="13.2" x14ac:dyDescent="0.25">
      <c r="B7" s="8"/>
      <c r="C7" s="14"/>
      <c r="D7" s="14"/>
      <c r="E7" s="14"/>
      <c r="F7" s="14"/>
      <c r="G7" s="3"/>
      <c r="I7" s="12" t="s">
        <v>151</v>
      </c>
      <c r="J7" s="1">
        <f t="shared" si="0"/>
        <v>3</v>
      </c>
    </row>
    <row r="8" spans="2:10" ht="13.2" x14ac:dyDescent="0.25">
      <c r="B8" s="8" t="s">
        <v>91</v>
      </c>
      <c r="C8" s="14" t="s">
        <v>152</v>
      </c>
      <c r="D8" s="14">
        <v>1</v>
      </c>
      <c r="E8" s="14" t="s">
        <v>151</v>
      </c>
      <c r="F8" s="14">
        <v>1</v>
      </c>
      <c r="G8" s="3">
        <f>F8*D8</f>
        <v>1</v>
      </c>
      <c r="I8" s="12" t="s">
        <v>24</v>
      </c>
      <c r="J8" s="1">
        <f t="shared" si="0"/>
        <v>3</v>
      </c>
    </row>
    <row r="9" spans="2:10" ht="13.2" x14ac:dyDescent="0.25">
      <c r="B9" s="8"/>
      <c r="C9" s="14"/>
      <c r="D9" s="14"/>
      <c r="E9" s="14" t="s">
        <v>24</v>
      </c>
      <c r="F9" s="14">
        <v>3</v>
      </c>
      <c r="G9" s="3">
        <f>F9*D8</f>
        <v>3</v>
      </c>
      <c r="I9" s="12" t="s">
        <v>90</v>
      </c>
      <c r="J9" s="1">
        <f t="shared" si="0"/>
        <v>3</v>
      </c>
    </row>
    <row r="10" spans="2:10" ht="13.2" x14ac:dyDescent="0.25">
      <c r="B10" s="8"/>
      <c r="C10" s="14"/>
      <c r="D10" s="14"/>
      <c r="E10" s="14"/>
      <c r="F10" s="14"/>
      <c r="G10" s="3"/>
      <c r="I10" s="12" t="s">
        <v>86</v>
      </c>
      <c r="J10" s="1">
        <f t="shared" si="0"/>
        <v>1</v>
      </c>
    </row>
    <row r="11" spans="2:10" ht="13.2" x14ac:dyDescent="0.25">
      <c r="B11" s="8" t="s">
        <v>35</v>
      </c>
      <c r="C11" s="14" t="s">
        <v>153</v>
      </c>
      <c r="D11" s="14">
        <v>1</v>
      </c>
      <c r="E11" s="14" t="s">
        <v>90</v>
      </c>
      <c r="F11" s="14">
        <v>3</v>
      </c>
      <c r="G11" s="3">
        <f>F11*D11</f>
        <v>3</v>
      </c>
      <c r="I11" s="12" t="s">
        <v>31</v>
      </c>
      <c r="J11" s="1">
        <f t="shared" si="0"/>
        <v>30</v>
      </c>
    </row>
    <row r="12" spans="2:10" ht="13.2" x14ac:dyDescent="0.25">
      <c r="B12" s="8"/>
      <c r="C12" s="14"/>
      <c r="D12" s="14"/>
      <c r="E12" s="14" t="s">
        <v>86</v>
      </c>
      <c r="F12" s="14">
        <v>1</v>
      </c>
      <c r="G12" s="3">
        <f>F12*D11</f>
        <v>1</v>
      </c>
      <c r="I12" s="12" t="s">
        <v>154</v>
      </c>
      <c r="J12" s="1">
        <f t="shared" si="0"/>
        <v>30</v>
      </c>
    </row>
    <row r="13" spans="2:10" ht="13.2" x14ac:dyDescent="0.25">
      <c r="B13" s="8"/>
      <c r="C13" s="14"/>
      <c r="D13" s="14"/>
      <c r="E13" s="14"/>
      <c r="F13" s="14"/>
      <c r="G13" s="3"/>
      <c r="I13" s="12" t="s">
        <v>56</v>
      </c>
      <c r="J13" s="1">
        <f t="shared" si="0"/>
        <v>2</v>
      </c>
    </row>
    <row r="14" spans="2:10" ht="13.2" x14ac:dyDescent="0.25">
      <c r="B14" s="8" t="s">
        <v>37</v>
      </c>
      <c r="C14" s="14" t="s">
        <v>155</v>
      </c>
      <c r="D14" s="14">
        <v>10</v>
      </c>
      <c r="E14" s="14" t="s">
        <v>31</v>
      </c>
      <c r="F14" s="14">
        <v>3</v>
      </c>
      <c r="G14" s="3">
        <f>F14*D14</f>
        <v>30</v>
      </c>
      <c r="I14" s="12" t="s">
        <v>157</v>
      </c>
      <c r="J14" s="1">
        <f t="shared" si="0"/>
        <v>6</v>
      </c>
    </row>
    <row r="15" spans="2:10" ht="13.2" x14ac:dyDescent="0.25">
      <c r="B15" s="8"/>
      <c r="C15" s="14"/>
      <c r="D15" s="14"/>
      <c r="E15" s="14" t="s">
        <v>154</v>
      </c>
      <c r="F15" s="14">
        <v>3</v>
      </c>
      <c r="G15" s="3">
        <f>F15*D14</f>
        <v>30</v>
      </c>
      <c r="I15" s="12" t="s">
        <v>158</v>
      </c>
      <c r="J15" s="1">
        <f t="shared" si="0"/>
        <v>2</v>
      </c>
    </row>
    <row r="16" spans="2:10" ht="13.2" x14ac:dyDescent="0.25">
      <c r="B16" s="8"/>
      <c r="C16" s="14"/>
      <c r="D16" s="14"/>
      <c r="E16" s="14"/>
      <c r="F16" s="14"/>
      <c r="G16" s="3"/>
      <c r="I16" s="12" t="s">
        <v>160</v>
      </c>
      <c r="J16" s="1">
        <f t="shared" si="0"/>
        <v>9</v>
      </c>
    </row>
    <row r="17" spans="2:10" ht="15.75" customHeight="1" x14ac:dyDescent="0.3">
      <c r="B17" s="63" t="s">
        <v>41</v>
      </c>
      <c r="C17" s="64"/>
      <c r="D17" s="64"/>
      <c r="E17" s="64"/>
      <c r="F17" s="64"/>
      <c r="G17" s="65"/>
      <c r="I17" s="12" t="s">
        <v>161</v>
      </c>
      <c r="J17" s="1">
        <f t="shared" si="0"/>
        <v>3</v>
      </c>
    </row>
    <row r="18" spans="2:10" ht="13.2" x14ac:dyDescent="0.25">
      <c r="B18" s="2" t="s">
        <v>53</v>
      </c>
      <c r="C18" s="14" t="s">
        <v>156</v>
      </c>
      <c r="D18" s="14">
        <v>1</v>
      </c>
      <c r="E18" s="14" t="s">
        <v>56</v>
      </c>
      <c r="F18" s="14">
        <v>1</v>
      </c>
      <c r="G18" s="3">
        <f>F18*D18</f>
        <v>1</v>
      </c>
      <c r="I18" s="12" t="s">
        <v>163</v>
      </c>
      <c r="J18" s="1">
        <f t="shared" si="0"/>
        <v>3</v>
      </c>
    </row>
    <row r="19" spans="2:10" ht="13.2" x14ac:dyDescent="0.25">
      <c r="B19" s="2"/>
      <c r="C19" s="14"/>
      <c r="D19" s="14"/>
      <c r="E19" s="14" t="s">
        <v>157</v>
      </c>
      <c r="F19" s="14">
        <v>3</v>
      </c>
      <c r="G19" s="3">
        <f>F19*D18</f>
        <v>3</v>
      </c>
      <c r="I19" s="12" t="s">
        <v>140</v>
      </c>
      <c r="J19" s="1">
        <f t="shared" si="0"/>
        <v>1</v>
      </c>
    </row>
    <row r="20" spans="2:10" ht="13.2" x14ac:dyDescent="0.25">
      <c r="B20" s="2"/>
      <c r="C20" s="14"/>
      <c r="D20" s="14"/>
      <c r="E20" s="14"/>
      <c r="F20" s="14"/>
      <c r="G20" s="3"/>
      <c r="I20" s="12" t="s">
        <v>164</v>
      </c>
      <c r="J20" s="1">
        <f t="shared" si="0"/>
        <v>3</v>
      </c>
    </row>
    <row r="21" spans="2:10" ht="13.2" x14ac:dyDescent="0.25">
      <c r="B21" s="2" t="s">
        <v>58</v>
      </c>
      <c r="C21" s="14" t="s">
        <v>159</v>
      </c>
      <c r="D21" s="14">
        <v>2</v>
      </c>
      <c r="E21" s="14" t="s">
        <v>158</v>
      </c>
      <c r="F21" s="14">
        <v>1</v>
      </c>
      <c r="G21" s="3">
        <f>F21*D21</f>
        <v>2</v>
      </c>
      <c r="I21" s="12" t="s">
        <v>166</v>
      </c>
      <c r="J21" s="1">
        <f t="shared" si="0"/>
        <v>3</v>
      </c>
    </row>
    <row r="22" spans="2:10" ht="13.2" x14ac:dyDescent="0.25">
      <c r="B22" s="2"/>
      <c r="C22" s="14"/>
      <c r="D22" s="14"/>
      <c r="E22" s="14" t="s">
        <v>160</v>
      </c>
      <c r="F22" s="14">
        <v>3</v>
      </c>
      <c r="G22" s="3">
        <f>F22*D21</f>
        <v>6</v>
      </c>
      <c r="I22" s="12" t="s">
        <v>167</v>
      </c>
      <c r="J22" s="1">
        <f t="shared" si="0"/>
        <v>3</v>
      </c>
    </row>
    <row r="23" spans="2:10" ht="13.2" x14ac:dyDescent="0.25">
      <c r="B23" s="2"/>
      <c r="C23" s="14"/>
      <c r="D23" s="14"/>
      <c r="E23" s="14"/>
      <c r="F23" s="14"/>
      <c r="G23" s="3"/>
    </row>
    <row r="24" spans="2:10" ht="13.2" x14ac:dyDescent="0.25">
      <c r="B24" s="2" t="s">
        <v>68</v>
      </c>
      <c r="C24" s="14" t="s">
        <v>162</v>
      </c>
      <c r="D24" s="14">
        <v>1</v>
      </c>
      <c r="E24" s="14" t="s">
        <v>151</v>
      </c>
      <c r="F24" s="14">
        <v>2</v>
      </c>
      <c r="G24" s="3">
        <f>F24*D24</f>
        <v>2</v>
      </c>
    </row>
    <row r="25" spans="2:10" ht="13.2" x14ac:dyDescent="0.25">
      <c r="B25" s="2"/>
      <c r="C25" s="14"/>
      <c r="D25" s="14"/>
      <c r="E25" s="14" t="s">
        <v>161</v>
      </c>
      <c r="F25" s="14">
        <v>3</v>
      </c>
      <c r="G25" s="3">
        <f>F25*D24</f>
        <v>3</v>
      </c>
    </row>
    <row r="26" spans="2:10" ht="13.2" x14ac:dyDescent="0.25">
      <c r="B26" s="2"/>
      <c r="C26" s="14"/>
      <c r="D26" s="14"/>
      <c r="E26" s="14"/>
      <c r="F26" s="14"/>
      <c r="G26" s="3"/>
    </row>
    <row r="27" spans="2:10" ht="13.2" x14ac:dyDescent="0.25">
      <c r="B27" s="2" t="s">
        <v>71</v>
      </c>
      <c r="C27" s="14" t="s">
        <v>165</v>
      </c>
      <c r="D27" s="14">
        <v>1</v>
      </c>
      <c r="E27" s="14" t="s">
        <v>163</v>
      </c>
      <c r="F27" s="14">
        <v>3</v>
      </c>
      <c r="G27" s="3">
        <f>F27*D27</f>
        <v>3</v>
      </c>
    </row>
    <row r="28" spans="2:10" ht="13.2" x14ac:dyDescent="0.25">
      <c r="B28" s="2"/>
      <c r="C28" s="14"/>
      <c r="D28" s="14"/>
      <c r="E28" s="14" t="s">
        <v>157</v>
      </c>
      <c r="F28" s="14">
        <v>3</v>
      </c>
      <c r="G28" s="3">
        <f>F28*D27</f>
        <v>3</v>
      </c>
    </row>
    <row r="29" spans="2:10" ht="13.2" x14ac:dyDescent="0.25">
      <c r="B29" s="2"/>
      <c r="C29" s="14"/>
      <c r="D29" s="14"/>
      <c r="E29" s="14"/>
      <c r="F29" s="14"/>
      <c r="G29" s="3"/>
    </row>
    <row r="30" spans="2:10" ht="13.2" x14ac:dyDescent="0.25">
      <c r="B30" s="2" t="s">
        <v>73</v>
      </c>
      <c r="C30" s="14" t="s">
        <v>168</v>
      </c>
      <c r="D30" s="14">
        <v>1</v>
      </c>
      <c r="E30" s="14" t="s">
        <v>140</v>
      </c>
      <c r="F30" s="14">
        <v>1</v>
      </c>
      <c r="G30" s="3">
        <f>F30*D30</f>
        <v>1</v>
      </c>
    </row>
    <row r="31" spans="2:10" ht="13.2" x14ac:dyDescent="0.25">
      <c r="B31" s="2"/>
      <c r="C31" s="14"/>
      <c r="D31" s="14"/>
      <c r="E31" s="14" t="s">
        <v>164</v>
      </c>
      <c r="F31" s="14">
        <v>3</v>
      </c>
      <c r="G31" s="3">
        <f>F31*D30</f>
        <v>3</v>
      </c>
    </row>
    <row r="32" spans="2:10" ht="13.2" x14ac:dyDescent="0.25">
      <c r="B32" s="2"/>
      <c r="C32" s="14"/>
      <c r="D32" s="14"/>
      <c r="E32" s="14"/>
      <c r="F32" s="14"/>
      <c r="G32" s="3"/>
    </row>
    <row r="33" spans="2:9" ht="13.2" x14ac:dyDescent="0.25">
      <c r="B33" s="2" t="s">
        <v>75</v>
      </c>
      <c r="C33" s="14" t="s">
        <v>169</v>
      </c>
      <c r="D33" s="14">
        <v>1</v>
      </c>
      <c r="E33" s="14" t="s">
        <v>166</v>
      </c>
      <c r="F33" s="14">
        <v>3</v>
      </c>
      <c r="G33" s="3">
        <f>F33*D33</f>
        <v>3</v>
      </c>
    </row>
    <row r="34" spans="2:9" ht="13.2" x14ac:dyDescent="0.25">
      <c r="B34" s="2"/>
      <c r="C34" s="14"/>
      <c r="D34" s="14"/>
      <c r="E34" s="14" t="s">
        <v>160</v>
      </c>
      <c r="F34" s="14">
        <v>3</v>
      </c>
      <c r="G34" s="3">
        <f>F34*D33</f>
        <v>3</v>
      </c>
    </row>
    <row r="35" spans="2:9" ht="13.2" x14ac:dyDescent="0.25">
      <c r="B35" s="2"/>
      <c r="C35" s="14"/>
      <c r="D35" s="14"/>
      <c r="E35" s="14"/>
      <c r="F35" s="14"/>
      <c r="G35" s="3"/>
    </row>
    <row r="36" spans="2:9" ht="13.2" x14ac:dyDescent="0.25">
      <c r="B36" s="2" t="s">
        <v>77</v>
      </c>
      <c r="C36" s="14" t="s">
        <v>170</v>
      </c>
      <c r="D36" s="14">
        <v>1</v>
      </c>
      <c r="E36" s="14" t="s">
        <v>56</v>
      </c>
      <c r="F36" s="14">
        <v>1</v>
      </c>
      <c r="G36" s="3">
        <f>F36*D36</f>
        <v>1</v>
      </c>
    </row>
    <row r="37" spans="2:9" ht="13.2" x14ac:dyDescent="0.25">
      <c r="B37" s="2"/>
      <c r="C37" s="14"/>
      <c r="D37" s="14"/>
      <c r="E37" s="14" t="s">
        <v>167</v>
      </c>
      <c r="F37" s="14">
        <v>3</v>
      </c>
      <c r="G37" s="3">
        <f>F37*D36</f>
        <v>3</v>
      </c>
    </row>
    <row r="38" spans="2:9" ht="13.2" x14ac:dyDescent="0.25">
      <c r="B38" s="5"/>
      <c r="C38" s="16"/>
      <c r="D38" s="16"/>
      <c r="E38" s="16"/>
      <c r="F38" s="16"/>
      <c r="G38" s="6"/>
      <c r="I38" s="12"/>
    </row>
  </sheetData>
  <mergeCells count="4">
    <mergeCell ref="B2:G2"/>
    <mergeCell ref="I4:J4"/>
    <mergeCell ref="B4:G4"/>
    <mergeCell ref="B17:G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B2:J44"/>
  <sheetViews>
    <sheetView topLeftCell="A5" workbookViewId="0">
      <selection activeCell="I5" sqref="I5:I26"/>
    </sheetView>
  </sheetViews>
  <sheetFormatPr baseColWidth="10" defaultColWidth="12.5546875" defaultRowHeight="15.75" customHeight="1" x14ac:dyDescent="0.25"/>
  <cols>
    <col min="1" max="1" width="1.5546875" customWidth="1"/>
    <col min="2" max="2" width="6.88671875" customWidth="1"/>
    <col min="3" max="3" width="20.44140625" customWidth="1"/>
    <col min="4" max="4" width="3.33203125" customWidth="1"/>
    <col min="5" max="5" width="27.109375" customWidth="1"/>
    <col min="6" max="6" width="3.6640625" customWidth="1"/>
    <col min="9" max="9" width="24.6640625" bestFit="1" customWidth="1"/>
  </cols>
  <sheetData>
    <row r="2" spans="2:10" ht="15.75" customHeight="1" x14ac:dyDescent="0.3">
      <c r="B2" s="58" t="s">
        <v>171</v>
      </c>
      <c r="C2" s="59"/>
      <c r="D2" s="59"/>
      <c r="E2" s="59"/>
      <c r="F2" s="59"/>
      <c r="G2" s="60"/>
    </row>
    <row r="3" spans="2:10" ht="13.2" x14ac:dyDescent="0.25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0" ht="15.75" customHeight="1" x14ac:dyDescent="0.3">
      <c r="B4" s="63" t="s">
        <v>14</v>
      </c>
      <c r="C4" s="64"/>
      <c r="D4" s="64"/>
      <c r="E4" s="64"/>
      <c r="F4" s="64"/>
      <c r="G4" s="65"/>
      <c r="I4" s="61" t="s">
        <v>13</v>
      </c>
      <c r="J4" s="62"/>
    </row>
    <row r="5" spans="2:10" ht="13.2" x14ac:dyDescent="0.25">
      <c r="B5" s="8" t="s">
        <v>16</v>
      </c>
      <c r="C5" s="13" t="s">
        <v>172</v>
      </c>
      <c r="D5" s="14">
        <v>4</v>
      </c>
      <c r="E5" s="14" t="s">
        <v>29</v>
      </c>
      <c r="F5" s="14">
        <v>3</v>
      </c>
      <c r="G5" s="3">
        <f>D5*F5</f>
        <v>12</v>
      </c>
      <c r="I5" s="12" t="s">
        <v>29</v>
      </c>
      <c r="J5" s="1">
        <f>SUMIF($E$5:$E$44,I5,$G$5:$G$44)</f>
        <v>12</v>
      </c>
    </row>
    <row r="6" spans="2:10" ht="13.2" x14ac:dyDescent="0.25">
      <c r="B6" s="8"/>
      <c r="C6" s="13"/>
      <c r="D6" s="14"/>
      <c r="E6" s="14" t="s">
        <v>19</v>
      </c>
      <c r="F6" s="14">
        <v>3</v>
      </c>
      <c r="G6" s="3">
        <f>D5*F6</f>
        <v>12</v>
      </c>
      <c r="I6" s="12" t="s">
        <v>19</v>
      </c>
      <c r="J6" s="1">
        <f t="shared" ref="J6:J26" si="0">SUMIF($E$5:$E$44,I6,$G$5:$G$44)</f>
        <v>12</v>
      </c>
    </row>
    <row r="7" spans="2:10" ht="13.2" x14ac:dyDescent="0.25">
      <c r="B7" s="8"/>
      <c r="C7" s="14"/>
      <c r="D7" s="14"/>
      <c r="E7" s="14"/>
      <c r="F7" s="14"/>
      <c r="G7" s="3"/>
      <c r="I7" s="12" t="s">
        <v>121</v>
      </c>
      <c r="J7" s="1">
        <f t="shared" si="0"/>
        <v>9</v>
      </c>
    </row>
    <row r="8" spans="2:10" ht="13.2" x14ac:dyDescent="0.25">
      <c r="B8" s="8" t="s">
        <v>27</v>
      </c>
      <c r="C8" s="14" t="s">
        <v>173</v>
      </c>
      <c r="D8" s="14">
        <v>3</v>
      </c>
      <c r="E8" s="14" t="s">
        <v>121</v>
      </c>
      <c r="F8" s="14">
        <v>3</v>
      </c>
      <c r="G8" s="3">
        <f>D8*F8</f>
        <v>9</v>
      </c>
      <c r="I8" s="12" t="s">
        <v>86</v>
      </c>
      <c r="J8" s="1">
        <f t="shared" si="0"/>
        <v>4</v>
      </c>
    </row>
    <row r="9" spans="2:10" ht="13.2" x14ac:dyDescent="0.25">
      <c r="B9" s="8"/>
      <c r="C9" s="14"/>
      <c r="D9" s="14"/>
      <c r="E9" s="14" t="s">
        <v>86</v>
      </c>
      <c r="F9" s="14">
        <v>1</v>
      </c>
      <c r="G9" s="3">
        <f>D8*F9</f>
        <v>3</v>
      </c>
      <c r="I9" s="12" t="s">
        <v>52</v>
      </c>
      <c r="J9" s="1">
        <f t="shared" si="0"/>
        <v>6</v>
      </c>
    </row>
    <row r="10" spans="2:10" ht="13.2" x14ac:dyDescent="0.25">
      <c r="B10" s="8"/>
      <c r="C10" s="14"/>
      <c r="D10" s="14"/>
      <c r="E10" s="14"/>
      <c r="F10" s="14"/>
      <c r="G10" s="3"/>
      <c r="I10" s="12" t="s">
        <v>20</v>
      </c>
      <c r="J10" s="1">
        <f t="shared" si="0"/>
        <v>9</v>
      </c>
    </row>
    <row r="11" spans="2:10" ht="13.2" x14ac:dyDescent="0.25">
      <c r="B11" s="8" t="s">
        <v>91</v>
      </c>
      <c r="C11" s="14" t="s">
        <v>174</v>
      </c>
      <c r="D11" s="14">
        <v>2</v>
      </c>
      <c r="E11" s="14" t="s">
        <v>52</v>
      </c>
      <c r="F11" s="14">
        <v>3</v>
      </c>
      <c r="G11" s="3">
        <f>D11*F11</f>
        <v>6</v>
      </c>
      <c r="I11" s="12" t="s">
        <v>30</v>
      </c>
      <c r="J11" s="1">
        <f t="shared" si="0"/>
        <v>3</v>
      </c>
    </row>
    <row r="12" spans="2:10" ht="13.2" x14ac:dyDescent="0.25">
      <c r="B12" s="8"/>
      <c r="C12" s="14"/>
      <c r="D12" s="14"/>
      <c r="E12" s="14" t="s">
        <v>20</v>
      </c>
      <c r="F12" s="14">
        <v>3</v>
      </c>
      <c r="G12" s="3">
        <f>D11*F12</f>
        <v>6</v>
      </c>
      <c r="I12" s="12" t="s">
        <v>24</v>
      </c>
      <c r="J12" s="1">
        <f t="shared" si="0"/>
        <v>3</v>
      </c>
    </row>
    <row r="13" spans="2:10" ht="13.2" x14ac:dyDescent="0.25">
      <c r="B13" s="8"/>
      <c r="C13" s="14"/>
      <c r="D13" s="14"/>
      <c r="E13" s="14"/>
      <c r="F13" s="14"/>
      <c r="G13" s="3"/>
      <c r="I13" s="12" t="s">
        <v>25</v>
      </c>
      <c r="J13" s="1">
        <f t="shared" si="0"/>
        <v>6</v>
      </c>
    </row>
    <row r="14" spans="2:10" ht="13.2" x14ac:dyDescent="0.25">
      <c r="B14" s="8" t="s">
        <v>37</v>
      </c>
      <c r="C14" s="14" t="s">
        <v>175</v>
      </c>
      <c r="D14" s="14">
        <v>1</v>
      </c>
      <c r="E14" s="14" t="s">
        <v>30</v>
      </c>
      <c r="F14" s="14">
        <v>3</v>
      </c>
      <c r="G14" s="3">
        <f>D14*F14</f>
        <v>3</v>
      </c>
      <c r="I14" s="12" t="s">
        <v>90</v>
      </c>
      <c r="J14" s="1">
        <f t="shared" si="0"/>
        <v>3</v>
      </c>
    </row>
    <row r="15" spans="2:10" ht="13.2" x14ac:dyDescent="0.25">
      <c r="B15" s="8"/>
      <c r="C15" s="14"/>
      <c r="D15" s="14"/>
      <c r="E15" s="14" t="s">
        <v>20</v>
      </c>
      <c r="F15" s="14">
        <v>3</v>
      </c>
      <c r="G15" s="3">
        <f>D14*F15</f>
        <v>3</v>
      </c>
      <c r="I15" s="12" t="s">
        <v>88</v>
      </c>
      <c r="J15" s="1">
        <f t="shared" si="0"/>
        <v>3</v>
      </c>
    </row>
    <row r="16" spans="2:10" ht="13.2" x14ac:dyDescent="0.25">
      <c r="B16" s="8"/>
      <c r="C16" s="14"/>
      <c r="D16" s="14"/>
      <c r="E16" s="14"/>
      <c r="F16" s="14"/>
      <c r="G16" s="3"/>
      <c r="I16" s="12" t="s">
        <v>102</v>
      </c>
      <c r="J16" s="1">
        <f t="shared" si="0"/>
        <v>3</v>
      </c>
    </row>
    <row r="17" spans="2:10" ht="13.2" x14ac:dyDescent="0.25">
      <c r="B17" s="8" t="s">
        <v>39</v>
      </c>
      <c r="C17" s="14" t="s">
        <v>176</v>
      </c>
      <c r="D17" s="14">
        <v>1</v>
      </c>
      <c r="E17" s="14" t="s">
        <v>24</v>
      </c>
      <c r="F17" s="14">
        <v>3</v>
      </c>
      <c r="G17" s="3">
        <f>D17*F17</f>
        <v>3</v>
      </c>
      <c r="I17" s="12" t="s">
        <v>139</v>
      </c>
      <c r="J17" s="1">
        <f t="shared" si="0"/>
        <v>12</v>
      </c>
    </row>
    <row r="18" spans="2:10" ht="13.2" x14ac:dyDescent="0.25">
      <c r="B18" s="8"/>
      <c r="C18" s="14"/>
      <c r="D18" s="14"/>
      <c r="E18" s="14" t="s">
        <v>86</v>
      </c>
      <c r="F18" s="14">
        <v>1</v>
      </c>
      <c r="G18" s="3">
        <f>D17*F18</f>
        <v>1</v>
      </c>
      <c r="I18" s="12" t="s">
        <v>180</v>
      </c>
      <c r="J18" s="1">
        <f t="shared" si="0"/>
        <v>1</v>
      </c>
    </row>
    <row r="19" spans="2:10" ht="13.2" x14ac:dyDescent="0.25">
      <c r="B19" s="8"/>
      <c r="C19" s="14"/>
      <c r="D19" s="14"/>
      <c r="E19" s="14"/>
      <c r="F19" s="14"/>
      <c r="G19" s="3"/>
      <c r="I19" s="12" t="s">
        <v>181</v>
      </c>
      <c r="J19" s="1">
        <f t="shared" si="0"/>
        <v>3</v>
      </c>
    </row>
    <row r="20" spans="2:10" ht="13.2" x14ac:dyDescent="0.25">
      <c r="B20" s="8" t="s">
        <v>96</v>
      </c>
      <c r="C20" s="14" t="s">
        <v>177</v>
      </c>
      <c r="D20" s="14">
        <v>1</v>
      </c>
      <c r="E20" s="14" t="s">
        <v>25</v>
      </c>
      <c r="F20" s="14">
        <v>3</v>
      </c>
      <c r="G20" s="3">
        <f>D20*F20</f>
        <v>3</v>
      </c>
      <c r="I20" s="12" t="s">
        <v>56</v>
      </c>
      <c r="J20" s="1">
        <f t="shared" si="0"/>
        <v>3</v>
      </c>
    </row>
    <row r="21" spans="2:10" ht="13.2" x14ac:dyDescent="0.25">
      <c r="B21" s="8"/>
      <c r="C21" s="14"/>
      <c r="D21" s="14"/>
      <c r="E21" s="12" t="s">
        <v>90</v>
      </c>
      <c r="F21" s="14">
        <v>3</v>
      </c>
      <c r="G21" s="3">
        <f>D20*F21</f>
        <v>3</v>
      </c>
      <c r="I21" s="12" t="s">
        <v>183</v>
      </c>
      <c r="J21" s="1">
        <f t="shared" si="0"/>
        <v>1</v>
      </c>
    </row>
    <row r="22" spans="2:10" ht="13.2" x14ac:dyDescent="0.25">
      <c r="B22" s="8"/>
      <c r="C22" s="14"/>
      <c r="D22" s="14"/>
      <c r="E22" s="14"/>
      <c r="F22" s="14"/>
      <c r="G22" s="3"/>
      <c r="I22" s="12" t="s">
        <v>184</v>
      </c>
      <c r="J22" s="1">
        <f t="shared" si="0"/>
        <v>1</v>
      </c>
    </row>
    <row r="23" spans="2:10" ht="15.6" x14ac:dyDescent="0.3">
      <c r="B23" s="63" t="s">
        <v>41</v>
      </c>
      <c r="C23" s="64"/>
      <c r="D23" s="64"/>
      <c r="E23" s="64"/>
      <c r="F23" s="64"/>
      <c r="G23" s="65"/>
      <c r="I23" s="12" t="s">
        <v>186</v>
      </c>
      <c r="J23" s="1">
        <f t="shared" si="0"/>
        <v>9</v>
      </c>
    </row>
    <row r="24" spans="2:10" ht="13.2" x14ac:dyDescent="0.25">
      <c r="B24" s="2" t="s">
        <v>43</v>
      </c>
      <c r="C24" s="14" t="s">
        <v>178</v>
      </c>
      <c r="D24" s="14">
        <v>1</v>
      </c>
      <c r="E24" s="14" t="s">
        <v>25</v>
      </c>
      <c r="F24" s="14">
        <v>3</v>
      </c>
      <c r="G24" s="3">
        <f>D24*F24</f>
        <v>3</v>
      </c>
      <c r="I24" s="12" t="s">
        <v>57</v>
      </c>
      <c r="J24" s="1">
        <f t="shared" si="0"/>
        <v>9</v>
      </c>
    </row>
    <row r="25" spans="2:10" ht="13.2" x14ac:dyDescent="0.25">
      <c r="B25" s="2"/>
      <c r="C25" s="14"/>
      <c r="D25" s="14"/>
      <c r="E25" s="14" t="s">
        <v>88</v>
      </c>
      <c r="F25" s="14">
        <v>3</v>
      </c>
      <c r="G25" s="3">
        <f>D24*F25</f>
        <v>3</v>
      </c>
      <c r="I25" s="12" t="s">
        <v>161</v>
      </c>
      <c r="J25" s="1">
        <f t="shared" si="0"/>
        <v>3</v>
      </c>
    </row>
    <row r="26" spans="2:10" ht="13.2" x14ac:dyDescent="0.25">
      <c r="B26" s="2"/>
      <c r="C26" s="14"/>
      <c r="D26" s="14"/>
      <c r="E26" s="14"/>
      <c r="F26" s="14"/>
      <c r="G26" s="3"/>
      <c r="I26" s="12" t="s">
        <v>55</v>
      </c>
      <c r="J26" s="1">
        <f t="shared" si="0"/>
        <v>3</v>
      </c>
    </row>
    <row r="27" spans="2:10" ht="13.2" x14ac:dyDescent="0.25">
      <c r="B27" s="2" t="s">
        <v>48</v>
      </c>
      <c r="C27" s="14" t="s">
        <v>179</v>
      </c>
      <c r="D27" s="14">
        <v>1</v>
      </c>
      <c r="E27" s="14" t="s">
        <v>102</v>
      </c>
      <c r="F27" s="14">
        <v>3</v>
      </c>
      <c r="G27" s="3">
        <f>D27*F27</f>
        <v>3</v>
      </c>
      <c r="J27" s="1"/>
    </row>
    <row r="28" spans="2:10" ht="13.2" x14ac:dyDescent="0.25">
      <c r="B28" s="2"/>
      <c r="C28" s="14"/>
      <c r="D28" s="14"/>
      <c r="E28" s="14" t="s">
        <v>139</v>
      </c>
      <c r="F28" s="14">
        <v>3</v>
      </c>
      <c r="G28" s="3">
        <f>D27*F28</f>
        <v>3</v>
      </c>
      <c r="I28" s="12"/>
      <c r="J28" s="1"/>
    </row>
    <row r="29" spans="2:10" ht="13.2" x14ac:dyDescent="0.25">
      <c r="B29" s="2"/>
      <c r="C29" s="14"/>
      <c r="D29" s="14"/>
      <c r="E29" s="14"/>
      <c r="F29" s="14"/>
      <c r="G29" s="3"/>
      <c r="I29" s="12"/>
      <c r="J29" s="1"/>
    </row>
    <row r="30" spans="2:10" ht="13.2" x14ac:dyDescent="0.25">
      <c r="B30" s="2" t="s">
        <v>53</v>
      </c>
      <c r="C30" s="14" t="s">
        <v>182</v>
      </c>
      <c r="D30" s="14">
        <v>1</v>
      </c>
      <c r="E30" s="14" t="s">
        <v>180</v>
      </c>
      <c r="F30" s="14">
        <v>1</v>
      </c>
      <c r="G30" s="3">
        <f>D30*F30</f>
        <v>1</v>
      </c>
      <c r="I30" s="12"/>
      <c r="J30" s="1"/>
    </row>
    <row r="31" spans="2:10" ht="13.2" x14ac:dyDescent="0.25">
      <c r="B31" s="2"/>
      <c r="C31" s="14"/>
      <c r="D31" s="14"/>
      <c r="E31" s="14" t="s">
        <v>181</v>
      </c>
      <c r="F31" s="14">
        <v>3</v>
      </c>
      <c r="G31" s="3">
        <f>D30*F31</f>
        <v>3</v>
      </c>
      <c r="I31" s="12"/>
      <c r="J31" s="1"/>
    </row>
    <row r="32" spans="2:10" ht="13.2" x14ac:dyDescent="0.25">
      <c r="B32" s="2"/>
      <c r="C32" s="14"/>
      <c r="D32" s="14"/>
      <c r="E32" s="14"/>
      <c r="F32" s="14"/>
      <c r="G32" s="3"/>
      <c r="I32" s="12"/>
      <c r="J32" s="1"/>
    </row>
    <row r="33" spans="2:10" ht="13.2" x14ac:dyDescent="0.25">
      <c r="B33" s="2" t="s">
        <v>58</v>
      </c>
      <c r="C33" s="14" t="s">
        <v>185</v>
      </c>
      <c r="D33" s="14">
        <v>3</v>
      </c>
      <c r="E33" s="14" t="s">
        <v>56</v>
      </c>
      <c r="F33" s="14">
        <v>1</v>
      </c>
      <c r="G33" s="3">
        <f>D33*F33</f>
        <v>3</v>
      </c>
      <c r="I33" s="12"/>
      <c r="J33" s="1"/>
    </row>
    <row r="34" spans="2:10" ht="13.2" x14ac:dyDescent="0.25">
      <c r="B34" s="2"/>
      <c r="C34" s="14"/>
      <c r="D34" s="14"/>
      <c r="E34" s="14" t="s">
        <v>139</v>
      </c>
      <c r="F34" s="14">
        <v>3</v>
      </c>
      <c r="G34" s="3">
        <f>D33*F34</f>
        <v>9</v>
      </c>
      <c r="I34" s="12"/>
      <c r="J34" s="1"/>
    </row>
    <row r="35" spans="2:10" ht="13.2" x14ac:dyDescent="0.25">
      <c r="B35" s="2"/>
      <c r="C35" s="14"/>
      <c r="D35" s="14"/>
      <c r="E35" s="14"/>
      <c r="F35" s="14"/>
      <c r="G35" s="3"/>
      <c r="I35" s="12"/>
      <c r="J35" s="1"/>
    </row>
    <row r="36" spans="2:10" ht="13.2" x14ac:dyDescent="0.25">
      <c r="B36" s="2" t="s">
        <v>68</v>
      </c>
      <c r="C36" s="14" t="s">
        <v>187</v>
      </c>
      <c r="D36" s="14">
        <v>1</v>
      </c>
      <c r="E36" s="14" t="s">
        <v>183</v>
      </c>
      <c r="F36" s="14">
        <v>1</v>
      </c>
      <c r="G36" s="3">
        <f>D36*F36</f>
        <v>1</v>
      </c>
      <c r="I36" s="12"/>
      <c r="J36" s="1"/>
    </row>
    <row r="37" spans="2:10" ht="13.2" x14ac:dyDescent="0.25">
      <c r="B37" s="2"/>
      <c r="C37" s="14"/>
      <c r="D37" s="14"/>
      <c r="E37" s="14" t="s">
        <v>184</v>
      </c>
      <c r="F37" s="14">
        <v>1</v>
      </c>
      <c r="G37" s="3">
        <f>D36*F37</f>
        <v>1</v>
      </c>
    </row>
    <row r="38" spans="2:10" ht="13.2" x14ac:dyDescent="0.25">
      <c r="B38" s="2"/>
      <c r="C38" s="14"/>
      <c r="D38" s="14"/>
      <c r="E38" s="14" t="s">
        <v>188</v>
      </c>
      <c r="F38" s="14"/>
      <c r="G38" s="3"/>
      <c r="I38" s="39" t="s">
        <v>188</v>
      </c>
    </row>
    <row r="39" spans="2:10" ht="13.2" x14ac:dyDescent="0.25">
      <c r="B39" s="2" t="s">
        <v>71</v>
      </c>
      <c r="C39" s="14" t="s">
        <v>189</v>
      </c>
      <c r="D39" s="14">
        <v>3</v>
      </c>
      <c r="E39" s="14" t="s">
        <v>186</v>
      </c>
      <c r="F39" s="14">
        <v>3</v>
      </c>
      <c r="G39" s="3">
        <f>D39*F39</f>
        <v>9</v>
      </c>
    </row>
    <row r="40" spans="2:10" ht="13.2" x14ac:dyDescent="0.25">
      <c r="B40" s="2"/>
      <c r="C40" s="14"/>
      <c r="D40" s="14"/>
      <c r="E40" s="14" t="s">
        <v>57</v>
      </c>
      <c r="F40" s="14">
        <v>3</v>
      </c>
      <c r="G40" s="3">
        <f>D39*F40</f>
        <v>9</v>
      </c>
    </row>
    <row r="41" spans="2:10" ht="13.2" x14ac:dyDescent="0.25">
      <c r="B41" s="2"/>
      <c r="C41" s="14"/>
      <c r="D41" s="14"/>
      <c r="E41" s="14"/>
      <c r="F41" s="14"/>
      <c r="G41" s="3"/>
    </row>
    <row r="42" spans="2:10" ht="13.2" x14ac:dyDescent="0.25">
      <c r="B42" s="2" t="s">
        <v>77</v>
      </c>
      <c r="C42" s="14" t="s">
        <v>190</v>
      </c>
      <c r="D42" s="14">
        <v>1</v>
      </c>
      <c r="E42" s="14" t="s">
        <v>161</v>
      </c>
      <c r="F42" s="14">
        <v>3</v>
      </c>
      <c r="G42" s="3">
        <f>D42*F42</f>
        <v>3</v>
      </c>
    </row>
    <row r="43" spans="2:10" ht="13.2" x14ac:dyDescent="0.25">
      <c r="B43" s="2"/>
      <c r="C43" s="14"/>
      <c r="D43" s="14"/>
      <c r="E43" s="14" t="s">
        <v>55</v>
      </c>
      <c r="F43" s="14">
        <v>3</v>
      </c>
      <c r="G43" s="3">
        <f>D42*F43</f>
        <v>3</v>
      </c>
    </row>
    <row r="44" spans="2:10" ht="13.2" x14ac:dyDescent="0.25">
      <c r="B44" s="5"/>
      <c r="C44" s="16"/>
      <c r="D44" s="16"/>
      <c r="E44" s="16"/>
      <c r="F44" s="16"/>
      <c r="G44" s="6"/>
    </row>
  </sheetData>
  <mergeCells count="4">
    <mergeCell ref="B2:G2"/>
    <mergeCell ref="I4:J4"/>
    <mergeCell ref="B4:G4"/>
    <mergeCell ref="B23:G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B2:J13"/>
  <sheetViews>
    <sheetView workbookViewId="0">
      <selection activeCell="I5" sqref="I5:I8"/>
    </sheetView>
  </sheetViews>
  <sheetFormatPr baseColWidth="10" defaultColWidth="12.5546875" defaultRowHeight="15.75" customHeight="1" x14ac:dyDescent="0.25"/>
  <cols>
    <col min="2" max="2" width="9.44140625" bestFit="1" customWidth="1"/>
    <col min="3" max="3" width="18.5546875" bestFit="1" customWidth="1"/>
    <col min="4" max="4" width="3.5546875" customWidth="1"/>
    <col min="5" max="5" width="27.109375" customWidth="1"/>
    <col min="6" max="6" width="3.5546875" customWidth="1"/>
    <col min="9" max="9" width="19" customWidth="1"/>
  </cols>
  <sheetData>
    <row r="2" spans="2:10" ht="15.75" customHeight="1" x14ac:dyDescent="0.3">
      <c r="B2" s="58" t="s">
        <v>192</v>
      </c>
      <c r="C2" s="59"/>
      <c r="D2" s="59"/>
      <c r="E2" s="59"/>
      <c r="F2" s="59"/>
      <c r="G2" s="60"/>
    </row>
    <row r="3" spans="2:10" ht="13.2" x14ac:dyDescent="0.25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0" ht="15.75" customHeight="1" x14ac:dyDescent="0.3">
      <c r="B4" s="74" t="s">
        <v>194</v>
      </c>
      <c r="C4" s="75"/>
      <c r="D4" s="75"/>
      <c r="E4" s="75"/>
      <c r="F4" s="75"/>
      <c r="G4" s="76"/>
      <c r="I4" s="56" t="s">
        <v>13</v>
      </c>
      <c r="J4" s="69"/>
    </row>
    <row r="5" spans="2:10" ht="13.2" x14ac:dyDescent="0.25">
      <c r="B5" s="40" t="s">
        <v>314</v>
      </c>
      <c r="C5" s="70" t="s">
        <v>317</v>
      </c>
      <c r="D5" s="14">
        <v>13</v>
      </c>
      <c r="E5" s="37" t="s">
        <v>320</v>
      </c>
      <c r="F5" s="14">
        <v>1</v>
      </c>
      <c r="G5" s="3">
        <f>F5*$D$5</f>
        <v>13</v>
      </c>
      <c r="I5" s="39" t="s">
        <v>320</v>
      </c>
      <c r="J5" s="1">
        <f>SUMIF($E$5:$E$13,I5,$G$5:$G$13)</f>
        <v>45</v>
      </c>
    </row>
    <row r="6" spans="2:10" ht="13.2" x14ac:dyDescent="0.25">
      <c r="B6" s="8"/>
      <c r="C6" s="71"/>
      <c r="D6" s="14"/>
      <c r="E6" s="37" t="s">
        <v>321</v>
      </c>
      <c r="F6" s="14">
        <v>1</v>
      </c>
      <c r="G6" s="3">
        <f>F6*$D$5</f>
        <v>13</v>
      </c>
      <c r="I6" s="39" t="s">
        <v>321</v>
      </c>
      <c r="J6" s="1">
        <f t="shared" ref="J6:J8" si="0">SUMIF($E$5:$E$13,I6,$G$5:$G$13)</f>
        <v>13</v>
      </c>
    </row>
    <row r="7" spans="2:10" ht="13.2" x14ac:dyDescent="0.25">
      <c r="B7" s="8"/>
      <c r="C7" s="42"/>
      <c r="D7" s="14"/>
      <c r="E7" s="14"/>
      <c r="F7" s="14"/>
      <c r="G7" s="3"/>
      <c r="I7" s="12" t="s">
        <v>29</v>
      </c>
      <c r="J7" s="1">
        <f t="shared" si="0"/>
        <v>18</v>
      </c>
    </row>
    <row r="8" spans="2:10" ht="14.25" customHeight="1" x14ac:dyDescent="0.25">
      <c r="B8" s="40" t="s">
        <v>315</v>
      </c>
      <c r="C8" s="72" t="s">
        <v>318</v>
      </c>
      <c r="D8" s="14">
        <v>9</v>
      </c>
      <c r="E8" s="41" t="s">
        <v>320</v>
      </c>
      <c r="F8" s="14">
        <v>1</v>
      </c>
      <c r="G8" s="3">
        <f>F8*$D$8</f>
        <v>9</v>
      </c>
      <c r="I8" s="39" t="s">
        <v>181</v>
      </c>
      <c r="J8" s="1">
        <f t="shared" si="0"/>
        <v>92</v>
      </c>
    </row>
    <row r="9" spans="2:10" ht="14.25" customHeight="1" x14ac:dyDescent="0.25">
      <c r="B9" s="8"/>
      <c r="C9" s="72"/>
      <c r="D9" s="14"/>
      <c r="E9" s="14" t="s">
        <v>29</v>
      </c>
      <c r="F9" s="14">
        <v>2</v>
      </c>
      <c r="G9" s="3">
        <f>F9*$D$8</f>
        <v>18</v>
      </c>
    </row>
    <row r="10" spans="2:10" ht="13.2" x14ac:dyDescent="0.25">
      <c r="B10" s="8"/>
      <c r="C10" s="14"/>
      <c r="D10" s="14"/>
      <c r="E10" s="14"/>
      <c r="F10" s="14"/>
      <c r="G10" s="3"/>
    </row>
    <row r="11" spans="2:10" ht="13.2" x14ac:dyDescent="0.25">
      <c r="B11" s="40" t="s">
        <v>316</v>
      </c>
      <c r="C11" s="72" t="s">
        <v>319</v>
      </c>
      <c r="D11" s="14">
        <v>23</v>
      </c>
      <c r="E11" s="41" t="s">
        <v>320</v>
      </c>
      <c r="F11" s="14">
        <v>1</v>
      </c>
      <c r="G11" s="3">
        <f>F11*$D$11</f>
        <v>23</v>
      </c>
    </row>
    <row r="12" spans="2:10" ht="13.2" x14ac:dyDescent="0.25">
      <c r="B12" s="8"/>
      <c r="C12" s="73"/>
      <c r="D12" s="14"/>
      <c r="E12" s="37" t="s">
        <v>181</v>
      </c>
      <c r="F12" s="14">
        <v>4</v>
      </c>
      <c r="G12" s="3">
        <f>F12*$D$11</f>
        <v>92</v>
      </c>
    </row>
    <row r="13" spans="2:10" ht="13.2" x14ac:dyDescent="0.25">
      <c r="B13" s="8"/>
      <c r="C13" s="14"/>
      <c r="D13" s="14"/>
      <c r="E13" s="14"/>
      <c r="F13" s="14"/>
      <c r="G13" s="3"/>
    </row>
  </sheetData>
  <mergeCells count="6">
    <mergeCell ref="C5:C6"/>
    <mergeCell ref="C8:C9"/>
    <mergeCell ref="C11:C12"/>
    <mergeCell ref="B2:G2"/>
    <mergeCell ref="I4:J4"/>
    <mergeCell ref="B4:G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B2:J37"/>
  <sheetViews>
    <sheetView workbookViewId="0">
      <selection activeCell="I5" sqref="I5:I6"/>
    </sheetView>
  </sheetViews>
  <sheetFormatPr baseColWidth="10" defaultColWidth="12.5546875" defaultRowHeight="15.75" customHeight="1" x14ac:dyDescent="0.25"/>
  <cols>
    <col min="2" max="2" width="6.44140625" customWidth="1"/>
    <col min="3" max="3" width="25.5546875" bestFit="1" customWidth="1"/>
    <col min="4" max="4" width="3.33203125" customWidth="1"/>
    <col min="5" max="5" width="27.109375" customWidth="1"/>
    <col min="6" max="6" width="4.109375" customWidth="1"/>
    <col min="9" max="9" width="16.5546875" bestFit="1" customWidth="1"/>
  </cols>
  <sheetData>
    <row r="2" spans="2:10" ht="15.75" customHeight="1" x14ac:dyDescent="0.3">
      <c r="B2" s="58" t="s">
        <v>191</v>
      </c>
      <c r="C2" s="59"/>
      <c r="D2" s="59"/>
      <c r="E2" s="59"/>
      <c r="F2" s="59"/>
      <c r="G2" s="60"/>
    </row>
    <row r="3" spans="2:10" ht="13.2" x14ac:dyDescent="0.25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  <c r="I3" s="56" t="s">
        <v>13</v>
      </c>
      <c r="J3" s="69"/>
    </row>
    <row r="4" spans="2:10" ht="15.75" customHeight="1" x14ac:dyDescent="0.3">
      <c r="B4" s="63" t="s">
        <v>14</v>
      </c>
      <c r="C4" s="64"/>
      <c r="D4" s="64"/>
      <c r="E4" s="64"/>
      <c r="F4" s="64"/>
      <c r="G4" s="65"/>
      <c r="I4" s="56" t="s">
        <v>15</v>
      </c>
      <c r="J4" s="69"/>
    </row>
    <row r="5" spans="2:10" ht="13.2" x14ac:dyDescent="0.25">
      <c r="B5" s="8" t="s">
        <v>16</v>
      </c>
      <c r="C5" t="s">
        <v>275</v>
      </c>
      <c r="D5" s="14">
        <v>50</v>
      </c>
      <c r="E5" s="14" t="s">
        <v>89</v>
      </c>
      <c r="F5" s="14">
        <v>3</v>
      </c>
      <c r="G5" s="3">
        <v>150</v>
      </c>
      <c r="I5" s="12" t="s">
        <v>89</v>
      </c>
      <c r="J5" s="1">
        <f>SUMIF($E$5:$E$7,I5,$G$5:$G$7)</f>
        <v>150</v>
      </c>
    </row>
    <row r="6" spans="2:10" ht="13.2" x14ac:dyDescent="0.25">
      <c r="B6" s="8"/>
      <c r="C6" s="13"/>
      <c r="D6" s="14"/>
      <c r="E6" s="14" t="s">
        <v>252</v>
      </c>
      <c r="F6" s="14">
        <v>5</v>
      </c>
      <c r="G6" s="3">
        <v>250</v>
      </c>
      <c r="I6" s="12" t="s">
        <v>252</v>
      </c>
      <c r="J6" s="1">
        <f>SUMIF($E$5:$E$7,I6,$G$5:$G$7)</f>
        <v>250</v>
      </c>
    </row>
    <row r="7" spans="2:10" ht="13.2" x14ac:dyDescent="0.25">
      <c r="B7" s="8"/>
      <c r="C7" s="14"/>
      <c r="D7" s="14"/>
      <c r="E7" s="14"/>
      <c r="F7" s="14"/>
      <c r="G7" s="3"/>
    </row>
    <row r="8" spans="2:10" ht="15.6" x14ac:dyDescent="0.3">
      <c r="B8" s="63" t="s">
        <v>41</v>
      </c>
      <c r="C8" s="64"/>
      <c r="D8" s="64"/>
      <c r="E8" s="64"/>
      <c r="F8" s="64"/>
      <c r="G8" s="65"/>
      <c r="I8" s="56" t="s">
        <v>42</v>
      </c>
      <c r="J8" s="69"/>
    </row>
    <row r="9" spans="2:10" ht="13.2" x14ac:dyDescent="0.25">
      <c r="B9" s="2" t="s">
        <v>43</v>
      </c>
      <c r="C9" s="14"/>
      <c r="D9" s="14"/>
      <c r="E9" s="14"/>
      <c r="F9" s="14"/>
      <c r="G9" s="3"/>
    </row>
    <row r="10" spans="2:10" ht="13.2" x14ac:dyDescent="0.25">
      <c r="B10" s="2"/>
      <c r="C10" s="14"/>
      <c r="D10" s="14"/>
      <c r="E10" s="14"/>
      <c r="F10" s="14"/>
      <c r="G10" s="3"/>
    </row>
    <row r="11" spans="2:10" ht="13.2" x14ac:dyDescent="0.25">
      <c r="B11" s="2"/>
      <c r="C11" s="14"/>
      <c r="D11" s="14"/>
      <c r="E11" s="14"/>
      <c r="F11" s="14"/>
      <c r="G11" s="3"/>
    </row>
    <row r="12" spans="2:10" ht="13.2" x14ac:dyDescent="0.25">
      <c r="B12" s="2" t="s">
        <v>48</v>
      </c>
      <c r="C12" s="14"/>
      <c r="D12" s="14"/>
      <c r="E12" s="14"/>
      <c r="F12" s="14"/>
      <c r="G12" s="3"/>
    </row>
    <row r="13" spans="2:10" ht="13.2" x14ac:dyDescent="0.25">
      <c r="B13" s="2"/>
      <c r="C13" s="14"/>
      <c r="D13" s="14"/>
      <c r="E13" s="14"/>
      <c r="F13" s="14"/>
      <c r="G13" s="3"/>
    </row>
    <row r="14" spans="2:10" ht="13.2" x14ac:dyDescent="0.25">
      <c r="B14" s="2"/>
      <c r="C14" s="14"/>
      <c r="D14" s="14"/>
      <c r="E14" s="14"/>
      <c r="F14" s="14"/>
      <c r="G14" s="3"/>
    </row>
    <row r="15" spans="2:10" ht="13.2" x14ac:dyDescent="0.25">
      <c r="B15" s="2" t="s">
        <v>53</v>
      </c>
      <c r="C15" s="14"/>
      <c r="D15" s="14"/>
      <c r="E15" s="14"/>
      <c r="F15" s="14"/>
      <c r="G15" s="3"/>
    </row>
    <row r="16" spans="2:10" ht="13.2" x14ac:dyDescent="0.25">
      <c r="B16" s="2"/>
      <c r="C16" s="14"/>
      <c r="D16" s="14"/>
      <c r="E16" s="14"/>
      <c r="F16" s="14"/>
      <c r="G16" s="3"/>
    </row>
    <row r="17" spans="2:7" ht="13.2" x14ac:dyDescent="0.25">
      <c r="B17" s="2"/>
      <c r="C17" s="14"/>
      <c r="D17" s="14"/>
      <c r="E17" s="14"/>
      <c r="F17" s="14"/>
      <c r="G17" s="3"/>
    </row>
    <row r="18" spans="2:7" ht="13.2" x14ac:dyDescent="0.25">
      <c r="B18" s="2" t="s">
        <v>58</v>
      </c>
      <c r="C18" s="14"/>
      <c r="D18" s="14"/>
      <c r="E18" s="14"/>
      <c r="F18" s="14"/>
      <c r="G18" s="3"/>
    </row>
    <row r="19" spans="2:7" ht="13.2" x14ac:dyDescent="0.25">
      <c r="B19" s="2"/>
      <c r="C19" s="14"/>
      <c r="D19" s="14"/>
      <c r="E19" s="14"/>
      <c r="F19" s="14"/>
      <c r="G19" s="3"/>
    </row>
    <row r="20" spans="2:7" ht="13.2" x14ac:dyDescent="0.25">
      <c r="B20" s="2"/>
      <c r="C20" s="14"/>
      <c r="D20" s="14"/>
      <c r="E20" s="14"/>
      <c r="F20" s="14"/>
      <c r="G20" s="3"/>
    </row>
    <row r="21" spans="2:7" ht="13.2" x14ac:dyDescent="0.25">
      <c r="B21" s="2" t="s">
        <v>63</v>
      </c>
      <c r="C21" s="14"/>
      <c r="D21" s="14"/>
      <c r="E21" s="14"/>
      <c r="F21" s="14"/>
      <c r="G21" s="3"/>
    </row>
    <row r="22" spans="2:7" ht="13.2" x14ac:dyDescent="0.25">
      <c r="B22" s="2"/>
      <c r="C22" s="14"/>
      <c r="D22" s="14"/>
      <c r="E22" s="14"/>
      <c r="F22" s="14"/>
      <c r="G22" s="3"/>
    </row>
    <row r="23" spans="2:7" ht="13.2" x14ac:dyDescent="0.25">
      <c r="B23" s="2"/>
      <c r="C23" s="14"/>
      <c r="D23" s="14"/>
      <c r="E23" s="14"/>
      <c r="F23" s="14"/>
      <c r="G23" s="3"/>
    </row>
    <row r="24" spans="2:7" ht="13.2" x14ac:dyDescent="0.25">
      <c r="B24" s="2" t="s">
        <v>68</v>
      </c>
      <c r="C24" s="14"/>
      <c r="D24" s="14"/>
      <c r="E24" s="14"/>
      <c r="F24" s="14"/>
      <c r="G24" s="3"/>
    </row>
    <row r="25" spans="2:7" ht="13.2" x14ac:dyDescent="0.25">
      <c r="B25" s="2"/>
      <c r="C25" s="14"/>
      <c r="D25" s="14"/>
      <c r="E25" s="14"/>
      <c r="F25" s="14"/>
      <c r="G25" s="3"/>
    </row>
    <row r="26" spans="2:7" ht="13.2" x14ac:dyDescent="0.25">
      <c r="B26" s="2"/>
      <c r="C26" s="14"/>
      <c r="D26" s="14"/>
      <c r="E26" s="14"/>
      <c r="F26" s="14"/>
      <c r="G26" s="3"/>
    </row>
    <row r="27" spans="2:7" ht="13.2" x14ac:dyDescent="0.25">
      <c r="B27" s="2" t="s">
        <v>71</v>
      </c>
      <c r="C27" s="14"/>
      <c r="D27" s="14"/>
      <c r="E27" s="14"/>
      <c r="F27" s="14"/>
      <c r="G27" s="3"/>
    </row>
    <row r="28" spans="2:7" ht="13.2" x14ac:dyDescent="0.25">
      <c r="B28" s="2"/>
      <c r="C28" s="14"/>
      <c r="D28" s="14"/>
      <c r="E28" s="14"/>
      <c r="F28" s="14"/>
      <c r="G28" s="3"/>
    </row>
    <row r="29" spans="2:7" ht="13.2" x14ac:dyDescent="0.25">
      <c r="B29" s="2"/>
      <c r="C29" s="14"/>
      <c r="D29" s="14"/>
      <c r="E29" s="14"/>
      <c r="F29" s="14"/>
      <c r="G29" s="3"/>
    </row>
    <row r="30" spans="2:7" ht="13.2" x14ac:dyDescent="0.25">
      <c r="B30" s="2" t="s">
        <v>73</v>
      </c>
      <c r="C30" s="14"/>
      <c r="D30" s="14"/>
      <c r="E30" s="14"/>
      <c r="F30" s="14"/>
      <c r="G30" s="3"/>
    </row>
    <row r="31" spans="2:7" ht="13.2" x14ac:dyDescent="0.25">
      <c r="B31" s="2"/>
      <c r="C31" s="14"/>
      <c r="D31" s="14"/>
      <c r="E31" s="14"/>
      <c r="F31" s="14"/>
      <c r="G31" s="3"/>
    </row>
    <row r="32" spans="2:7" ht="13.2" x14ac:dyDescent="0.25">
      <c r="B32" s="2"/>
      <c r="C32" s="14"/>
      <c r="D32" s="14"/>
      <c r="E32" s="14"/>
      <c r="F32" s="14"/>
      <c r="G32" s="3"/>
    </row>
    <row r="33" spans="2:7" ht="13.2" x14ac:dyDescent="0.25">
      <c r="B33" s="2" t="s">
        <v>75</v>
      </c>
      <c r="C33" s="14"/>
      <c r="D33" s="14"/>
      <c r="E33" s="14"/>
      <c r="F33" s="14"/>
      <c r="G33" s="3"/>
    </row>
    <row r="34" spans="2:7" ht="13.2" x14ac:dyDescent="0.25">
      <c r="B34" s="2"/>
      <c r="C34" s="14"/>
      <c r="D34" s="14"/>
      <c r="E34" s="14"/>
      <c r="F34" s="14"/>
      <c r="G34" s="3"/>
    </row>
    <row r="35" spans="2:7" ht="13.2" x14ac:dyDescent="0.25">
      <c r="B35" s="2"/>
      <c r="C35" s="14"/>
      <c r="D35" s="14"/>
      <c r="E35" s="14"/>
      <c r="F35" s="14"/>
      <c r="G35" s="3"/>
    </row>
    <row r="36" spans="2:7" ht="13.2" x14ac:dyDescent="0.25">
      <c r="B36" s="2" t="s">
        <v>77</v>
      </c>
      <c r="C36" s="14"/>
      <c r="D36" s="14"/>
      <c r="E36" s="14"/>
      <c r="F36" s="14"/>
      <c r="G36" s="3"/>
    </row>
    <row r="37" spans="2:7" ht="13.2" x14ac:dyDescent="0.25">
      <c r="B37" s="5"/>
      <c r="C37" s="16"/>
      <c r="D37" s="16"/>
      <c r="E37" s="16"/>
      <c r="F37" s="16"/>
      <c r="G37" s="6"/>
    </row>
  </sheetData>
  <mergeCells count="6">
    <mergeCell ref="B2:G2"/>
    <mergeCell ref="I3:J3"/>
    <mergeCell ref="B4:G4"/>
    <mergeCell ref="I4:J4"/>
    <mergeCell ref="B8:G8"/>
    <mergeCell ref="I8:J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B2:G80"/>
  <sheetViews>
    <sheetView workbookViewId="0">
      <selection activeCell="B2" sqref="B2:G25"/>
    </sheetView>
  </sheetViews>
  <sheetFormatPr baseColWidth="10" defaultColWidth="12.5546875" defaultRowHeight="15.75" customHeight="1" x14ac:dyDescent="0.25"/>
  <cols>
    <col min="2" max="2" width="13" bestFit="1" customWidth="1"/>
    <col min="3" max="3" width="21" bestFit="1" customWidth="1"/>
    <col min="4" max="4" width="4" bestFit="1" customWidth="1"/>
    <col min="5" max="5" width="27.5546875" customWidth="1"/>
    <col min="6" max="6" width="3.44140625" customWidth="1"/>
  </cols>
  <sheetData>
    <row r="2" spans="2:7" ht="15.75" customHeight="1" x14ac:dyDescent="0.3">
      <c r="B2" s="58" t="s">
        <v>193</v>
      </c>
      <c r="C2" s="59"/>
      <c r="D2" s="59"/>
      <c r="E2" s="59"/>
      <c r="F2" s="59"/>
      <c r="G2" s="60"/>
    </row>
    <row r="3" spans="2:7" ht="13.2" x14ac:dyDescent="0.25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5.75" customHeight="1" x14ac:dyDescent="0.3">
      <c r="B4" s="63" t="s">
        <v>194</v>
      </c>
      <c r="C4" s="64"/>
      <c r="D4" s="64"/>
      <c r="E4" s="64"/>
      <c r="F4" s="64"/>
      <c r="G4" s="65"/>
    </row>
    <row r="5" spans="2:7" ht="13.2" x14ac:dyDescent="0.25">
      <c r="B5" s="32" t="s">
        <v>14</v>
      </c>
      <c r="C5" t="s">
        <v>213</v>
      </c>
      <c r="D5" s="14">
        <v>77</v>
      </c>
      <c r="E5" s="14" t="s">
        <v>214</v>
      </c>
      <c r="F5" s="14">
        <v>1</v>
      </c>
      <c r="G5" s="3">
        <v>77</v>
      </c>
    </row>
    <row r="6" spans="2:7" ht="13.2" x14ac:dyDescent="0.25">
      <c r="B6" s="32"/>
      <c r="C6" s="30"/>
      <c r="D6" s="14"/>
      <c r="E6" s="14"/>
      <c r="F6" s="14"/>
      <c r="G6" s="3"/>
    </row>
    <row r="7" spans="2:7" ht="13.2" x14ac:dyDescent="0.25">
      <c r="B7" s="32"/>
      <c r="C7" s="31"/>
      <c r="D7" s="14"/>
      <c r="E7" s="14"/>
      <c r="F7" s="14"/>
      <c r="G7" s="3"/>
    </row>
    <row r="8" spans="2:7" ht="13.2" x14ac:dyDescent="0.25">
      <c r="B8" s="32" t="s">
        <v>41</v>
      </c>
      <c r="C8" t="s">
        <v>215</v>
      </c>
      <c r="D8" s="14">
        <v>244</v>
      </c>
      <c r="E8" s="14" t="s">
        <v>216</v>
      </c>
      <c r="F8" s="14">
        <v>1</v>
      </c>
      <c r="G8" s="3">
        <v>244</v>
      </c>
    </row>
    <row r="9" spans="2:7" ht="13.2" x14ac:dyDescent="0.25">
      <c r="B9" s="32"/>
      <c r="C9" s="31"/>
      <c r="D9" s="14"/>
      <c r="E9" s="14"/>
      <c r="F9" s="14"/>
      <c r="G9" s="3"/>
    </row>
    <row r="10" spans="2:7" ht="13.2" x14ac:dyDescent="0.25">
      <c r="B10" s="32"/>
      <c r="C10" s="31"/>
      <c r="D10" s="14"/>
      <c r="E10" s="14"/>
      <c r="F10" s="14"/>
      <c r="G10" s="3"/>
    </row>
    <row r="11" spans="2:7" ht="13.2" x14ac:dyDescent="0.25">
      <c r="B11" s="32" t="s">
        <v>195</v>
      </c>
      <c r="C11" t="s">
        <v>217</v>
      </c>
      <c r="D11" s="14">
        <v>198</v>
      </c>
      <c r="E11" s="14" t="s">
        <v>218</v>
      </c>
      <c r="F11" s="14">
        <v>1</v>
      </c>
      <c r="G11" s="3">
        <v>198</v>
      </c>
    </row>
    <row r="12" spans="2:7" ht="13.2" x14ac:dyDescent="0.25">
      <c r="B12" s="32"/>
      <c r="C12" s="31"/>
      <c r="D12" s="14"/>
      <c r="E12" s="14" t="s">
        <v>81</v>
      </c>
      <c r="F12" s="14">
        <v>1</v>
      </c>
      <c r="G12" s="3">
        <v>198</v>
      </c>
    </row>
    <row r="13" spans="2:7" ht="13.2" x14ac:dyDescent="0.25">
      <c r="B13" s="32"/>
      <c r="C13" s="31"/>
      <c r="D13" s="14"/>
      <c r="E13" s="14"/>
      <c r="F13" s="14"/>
      <c r="G13" s="3"/>
    </row>
    <row r="14" spans="2:7" ht="13.2" x14ac:dyDescent="0.25">
      <c r="B14" s="32" t="s">
        <v>196</v>
      </c>
      <c r="C14" t="s">
        <v>219</v>
      </c>
      <c r="D14" s="14">
        <v>182</v>
      </c>
      <c r="E14" s="14" t="s">
        <v>220</v>
      </c>
      <c r="F14" s="14">
        <v>1</v>
      </c>
      <c r="G14" s="3">
        <v>182</v>
      </c>
    </row>
    <row r="15" spans="2:7" ht="13.2" x14ac:dyDescent="0.25">
      <c r="B15" s="32"/>
      <c r="C15" s="31"/>
      <c r="D15" s="14"/>
      <c r="E15" s="14" t="s">
        <v>81</v>
      </c>
      <c r="F15" s="14">
        <v>1</v>
      </c>
      <c r="G15" s="3">
        <v>182</v>
      </c>
    </row>
    <row r="16" spans="2:7" ht="13.2" x14ac:dyDescent="0.25">
      <c r="B16" s="32"/>
      <c r="C16" s="31"/>
      <c r="D16" s="14"/>
      <c r="E16" s="14"/>
      <c r="F16" s="14"/>
      <c r="G16" s="3"/>
    </row>
    <row r="17" spans="2:7" ht="13.2" x14ac:dyDescent="0.25">
      <c r="B17" s="32" t="s">
        <v>197</v>
      </c>
      <c r="C17" t="s">
        <v>221</v>
      </c>
      <c r="D17" s="14">
        <v>176</v>
      </c>
      <c r="E17" s="14" t="s">
        <v>222</v>
      </c>
      <c r="F17" s="14">
        <v>1</v>
      </c>
      <c r="G17" s="3">
        <v>176</v>
      </c>
    </row>
    <row r="18" spans="2:7" ht="13.2" x14ac:dyDescent="0.25">
      <c r="B18" s="32"/>
      <c r="C18" s="31"/>
      <c r="D18" s="14"/>
      <c r="E18" s="14" t="s">
        <v>223</v>
      </c>
      <c r="F18" s="14">
        <v>1</v>
      </c>
      <c r="G18" s="3">
        <v>176</v>
      </c>
    </row>
    <row r="19" spans="2:7" ht="13.2" x14ac:dyDescent="0.25">
      <c r="B19" s="32"/>
      <c r="C19" s="31"/>
      <c r="D19" s="14"/>
      <c r="E19" s="14" t="s">
        <v>224</v>
      </c>
      <c r="F19" s="14">
        <v>1</v>
      </c>
      <c r="G19" s="3">
        <v>176</v>
      </c>
    </row>
    <row r="20" spans="2:7" ht="13.2" x14ac:dyDescent="0.25">
      <c r="B20" s="32"/>
      <c r="C20" s="12"/>
      <c r="D20" s="14"/>
      <c r="E20" s="14"/>
      <c r="F20" s="14"/>
      <c r="G20" s="3"/>
    </row>
    <row r="21" spans="2:7" ht="13.2" x14ac:dyDescent="0.25">
      <c r="B21" s="32" t="s">
        <v>198</v>
      </c>
      <c r="C21" t="s">
        <v>225</v>
      </c>
      <c r="D21" s="14">
        <v>171</v>
      </c>
      <c r="E21" s="14" t="s">
        <v>226</v>
      </c>
      <c r="F21" s="14">
        <v>1</v>
      </c>
      <c r="G21" s="3">
        <v>171</v>
      </c>
    </row>
    <row r="22" spans="2:7" ht="13.2" x14ac:dyDescent="0.25">
      <c r="B22" s="32"/>
      <c r="C22" s="31"/>
      <c r="D22" s="14"/>
      <c r="E22" s="14" t="s">
        <v>227</v>
      </c>
      <c r="F22" s="14">
        <v>1</v>
      </c>
      <c r="G22" s="3">
        <v>171</v>
      </c>
    </row>
    <row r="23" spans="2:7" ht="13.2" x14ac:dyDescent="0.25">
      <c r="B23" s="32"/>
      <c r="C23" s="31"/>
      <c r="D23" s="14"/>
      <c r="E23" s="14" t="s">
        <v>224</v>
      </c>
      <c r="F23" s="14">
        <v>1</v>
      </c>
      <c r="G23" s="3">
        <v>171</v>
      </c>
    </row>
    <row r="24" spans="2:7" ht="13.2" x14ac:dyDescent="0.25">
      <c r="B24" s="32"/>
      <c r="C24" s="31"/>
      <c r="D24" s="14"/>
      <c r="E24" s="14"/>
      <c r="F24" s="14"/>
      <c r="G24" s="3"/>
    </row>
    <row r="25" spans="2:7" ht="13.2" x14ac:dyDescent="0.25">
      <c r="B25" s="32" t="s">
        <v>199</v>
      </c>
      <c r="C25" t="s">
        <v>228</v>
      </c>
      <c r="D25" s="14">
        <v>168</v>
      </c>
      <c r="E25" s="14" t="s">
        <v>229</v>
      </c>
      <c r="F25" s="14">
        <v>1</v>
      </c>
      <c r="G25" s="3">
        <v>168</v>
      </c>
    </row>
    <row r="26" spans="2:7" ht="13.2" x14ac:dyDescent="0.25">
      <c r="B26" s="32"/>
      <c r="C26" s="31"/>
      <c r="D26" s="14"/>
      <c r="E26" s="14" t="s">
        <v>230</v>
      </c>
      <c r="F26" s="14">
        <v>1</v>
      </c>
      <c r="G26" s="3">
        <v>168</v>
      </c>
    </row>
    <row r="27" spans="2:7" ht="13.2" x14ac:dyDescent="0.25">
      <c r="B27" s="32"/>
      <c r="C27" s="31"/>
      <c r="D27" s="14"/>
      <c r="E27" s="14" t="s">
        <v>231</v>
      </c>
      <c r="F27" s="14">
        <v>1</v>
      </c>
      <c r="G27" s="3">
        <v>168</v>
      </c>
    </row>
    <row r="28" spans="2:7" ht="13.2" x14ac:dyDescent="0.25">
      <c r="B28" s="32"/>
      <c r="C28" s="31"/>
      <c r="D28" s="14"/>
      <c r="E28" s="14"/>
      <c r="F28" s="14"/>
      <c r="G28" s="3"/>
    </row>
    <row r="29" spans="2:7" ht="13.2" x14ac:dyDescent="0.25">
      <c r="B29" s="2" t="s">
        <v>200</v>
      </c>
      <c r="C29" t="s">
        <v>232</v>
      </c>
      <c r="D29" s="14">
        <v>166</v>
      </c>
      <c r="E29" s="14" t="s">
        <v>233</v>
      </c>
      <c r="F29" s="14">
        <v>1</v>
      </c>
      <c r="G29" s="3">
        <v>166</v>
      </c>
    </row>
    <row r="30" spans="2:7" ht="13.2" x14ac:dyDescent="0.25">
      <c r="B30" s="2"/>
      <c r="C30" s="14"/>
      <c r="D30" s="14"/>
      <c r="E30" s="14" t="s">
        <v>230</v>
      </c>
      <c r="F30" s="14">
        <v>1</v>
      </c>
      <c r="G30" s="3">
        <v>166</v>
      </c>
    </row>
    <row r="31" spans="2:7" ht="13.2" x14ac:dyDescent="0.25">
      <c r="B31" s="2"/>
      <c r="C31" s="14"/>
      <c r="D31" s="14"/>
      <c r="E31" s="14" t="s">
        <v>234</v>
      </c>
      <c r="F31" s="14">
        <v>1</v>
      </c>
      <c r="G31" s="3">
        <v>166</v>
      </c>
    </row>
    <row r="32" spans="2:7" ht="13.2" x14ac:dyDescent="0.25">
      <c r="B32" s="2"/>
      <c r="C32" s="14"/>
      <c r="D32" s="14"/>
      <c r="E32" s="14"/>
      <c r="F32" s="14"/>
      <c r="G32" s="3"/>
    </row>
    <row r="33" spans="2:7" ht="13.2" x14ac:dyDescent="0.25">
      <c r="B33" s="2" t="s">
        <v>201</v>
      </c>
      <c r="C33" t="s">
        <v>235</v>
      </c>
      <c r="D33" s="14">
        <v>164</v>
      </c>
      <c r="E33" s="14" t="s">
        <v>236</v>
      </c>
      <c r="F33" s="14">
        <v>1</v>
      </c>
      <c r="G33" s="3">
        <v>164</v>
      </c>
    </row>
    <row r="34" spans="2:7" ht="13.2" x14ac:dyDescent="0.25">
      <c r="B34" s="2"/>
      <c r="C34" s="14"/>
      <c r="D34" s="14"/>
      <c r="E34" s="14" t="s">
        <v>237</v>
      </c>
      <c r="F34" s="14">
        <v>1</v>
      </c>
      <c r="G34" s="3">
        <v>164</v>
      </c>
    </row>
    <row r="35" spans="2:7" ht="13.2" x14ac:dyDescent="0.25">
      <c r="B35" s="2"/>
      <c r="C35" s="14"/>
      <c r="D35" s="14"/>
      <c r="E35" s="14" t="s">
        <v>238</v>
      </c>
      <c r="F35" s="14">
        <v>1</v>
      </c>
      <c r="G35" s="3">
        <v>164</v>
      </c>
    </row>
    <row r="36" spans="2:7" ht="13.2" x14ac:dyDescent="0.25">
      <c r="B36" s="2"/>
      <c r="C36" s="14"/>
      <c r="D36" s="14"/>
      <c r="E36" s="14"/>
      <c r="F36" s="14"/>
      <c r="G36" s="3"/>
    </row>
    <row r="37" spans="2:7" ht="13.2" x14ac:dyDescent="0.25">
      <c r="B37" s="2" t="s">
        <v>202</v>
      </c>
      <c r="C37" t="s">
        <v>239</v>
      </c>
      <c r="D37" s="14">
        <v>163</v>
      </c>
      <c r="E37" s="14" t="s">
        <v>240</v>
      </c>
      <c r="F37" s="14">
        <v>1</v>
      </c>
      <c r="G37" s="3">
        <v>163</v>
      </c>
    </row>
    <row r="38" spans="2:7" ht="13.2" x14ac:dyDescent="0.25">
      <c r="B38" s="2"/>
      <c r="C38" s="14"/>
      <c r="D38" s="14"/>
      <c r="E38" s="14" t="s">
        <v>237</v>
      </c>
      <c r="F38" s="14">
        <v>1</v>
      </c>
      <c r="G38" s="3">
        <v>163</v>
      </c>
    </row>
    <row r="39" spans="2:7" ht="13.2" x14ac:dyDescent="0.25">
      <c r="B39" s="2"/>
      <c r="C39" s="14"/>
      <c r="D39" s="14"/>
      <c r="E39" s="14" t="s">
        <v>241</v>
      </c>
      <c r="F39" s="14">
        <v>1</v>
      </c>
      <c r="G39" s="3">
        <v>163</v>
      </c>
    </row>
    <row r="40" spans="2:7" ht="13.2" x14ac:dyDescent="0.25">
      <c r="B40" s="2"/>
      <c r="C40" s="14"/>
      <c r="D40" s="14"/>
      <c r="E40" s="14"/>
      <c r="F40" s="14"/>
      <c r="G40" s="3"/>
    </row>
    <row r="41" spans="2:7" ht="13.2" x14ac:dyDescent="0.25">
      <c r="B41" s="2" t="s">
        <v>203</v>
      </c>
      <c r="C41" t="s">
        <v>242</v>
      </c>
      <c r="D41" s="14">
        <v>162</v>
      </c>
      <c r="E41" s="14" t="s">
        <v>243</v>
      </c>
      <c r="F41" s="14">
        <v>1</v>
      </c>
      <c r="G41" s="3">
        <v>162</v>
      </c>
    </row>
    <row r="42" spans="2:7" ht="13.2" x14ac:dyDescent="0.25">
      <c r="B42" s="2"/>
      <c r="C42" s="14"/>
      <c r="D42" s="14"/>
      <c r="E42" s="14" t="s">
        <v>244</v>
      </c>
      <c r="F42" s="14">
        <v>1</v>
      </c>
      <c r="G42" s="3">
        <v>162</v>
      </c>
    </row>
    <row r="43" spans="2:7" ht="13.2" x14ac:dyDescent="0.25">
      <c r="B43" s="2"/>
      <c r="C43" s="14"/>
      <c r="D43" s="14"/>
      <c r="E43" s="14" t="s">
        <v>245</v>
      </c>
      <c r="F43" s="14">
        <v>1</v>
      </c>
      <c r="G43" s="3">
        <v>162</v>
      </c>
    </row>
    <row r="44" spans="2:7" ht="13.2" x14ac:dyDescent="0.25">
      <c r="B44" s="2"/>
      <c r="C44" s="14"/>
      <c r="D44" s="14"/>
      <c r="E44" s="14"/>
      <c r="F44" s="14"/>
      <c r="G44" s="3"/>
    </row>
    <row r="45" spans="2:7" ht="13.2" x14ac:dyDescent="0.25">
      <c r="B45" s="2" t="s">
        <v>204</v>
      </c>
      <c r="C45" t="s">
        <v>246</v>
      </c>
      <c r="D45" s="14">
        <v>162</v>
      </c>
      <c r="E45" s="14" t="s">
        <v>247</v>
      </c>
      <c r="F45" s="14">
        <v>1</v>
      </c>
      <c r="G45" s="3">
        <v>162</v>
      </c>
    </row>
    <row r="46" spans="2:7" ht="13.2" x14ac:dyDescent="0.25">
      <c r="B46" s="2"/>
      <c r="C46" s="14"/>
      <c r="D46" s="14"/>
      <c r="E46" s="14" t="s">
        <v>244</v>
      </c>
      <c r="F46" s="14">
        <v>1</v>
      </c>
      <c r="G46" s="3">
        <v>162</v>
      </c>
    </row>
    <row r="47" spans="2:7" ht="13.2" x14ac:dyDescent="0.25">
      <c r="B47" s="2"/>
      <c r="C47" s="14"/>
      <c r="D47" s="14"/>
      <c r="E47" s="14" t="s">
        <v>248</v>
      </c>
      <c r="F47" s="14">
        <v>1</v>
      </c>
      <c r="G47" s="3">
        <v>162</v>
      </c>
    </row>
    <row r="48" spans="2:7" ht="13.2" x14ac:dyDescent="0.25">
      <c r="B48" s="2"/>
      <c r="C48" s="14"/>
      <c r="D48" s="14"/>
      <c r="E48" s="14"/>
      <c r="F48" s="14"/>
      <c r="G48" s="3"/>
    </row>
    <row r="49" spans="2:7" ht="13.2" x14ac:dyDescent="0.25">
      <c r="B49" s="2" t="s">
        <v>205</v>
      </c>
      <c r="C49" t="s">
        <v>249</v>
      </c>
      <c r="D49" s="14">
        <v>161</v>
      </c>
      <c r="E49" s="14" t="s">
        <v>250</v>
      </c>
      <c r="F49" s="14">
        <v>1</v>
      </c>
      <c r="G49" s="3">
        <v>161</v>
      </c>
    </row>
    <row r="50" spans="2:7" ht="13.2" x14ac:dyDescent="0.25">
      <c r="B50" s="2"/>
      <c r="C50" s="14"/>
      <c r="D50" s="14"/>
      <c r="E50" s="14" t="s">
        <v>251</v>
      </c>
      <c r="F50" s="14">
        <v>1</v>
      </c>
      <c r="G50" s="3">
        <v>161</v>
      </c>
    </row>
    <row r="51" spans="2:7" ht="13.2" x14ac:dyDescent="0.25">
      <c r="B51" s="2"/>
      <c r="C51" s="14"/>
      <c r="D51" s="14"/>
      <c r="E51" s="14" t="s">
        <v>252</v>
      </c>
      <c r="F51" s="14">
        <v>1</v>
      </c>
      <c r="G51" s="3">
        <v>161</v>
      </c>
    </row>
    <row r="52" spans="2:7" ht="13.2" x14ac:dyDescent="0.25">
      <c r="B52" s="2"/>
      <c r="C52" s="14"/>
      <c r="D52" s="14"/>
      <c r="E52" s="14"/>
      <c r="F52" s="14"/>
      <c r="G52" s="3"/>
    </row>
    <row r="53" spans="2:7" ht="13.2" x14ac:dyDescent="0.25">
      <c r="B53" s="2" t="s">
        <v>206</v>
      </c>
      <c r="C53" t="s">
        <v>253</v>
      </c>
      <c r="D53" s="14">
        <v>160</v>
      </c>
      <c r="E53" s="14" t="s">
        <v>254</v>
      </c>
      <c r="F53" s="14">
        <v>1</v>
      </c>
      <c r="G53" s="3">
        <v>160</v>
      </c>
    </row>
    <row r="54" spans="2:7" ht="13.2" x14ac:dyDescent="0.25">
      <c r="B54" s="2"/>
      <c r="C54" s="14"/>
      <c r="D54" s="14"/>
      <c r="E54" s="14" t="s">
        <v>251</v>
      </c>
      <c r="F54" s="14">
        <v>1</v>
      </c>
      <c r="G54" s="3">
        <v>160</v>
      </c>
    </row>
    <row r="55" spans="2:7" ht="13.2" x14ac:dyDescent="0.25">
      <c r="B55" s="2"/>
      <c r="C55" s="14"/>
      <c r="D55" s="14"/>
      <c r="E55" s="14" t="s">
        <v>255</v>
      </c>
      <c r="F55" s="14">
        <v>1</v>
      </c>
      <c r="G55" s="3">
        <v>160</v>
      </c>
    </row>
    <row r="56" spans="2:7" ht="13.2" x14ac:dyDescent="0.25">
      <c r="B56" s="2"/>
      <c r="C56" s="14"/>
      <c r="D56" s="14"/>
      <c r="E56" s="14"/>
      <c r="F56" s="14"/>
      <c r="G56" s="3"/>
    </row>
    <row r="57" spans="2:7" ht="13.2" x14ac:dyDescent="0.25">
      <c r="B57" s="2" t="s">
        <v>207</v>
      </c>
      <c r="C57" t="s">
        <v>256</v>
      </c>
      <c r="D57" s="14">
        <v>160</v>
      </c>
      <c r="E57" s="14" t="s">
        <v>257</v>
      </c>
      <c r="F57" s="14">
        <v>1</v>
      </c>
      <c r="G57" s="3">
        <v>160</v>
      </c>
    </row>
    <row r="58" spans="2:7" ht="13.2" x14ac:dyDescent="0.25">
      <c r="B58" s="2"/>
      <c r="C58" s="14"/>
      <c r="D58" s="14"/>
      <c r="E58" s="14" t="s">
        <v>258</v>
      </c>
      <c r="F58" s="14">
        <v>1</v>
      </c>
      <c r="G58" s="3">
        <v>160</v>
      </c>
    </row>
    <row r="59" spans="2:7" ht="13.2" x14ac:dyDescent="0.25">
      <c r="B59" s="2"/>
      <c r="C59" s="14"/>
      <c r="D59" s="14"/>
      <c r="E59" s="14" t="s">
        <v>259</v>
      </c>
      <c r="F59" s="14">
        <v>1</v>
      </c>
      <c r="G59" s="3">
        <v>160</v>
      </c>
    </row>
    <row r="60" spans="2:7" ht="13.2" x14ac:dyDescent="0.25">
      <c r="B60" s="2"/>
      <c r="C60" s="14"/>
      <c r="D60" s="14"/>
      <c r="E60" s="14"/>
      <c r="F60" s="14"/>
      <c r="G60" s="3"/>
    </row>
    <row r="61" spans="2:7" ht="13.2" x14ac:dyDescent="0.25">
      <c r="B61" s="2" t="s">
        <v>208</v>
      </c>
      <c r="C61" t="s">
        <v>260</v>
      </c>
      <c r="D61" s="14">
        <v>159</v>
      </c>
      <c r="E61" s="14" t="s">
        <v>261</v>
      </c>
      <c r="F61" s="14">
        <v>1</v>
      </c>
      <c r="G61" s="3">
        <v>159</v>
      </c>
    </row>
    <row r="62" spans="2:7" ht="13.2" x14ac:dyDescent="0.25">
      <c r="B62" s="2"/>
      <c r="C62" s="14"/>
      <c r="D62" s="14"/>
      <c r="E62" s="14" t="s">
        <v>258</v>
      </c>
      <c r="F62" s="14">
        <v>1</v>
      </c>
      <c r="G62" s="3">
        <v>159</v>
      </c>
    </row>
    <row r="63" spans="2:7" ht="13.2" x14ac:dyDescent="0.25">
      <c r="B63" s="2"/>
      <c r="C63" s="14"/>
      <c r="D63" s="14"/>
      <c r="E63" s="14" t="s">
        <v>262</v>
      </c>
      <c r="F63" s="14">
        <v>1</v>
      </c>
      <c r="G63" s="3">
        <v>159</v>
      </c>
    </row>
    <row r="64" spans="2:7" ht="13.2" x14ac:dyDescent="0.25">
      <c r="B64" s="2"/>
      <c r="C64" s="14"/>
      <c r="D64" s="14"/>
      <c r="E64" s="14"/>
      <c r="F64" s="14"/>
      <c r="G64" s="3"/>
    </row>
    <row r="65" spans="2:7" ht="13.2" x14ac:dyDescent="0.25">
      <c r="B65" s="2" t="s">
        <v>209</v>
      </c>
      <c r="C65" t="s">
        <v>263</v>
      </c>
      <c r="D65" s="14">
        <v>159</v>
      </c>
      <c r="E65" s="14" t="s">
        <v>267</v>
      </c>
      <c r="F65" s="14">
        <v>1</v>
      </c>
      <c r="G65" s="3">
        <v>159</v>
      </c>
    </row>
    <row r="66" spans="2:7" ht="13.2" x14ac:dyDescent="0.25">
      <c r="B66" s="2"/>
      <c r="C66" s="14"/>
      <c r="D66" s="14"/>
      <c r="E66" s="14" t="s">
        <v>271</v>
      </c>
      <c r="F66" s="14">
        <v>2</v>
      </c>
      <c r="G66" s="3">
        <v>318</v>
      </c>
    </row>
    <row r="67" spans="2:7" ht="13.2" x14ac:dyDescent="0.25">
      <c r="B67" s="2"/>
      <c r="C67" s="14"/>
      <c r="D67" s="14"/>
      <c r="E67" s="14" t="s">
        <v>272</v>
      </c>
      <c r="F67" s="14">
        <v>1</v>
      </c>
      <c r="G67" s="3">
        <v>159</v>
      </c>
    </row>
    <row r="68" spans="2:7" ht="13.2" x14ac:dyDescent="0.25">
      <c r="B68" s="2"/>
      <c r="C68" s="14"/>
      <c r="D68" s="14"/>
      <c r="E68" s="14"/>
      <c r="F68" s="14"/>
      <c r="G68" s="3"/>
    </row>
    <row r="69" spans="2:7" ht="13.2" x14ac:dyDescent="0.25">
      <c r="B69" s="2" t="s">
        <v>210</v>
      </c>
      <c r="C69" t="s">
        <v>264</v>
      </c>
      <c r="D69" s="14">
        <v>159</v>
      </c>
      <c r="E69" s="14" t="s">
        <v>268</v>
      </c>
      <c r="F69" s="14">
        <v>1</v>
      </c>
      <c r="G69" s="3">
        <v>159</v>
      </c>
    </row>
    <row r="70" spans="2:7" ht="13.2" x14ac:dyDescent="0.25">
      <c r="B70" s="2"/>
      <c r="C70" s="14"/>
      <c r="D70" s="14"/>
      <c r="E70" s="14" t="s">
        <v>271</v>
      </c>
      <c r="F70" s="14">
        <v>2</v>
      </c>
      <c r="G70" s="3">
        <v>318</v>
      </c>
    </row>
    <row r="71" spans="2:7" ht="13.2" x14ac:dyDescent="0.25">
      <c r="B71" s="2"/>
      <c r="C71" s="14"/>
      <c r="D71" s="14"/>
      <c r="E71" s="14" t="s">
        <v>21</v>
      </c>
      <c r="F71" s="14">
        <v>1</v>
      </c>
      <c r="G71" s="3">
        <v>159</v>
      </c>
    </row>
    <row r="72" spans="2:7" ht="13.2" x14ac:dyDescent="0.25">
      <c r="B72" s="2"/>
      <c r="C72" s="14"/>
      <c r="D72" s="14"/>
      <c r="E72" s="14"/>
      <c r="F72" s="14"/>
      <c r="G72" s="3"/>
    </row>
    <row r="73" spans="2:7" ht="13.2" x14ac:dyDescent="0.25">
      <c r="B73" s="2" t="s">
        <v>211</v>
      </c>
      <c r="C73" t="s">
        <v>265</v>
      </c>
      <c r="D73" s="14">
        <v>158</v>
      </c>
      <c r="E73" s="14" t="s">
        <v>269</v>
      </c>
      <c r="F73" s="14">
        <v>1</v>
      </c>
      <c r="G73" s="3">
        <v>158</v>
      </c>
    </row>
    <row r="74" spans="2:7" ht="13.2" x14ac:dyDescent="0.25">
      <c r="B74" s="2"/>
      <c r="C74" s="14"/>
      <c r="D74" s="14"/>
      <c r="E74" s="14" t="s">
        <v>273</v>
      </c>
      <c r="F74" s="14">
        <v>2</v>
      </c>
      <c r="G74" s="3">
        <v>316</v>
      </c>
    </row>
    <row r="75" spans="2:7" ht="13.2" x14ac:dyDescent="0.25">
      <c r="B75" s="2"/>
      <c r="C75" s="14"/>
      <c r="D75" s="14"/>
      <c r="E75" s="14" t="s">
        <v>21</v>
      </c>
      <c r="F75" s="14">
        <v>1</v>
      </c>
      <c r="G75" s="3">
        <v>158</v>
      </c>
    </row>
    <row r="76" spans="2:7" ht="13.2" x14ac:dyDescent="0.25">
      <c r="B76" s="2"/>
      <c r="C76" s="14"/>
      <c r="D76" s="14"/>
      <c r="E76" s="14"/>
      <c r="F76" s="14"/>
      <c r="G76" s="3"/>
    </row>
    <row r="77" spans="2:7" ht="13.2" x14ac:dyDescent="0.25">
      <c r="B77" s="2" t="s">
        <v>212</v>
      </c>
      <c r="C77" t="s">
        <v>266</v>
      </c>
      <c r="D77" s="14">
        <v>158</v>
      </c>
      <c r="E77" s="14" t="s">
        <v>270</v>
      </c>
      <c r="F77" s="14">
        <v>1</v>
      </c>
      <c r="G77" s="3">
        <v>158</v>
      </c>
    </row>
    <row r="78" spans="2:7" ht="13.2" x14ac:dyDescent="0.25">
      <c r="B78" s="2"/>
      <c r="C78" s="14"/>
      <c r="D78" s="14"/>
      <c r="E78" s="14" t="s">
        <v>273</v>
      </c>
      <c r="F78" s="14">
        <v>2</v>
      </c>
      <c r="G78" s="3">
        <v>316</v>
      </c>
    </row>
    <row r="79" spans="2:7" ht="13.2" x14ac:dyDescent="0.25">
      <c r="B79" s="2"/>
      <c r="C79" s="14"/>
      <c r="D79" s="14"/>
      <c r="E79" s="14" t="s">
        <v>274</v>
      </c>
      <c r="F79" s="14">
        <v>1</v>
      </c>
      <c r="G79" s="3">
        <v>158</v>
      </c>
    </row>
    <row r="80" spans="2:7" ht="13.2" x14ac:dyDescent="0.25">
      <c r="B80" s="5"/>
      <c r="C80" s="16"/>
      <c r="D80" s="16"/>
      <c r="E80" s="16"/>
      <c r="F80" s="16"/>
      <c r="G80" s="6"/>
    </row>
  </sheetData>
  <mergeCells count="2">
    <mergeCell ref="B2:G2"/>
    <mergeCell ref="B4:G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35086-2BDD-4412-8508-693429A15C20}">
  <dimension ref="B1:G25"/>
  <sheetViews>
    <sheetView topLeftCell="A4" workbookViewId="0">
      <selection activeCell="B2" sqref="B2:G25"/>
    </sheetView>
  </sheetViews>
  <sheetFormatPr baseColWidth="10" defaultRowHeight="13.2" x14ac:dyDescent="0.25"/>
  <cols>
    <col min="3" max="3" width="17.33203125" bestFit="1" customWidth="1"/>
    <col min="4" max="4" width="4.109375" customWidth="1"/>
  </cols>
  <sheetData>
    <row r="1" spans="2:7" ht="13.8" thickBot="1" x14ac:dyDescent="0.3"/>
    <row r="2" spans="2:7" ht="18.600000000000001" thickTop="1" thickBot="1" x14ac:dyDescent="0.35">
      <c r="B2" s="58" t="s">
        <v>276</v>
      </c>
      <c r="C2" s="59"/>
      <c r="D2" s="59"/>
      <c r="E2" s="59"/>
      <c r="F2" s="59"/>
      <c r="G2" s="60"/>
    </row>
    <row r="3" spans="2:7" ht="13.8" thickTop="1" x14ac:dyDescent="0.25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5.6" x14ac:dyDescent="0.3">
      <c r="B4" s="63" t="s">
        <v>194</v>
      </c>
      <c r="C4" s="64"/>
      <c r="D4" s="64"/>
      <c r="E4" s="64"/>
      <c r="F4" s="64"/>
      <c r="G4" s="65"/>
    </row>
    <row r="5" spans="2:7" x14ac:dyDescent="0.25">
      <c r="B5" s="32" t="s">
        <v>14</v>
      </c>
      <c r="C5" s="77" t="s">
        <v>277</v>
      </c>
      <c r="D5" s="78"/>
      <c r="E5" s="78"/>
      <c r="F5" s="78"/>
      <c r="G5" s="79"/>
    </row>
    <row r="6" spans="2:7" x14ac:dyDescent="0.25">
      <c r="B6" s="32"/>
      <c r="C6" s="80"/>
      <c r="D6" s="81"/>
      <c r="E6" s="81"/>
      <c r="F6" s="81"/>
      <c r="G6" s="82"/>
    </row>
    <row r="7" spans="2:7" x14ac:dyDescent="0.25">
      <c r="B7" s="32"/>
      <c r="C7" s="83"/>
      <c r="D7" s="84"/>
      <c r="E7" s="84"/>
      <c r="F7" s="84"/>
      <c r="G7" s="85"/>
    </row>
    <row r="8" spans="2:7" x14ac:dyDescent="0.25">
      <c r="B8" s="32" t="s">
        <v>41</v>
      </c>
      <c r="C8" t="s">
        <v>278</v>
      </c>
      <c r="D8" s="14">
        <v>119</v>
      </c>
      <c r="E8" s="14" t="s">
        <v>20</v>
      </c>
      <c r="F8" s="14">
        <v>5</v>
      </c>
      <c r="G8" s="3">
        <v>595</v>
      </c>
    </row>
    <row r="9" spans="2:7" x14ac:dyDescent="0.25">
      <c r="B9" s="32"/>
      <c r="C9" s="31"/>
      <c r="D9" s="14"/>
      <c r="E9" s="14" t="s">
        <v>26</v>
      </c>
      <c r="F9" s="14">
        <v>1</v>
      </c>
      <c r="G9" s="3">
        <v>119</v>
      </c>
    </row>
    <row r="10" spans="2:7" x14ac:dyDescent="0.25">
      <c r="B10" s="32"/>
      <c r="C10" s="31"/>
      <c r="D10" s="14"/>
      <c r="E10" s="14"/>
      <c r="F10" s="14"/>
      <c r="G10" s="3"/>
    </row>
    <row r="11" spans="2:7" x14ac:dyDescent="0.25">
      <c r="B11" s="32" t="s">
        <v>195</v>
      </c>
      <c r="C11" s="86" t="s">
        <v>279</v>
      </c>
      <c r="D11" s="87"/>
      <c r="E11" s="87"/>
      <c r="F11" s="87"/>
      <c r="G11" s="88"/>
    </row>
    <row r="12" spans="2:7" x14ac:dyDescent="0.25">
      <c r="B12" s="32"/>
      <c r="C12" s="80"/>
      <c r="D12" s="81"/>
      <c r="E12" s="81"/>
      <c r="F12" s="81"/>
      <c r="G12" s="82"/>
    </row>
    <row r="13" spans="2:7" x14ac:dyDescent="0.25">
      <c r="B13" s="32"/>
      <c r="C13" s="83"/>
      <c r="D13" s="84"/>
      <c r="E13" s="84"/>
      <c r="F13" s="84"/>
      <c r="G13" s="85"/>
    </row>
    <row r="14" spans="2:7" x14ac:dyDescent="0.25">
      <c r="B14" s="32" t="s">
        <v>196</v>
      </c>
      <c r="C14" t="s">
        <v>280</v>
      </c>
      <c r="D14" s="14" t="s">
        <v>281</v>
      </c>
      <c r="E14" s="14" t="s">
        <v>282</v>
      </c>
      <c r="F14" s="14">
        <v>10</v>
      </c>
      <c r="G14" s="3"/>
    </row>
    <row r="15" spans="2:7" x14ac:dyDescent="0.25">
      <c r="B15" s="32"/>
      <c r="C15" s="31"/>
      <c r="D15" s="14"/>
      <c r="E15" s="14" t="s">
        <v>20</v>
      </c>
      <c r="F15" s="14">
        <v>20</v>
      </c>
      <c r="G15" s="3"/>
    </row>
    <row r="16" spans="2:7" x14ac:dyDescent="0.25">
      <c r="B16" s="32"/>
      <c r="C16" s="31"/>
      <c r="D16" s="14"/>
      <c r="E16" s="14"/>
      <c r="F16" s="14"/>
      <c r="G16" s="3"/>
    </row>
    <row r="17" spans="2:7" x14ac:dyDescent="0.25">
      <c r="B17" s="32" t="s">
        <v>197</v>
      </c>
      <c r="D17" s="14"/>
      <c r="E17" s="14"/>
      <c r="F17" s="14"/>
      <c r="G17" s="3"/>
    </row>
    <row r="18" spans="2:7" x14ac:dyDescent="0.25">
      <c r="B18" s="32"/>
      <c r="C18" s="31"/>
      <c r="D18" s="14"/>
      <c r="E18" s="14"/>
      <c r="F18" s="14"/>
      <c r="G18" s="3"/>
    </row>
    <row r="19" spans="2:7" x14ac:dyDescent="0.25">
      <c r="B19" s="32"/>
      <c r="C19" s="31"/>
      <c r="D19" s="14"/>
      <c r="E19" s="14"/>
      <c r="F19" s="14"/>
      <c r="G19" s="3"/>
    </row>
    <row r="20" spans="2:7" x14ac:dyDescent="0.25">
      <c r="B20" s="32"/>
      <c r="C20" s="12"/>
      <c r="D20" s="14"/>
      <c r="E20" s="14"/>
      <c r="F20" s="14"/>
      <c r="G20" s="3"/>
    </row>
    <row r="21" spans="2:7" x14ac:dyDescent="0.25">
      <c r="B21" s="32" t="s">
        <v>198</v>
      </c>
      <c r="D21" s="14"/>
      <c r="E21" s="14"/>
      <c r="F21" s="14"/>
      <c r="G21" s="3"/>
    </row>
    <row r="22" spans="2:7" x14ac:dyDescent="0.25">
      <c r="B22" s="32"/>
      <c r="C22" s="31"/>
      <c r="D22" s="14"/>
      <c r="E22" s="14"/>
      <c r="F22" s="14"/>
      <c r="G22" s="3"/>
    </row>
    <row r="23" spans="2:7" x14ac:dyDescent="0.25">
      <c r="B23" s="32"/>
      <c r="C23" s="31"/>
      <c r="D23" s="14"/>
      <c r="E23" s="14"/>
      <c r="F23" s="14"/>
      <c r="G23" s="3"/>
    </row>
    <row r="24" spans="2:7" x14ac:dyDescent="0.25">
      <c r="B24" s="32"/>
      <c r="C24" s="31"/>
      <c r="D24" s="14"/>
      <c r="E24" s="14"/>
      <c r="F24" s="14"/>
      <c r="G24" s="3"/>
    </row>
    <row r="25" spans="2:7" x14ac:dyDescent="0.25">
      <c r="B25" s="32" t="s">
        <v>199</v>
      </c>
      <c r="D25" s="14"/>
      <c r="E25" s="14"/>
      <c r="F25" s="14"/>
      <c r="G25" s="3"/>
    </row>
  </sheetData>
  <mergeCells count="4">
    <mergeCell ref="B2:G2"/>
    <mergeCell ref="B4:G4"/>
    <mergeCell ref="C5:G7"/>
    <mergeCell ref="C11:G1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CED7D-3908-41D5-8662-9203539F72EC}">
  <dimension ref="B1:G25"/>
  <sheetViews>
    <sheetView topLeftCell="A10" workbookViewId="0">
      <selection activeCell="B2" sqref="B2:G25"/>
    </sheetView>
  </sheetViews>
  <sheetFormatPr baseColWidth="10" defaultRowHeight="13.2" x14ac:dyDescent="0.25"/>
  <cols>
    <col min="3" max="3" width="17.33203125" bestFit="1" customWidth="1"/>
    <col min="4" max="4" width="4.5546875" customWidth="1"/>
  </cols>
  <sheetData>
    <row r="1" spans="2:7" ht="13.8" thickBot="1" x14ac:dyDescent="0.3"/>
    <row r="2" spans="2:7" ht="18.600000000000001" thickTop="1" thickBot="1" x14ac:dyDescent="0.35">
      <c r="B2" s="58" t="s">
        <v>283</v>
      </c>
      <c r="C2" s="59"/>
      <c r="D2" s="59"/>
      <c r="E2" s="59"/>
      <c r="F2" s="59"/>
      <c r="G2" s="60"/>
    </row>
    <row r="3" spans="2:7" ht="13.8" thickTop="1" x14ac:dyDescent="0.25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5.6" x14ac:dyDescent="0.3">
      <c r="B4" s="63" t="s">
        <v>194</v>
      </c>
      <c r="C4" s="64"/>
      <c r="D4" s="64"/>
      <c r="E4" s="64"/>
      <c r="F4" s="64"/>
      <c r="G4" s="65"/>
    </row>
    <row r="5" spans="2:7" x14ac:dyDescent="0.25">
      <c r="B5" s="32" t="s">
        <v>14</v>
      </c>
      <c r="C5" s="77" t="s">
        <v>284</v>
      </c>
      <c r="D5" s="78"/>
      <c r="E5" s="78"/>
      <c r="F5" s="78"/>
      <c r="G5" s="79"/>
    </row>
    <row r="6" spans="2:7" x14ac:dyDescent="0.25">
      <c r="B6" s="32"/>
      <c r="C6" s="80"/>
      <c r="D6" s="81"/>
      <c r="E6" s="81"/>
      <c r="F6" s="81"/>
      <c r="G6" s="82"/>
    </row>
    <row r="7" spans="2:7" x14ac:dyDescent="0.25">
      <c r="B7" s="32"/>
      <c r="C7" s="83"/>
      <c r="D7" s="84"/>
      <c r="E7" s="84"/>
      <c r="F7" s="84"/>
      <c r="G7" s="85"/>
    </row>
    <row r="8" spans="2:7" x14ac:dyDescent="0.25">
      <c r="B8" s="32" t="s">
        <v>41</v>
      </c>
      <c r="C8" t="s">
        <v>285</v>
      </c>
      <c r="D8" s="14">
        <v>507</v>
      </c>
      <c r="E8" s="14" t="s">
        <v>81</v>
      </c>
      <c r="F8" s="14">
        <v>5</v>
      </c>
      <c r="G8" s="3">
        <f>D8*F8</f>
        <v>2535</v>
      </c>
    </row>
    <row r="9" spans="2:7" x14ac:dyDescent="0.25">
      <c r="B9" s="32"/>
      <c r="C9" s="31"/>
      <c r="D9" s="14"/>
      <c r="E9" s="14"/>
      <c r="F9" s="14"/>
      <c r="G9" s="3"/>
    </row>
    <row r="10" spans="2:7" x14ac:dyDescent="0.25">
      <c r="B10" s="32"/>
      <c r="C10" s="31"/>
      <c r="D10" s="14"/>
      <c r="E10" s="14"/>
      <c r="F10" s="14"/>
      <c r="G10" s="3"/>
    </row>
    <row r="11" spans="2:7" x14ac:dyDescent="0.25">
      <c r="B11" s="32" t="s">
        <v>195</v>
      </c>
      <c r="C11" s="86" t="s">
        <v>286</v>
      </c>
      <c r="D11" s="87"/>
      <c r="E11" s="87"/>
      <c r="F11" s="87"/>
      <c r="G11" s="88"/>
    </row>
    <row r="12" spans="2:7" x14ac:dyDescent="0.25">
      <c r="B12" s="32"/>
      <c r="C12" s="80"/>
      <c r="D12" s="81"/>
      <c r="E12" s="81"/>
      <c r="F12" s="81"/>
      <c r="G12" s="82"/>
    </row>
    <row r="13" spans="2:7" x14ac:dyDescent="0.25">
      <c r="B13" s="32"/>
      <c r="C13" s="83"/>
      <c r="D13" s="84"/>
      <c r="E13" s="84"/>
      <c r="F13" s="84"/>
      <c r="G13" s="85"/>
    </row>
    <row r="14" spans="2:7" x14ac:dyDescent="0.25">
      <c r="B14" s="32" t="s">
        <v>196</v>
      </c>
      <c r="C14" t="s">
        <v>287</v>
      </c>
      <c r="D14" s="14">
        <v>367</v>
      </c>
      <c r="E14" s="14" t="s">
        <v>223</v>
      </c>
      <c r="F14" s="14">
        <v>5</v>
      </c>
      <c r="G14" s="3">
        <f>F14*D14</f>
        <v>1835</v>
      </c>
    </row>
    <row r="15" spans="2:7" x14ac:dyDescent="0.25">
      <c r="B15" s="32"/>
      <c r="C15" s="31"/>
      <c r="D15" s="14"/>
      <c r="E15" s="14" t="s">
        <v>20</v>
      </c>
      <c r="F15" s="14">
        <v>1</v>
      </c>
      <c r="G15" s="3">
        <f>F15*D14</f>
        <v>367</v>
      </c>
    </row>
    <row r="16" spans="2:7" x14ac:dyDescent="0.25">
      <c r="B16" s="32"/>
      <c r="C16" s="31"/>
      <c r="D16" s="14"/>
      <c r="E16" s="14"/>
      <c r="F16" s="14"/>
      <c r="G16" s="3"/>
    </row>
    <row r="17" spans="2:7" x14ac:dyDescent="0.25">
      <c r="B17" s="32" t="s">
        <v>197</v>
      </c>
      <c r="C17" s="86" t="s">
        <v>288</v>
      </c>
      <c r="D17" s="87"/>
      <c r="E17" s="87"/>
      <c r="F17" s="87"/>
      <c r="G17" s="88"/>
    </row>
    <row r="18" spans="2:7" x14ac:dyDescent="0.25">
      <c r="B18" s="32"/>
      <c r="C18" s="80"/>
      <c r="D18" s="81"/>
      <c r="E18" s="81"/>
      <c r="F18" s="81"/>
      <c r="G18" s="82"/>
    </row>
    <row r="19" spans="2:7" x14ac:dyDescent="0.25">
      <c r="B19" s="32"/>
      <c r="C19" s="80"/>
      <c r="D19" s="81"/>
      <c r="E19" s="81"/>
      <c r="F19" s="81"/>
      <c r="G19" s="82"/>
    </row>
    <row r="20" spans="2:7" x14ac:dyDescent="0.25">
      <c r="B20" s="32"/>
      <c r="C20" s="83"/>
      <c r="D20" s="84"/>
      <c r="E20" s="84"/>
      <c r="F20" s="84"/>
      <c r="G20" s="85"/>
    </row>
    <row r="21" spans="2:7" x14ac:dyDescent="0.25">
      <c r="B21" s="32" t="s">
        <v>198</v>
      </c>
      <c r="D21" s="14"/>
      <c r="E21" s="14"/>
      <c r="F21" s="14"/>
      <c r="G21" s="3"/>
    </row>
    <row r="22" spans="2:7" x14ac:dyDescent="0.25">
      <c r="B22" s="32"/>
      <c r="C22" s="31"/>
      <c r="D22" s="14"/>
      <c r="E22" s="14"/>
      <c r="F22" s="14"/>
      <c r="G22" s="3"/>
    </row>
    <row r="23" spans="2:7" x14ac:dyDescent="0.25">
      <c r="B23" s="32"/>
      <c r="C23" s="31"/>
      <c r="D23" s="14"/>
      <c r="E23" s="14"/>
      <c r="F23" s="14"/>
      <c r="G23" s="3"/>
    </row>
    <row r="24" spans="2:7" x14ac:dyDescent="0.25">
      <c r="B24" s="32"/>
      <c r="C24" s="31"/>
      <c r="D24" s="14"/>
      <c r="E24" s="14"/>
      <c r="F24" s="14"/>
      <c r="G24" s="3"/>
    </row>
    <row r="25" spans="2:7" x14ac:dyDescent="0.25">
      <c r="B25" s="32" t="s">
        <v>199</v>
      </c>
      <c r="D25" s="14"/>
      <c r="E25" s="14"/>
      <c r="F25" s="14"/>
      <c r="G25" s="3"/>
    </row>
  </sheetData>
  <mergeCells count="5">
    <mergeCell ref="B2:G2"/>
    <mergeCell ref="B4:G4"/>
    <mergeCell ref="C5:G7"/>
    <mergeCell ref="C11:G13"/>
    <mergeCell ref="C17:G2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FAC28-D0B1-449B-9923-B89020A97C6A}">
  <dimension ref="B1:G25"/>
  <sheetViews>
    <sheetView topLeftCell="A16" workbookViewId="0">
      <selection activeCell="B2" sqref="B2:G25"/>
    </sheetView>
  </sheetViews>
  <sheetFormatPr baseColWidth="10" defaultRowHeight="13.2" x14ac:dyDescent="0.25"/>
  <cols>
    <col min="3" max="3" width="15.5546875" bestFit="1" customWidth="1"/>
    <col min="4" max="4" width="4.33203125" customWidth="1"/>
    <col min="6" max="6" width="4.5546875" customWidth="1"/>
  </cols>
  <sheetData>
    <row r="1" spans="2:7" ht="13.8" thickBot="1" x14ac:dyDescent="0.3"/>
    <row r="2" spans="2:7" ht="18.600000000000001" thickTop="1" thickBot="1" x14ac:dyDescent="0.35">
      <c r="B2" s="58" t="s">
        <v>289</v>
      </c>
      <c r="C2" s="59"/>
      <c r="D2" s="59"/>
      <c r="E2" s="59"/>
      <c r="F2" s="59"/>
      <c r="G2" s="60"/>
    </row>
    <row r="3" spans="2:7" ht="13.8" thickTop="1" x14ac:dyDescent="0.25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5.6" x14ac:dyDescent="0.3">
      <c r="B4" s="63" t="s">
        <v>194</v>
      </c>
      <c r="C4" s="64"/>
      <c r="D4" s="64"/>
      <c r="E4" s="64"/>
      <c r="F4" s="64"/>
      <c r="G4" s="65"/>
    </row>
    <row r="5" spans="2:7" x14ac:dyDescent="0.25">
      <c r="B5" s="32" t="s">
        <v>14</v>
      </c>
      <c r="C5" s="77" t="s">
        <v>290</v>
      </c>
      <c r="D5" s="78"/>
      <c r="E5" s="78"/>
      <c r="F5" s="78"/>
      <c r="G5" s="79"/>
    </row>
    <row r="6" spans="2:7" x14ac:dyDescent="0.25">
      <c r="B6" s="32"/>
      <c r="C6" s="80"/>
      <c r="D6" s="81"/>
      <c r="E6" s="81"/>
      <c r="F6" s="81"/>
      <c r="G6" s="82"/>
    </row>
    <row r="7" spans="2:7" x14ac:dyDescent="0.25">
      <c r="B7" s="32"/>
      <c r="C7" s="83"/>
      <c r="D7" s="84"/>
      <c r="E7" s="84"/>
      <c r="F7" s="84"/>
      <c r="G7" s="85"/>
    </row>
    <row r="8" spans="2:7" x14ac:dyDescent="0.25">
      <c r="B8" s="32" t="s">
        <v>41</v>
      </c>
      <c r="C8" t="s">
        <v>291</v>
      </c>
      <c r="D8" s="14">
        <v>24</v>
      </c>
      <c r="E8" s="14" t="s">
        <v>86</v>
      </c>
      <c r="F8" s="14">
        <v>10</v>
      </c>
      <c r="G8" s="3">
        <f>D8*F8</f>
        <v>240</v>
      </c>
    </row>
    <row r="9" spans="2:7" x14ac:dyDescent="0.25">
      <c r="B9" s="32"/>
      <c r="C9" s="31"/>
      <c r="D9" s="14"/>
      <c r="E9" s="14" t="s">
        <v>26</v>
      </c>
      <c r="F9" s="14">
        <v>10</v>
      </c>
      <c r="G9" s="3">
        <f>D8*F9</f>
        <v>240</v>
      </c>
    </row>
    <row r="10" spans="2:7" x14ac:dyDescent="0.25">
      <c r="B10" s="32"/>
      <c r="C10" s="31"/>
      <c r="D10" s="14"/>
      <c r="E10" s="14"/>
      <c r="F10" s="14"/>
      <c r="G10" s="3"/>
    </row>
    <row r="11" spans="2:7" x14ac:dyDescent="0.25">
      <c r="B11" s="32" t="s">
        <v>195</v>
      </c>
      <c r="C11" s="86" t="s">
        <v>292</v>
      </c>
      <c r="D11" s="87"/>
      <c r="E11" s="87"/>
      <c r="F11" s="87"/>
      <c r="G11" s="88"/>
    </row>
    <row r="12" spans="2:7" x14ac:dyDescent="0.25">
      <c r="B12" s="32"/>
      <c r="C12" s="80"/>
      <c r="D12" s="81"/>
      <c r="E12" s="81"/>
      <c r="F12" s="81"/>
      <c r="G12" s="82"/>
    </row>
    <row r="13" spans="2:7" x14ac:dyDescent="0.25">
      <c r="B13" s="32"/>
      <c r="C13" s="83"/>
      <c r="D13" s="84"/>
      <c r="E13" s="84"/>
      <c r="F13" s="84"/>
      <c r="G13" s="85"/>
    </row>
    <row r="14" spans="2:7" x14ac:dyDescent="0.25">
      <c r="B14" s="32" t="s">
        <v>196</v>
      </c>
      <c r="C14" t="s">
        <v>293</v>
      </c>
      <c r="D14" s="14">
        <v>171</v>
      </c>
      <c r="E14" s="14" t="s">
        <v>86</v>
      </c>
      <c r="F14" s="14">
        <v>10</v>
      </c>
      <c r="G14" s="3">
        <f>F14*D14</f>
        <v>1710</v>
      </c>
    </row>
    <row r="15" spans="2:7" x14ac:dyDescent="0.25">
      <c r="B15" s="32"/>
      <c r="C15" s="31"/>
      <c r="D15" s="14"/>
      <c r="E15" s="14" t="s">
        <v>294</v>
      </c>
      <c r="F15" s="14">
        <v>10</v>
      </c>
      <c r="G15" s="3">
        <f>F15*D14</f>
        <v>1710</v>
      </c>
    </row>
    <row r="16" spans="2:7" x14ac:dyDescent="0.25">
      <c r="B16" s="32"/>
      <c r="C16" s="31"/>
      <c r="D16" s="14"/>
      <c r="E16" s="14"/>
      <c r="F16" s="14"/>
      <c r="G16" s="3"/>
    </row>
    <row r="17" spans="2:7" x14ac:dyDescent="0.25">
      <c r="B17" s="32" t="s">
        <v>197</v>
      </c>
      <c r="C17" s="86" t="s">
        <v>295</v>
      </c>
      <c r="D17" s="87"/>
      <c r="E17" s="87"/>
      <c r="F17" s="87"/>
      <c r="G17" s="88"/>
    </row>
    <row r="18" spans="2:7" x14ac:dyDescent="0.25">
      <c r="B18" s="32"/>
      <c r="C18" s="80"/>
      <c r="D18" s="81"/>
      <c r="E18" s="81"/>
      <c r="F18" s="81"/>
      <c r="G18" s="82"/>
    </row>
    <row r="19" spans="2:7" x14ac:dyDescent="0.25">
      <c r="B19" s="32"/>
      <c r="C19" s="80"/>
      <c r="D19" s="81"/>
      <c r="E19" s="81"/>
      <c r="F19" s="81"/>
      <c r="G19" s="82"/>
    </row>
    <row r="20" spans="2:7" x14ac:dyDescent="0.25">
      <c r="B20" s="32"/>
      <c r="C20" s="83"/>
      <c r="D20" s="84"/>
      <c r="E20" s="84"/>
      <c r="F20" s="84"/>
      <c r="G20" s="85"/>
    </row>
    <row r="21" spans="2:7" x14ac:dyDescent="0.25">
      <c r="B21" s="32" t="s">
        <v>198</v>
      </c>
      <c r="C21" t="s">
        <v>296</v>
      </c>
      <c r="D21" s="14">
        <v>134</v>
      </c>
      <c r="E21" s="14" t="s">
        <v>86</v>
      </c>
      <c r="F21" s="14">
        <v>10</v>
      </c>
      <c r="G21" s="3">
        <f>$D$21*F21</f>
        <v>1340</v>
      </c>
    </row>
    <row r="22" spans="2:7" x14ac:dyDescent="0.25">
      <c r="B22" s="32"/>
      <c r="C22" s="31"/>
      <c r="D22" s="14"/>
      <c r="E22" s="14" t="s">
        <v>294</v>
      </c>
      <c r="F22" s="14">
        <v>10</v>
      </c>
      <c r="G22" s="3">
        <f t="shared" ref="G22:G23" si="0">$D$21*F22</f>
        <v>1340</v>
      </c>
    </row>
    <row r="23" spans="2:7" x14ac:dyDescent="0.25">
      <c r="B23" s="32"/>
      <c r="C23" s="31"/>
      <c r="D23" s="14"/>
      <c r="E23" s="14" t="s">
        <v>297</v>
      </c>
      <c r="F23" s="14">
        <v>10</v>
      </c>
      <c r="G23" s="3">
        <f t="shared" si="0"/>
        <v>1340</v>
      </c>
    </row>
    <row r="24" spans="2:7" x14ac:dyDescent="0.25">
      <c r="B24" s="32"/>
      <c r="C24" s="31"/>
      <c r="D24" s="14"/>
      <c r="E24" s="14"/>
      <c r="F24" s="14"/>
      <c r="G24" s="3"/>
    </row>
    <row r="25" spans="2:7" x14ac:dyDescent="0.25">
      <c r="B25" s="32" t="s">
        <v>199</v>
      </c>
      <c r="D25" s="14"/>
      <c r="E25" s="14"/>
      <c r="F25" s="14"/>
      <c r="G25" s="3"/>
    </row>
  </sheetData>
  <mergeCells count="5">
    <mergeCell ref="B2:G2"/>
    <mergeCell ref="B4:G4"/>
    <mergeCell ref="C5:G7"/>
    <mergeCell ref="C11:G13"/>
    <mergeCell ref="C17:G2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4EA0E-5C62-4A01-AA38-072936F7A304}">
  <dimension ref="B1:K29"/>
  <sheetViews>
    <sheetView topLeftCell="A7" workbookViewId="0">
      <selection activeCell="B2" sqref="B2:G20"/>
    </sheetView>
  </sheetViews>
  <sheetFormatPr baseColWidth="10" defaultRowHeight="13.2" x14ac:dyDescent="0.25"/>
  <cols>
    <col min="1" max="1" width="0.6640625" customWidth="1"/>
    <col min="3" max="3" width="20" bestFit="1" customWidth="1"/>
    <col min="4" max="4" width="5.109375" customWidth="1"/>
    <col min="5" max="5" width="20" bestFit="1" customWidth="1"/>
  </cols>
  <sheetData>
    <row r="1" spans="2:11" ht="13.8" thickBot="1" x14ac:dyDescent="0.3"/>
    <row r="2" spans="2:11" ht="18.600000000000001" thickTop="1" thickBot="1" x14ac:dyDescent="0.35">
      <c r="B2" s="58" t="s">
        <v>298</v>
      </c>
      <c r="C2" s="59"/>
      <c r="D2" s="59"/>
      <c r="E2" s="59"/>
      <c r="F2" s="59"/>
      <c r="G2" s="60"/>
    </row>
    <row r="3" spans="2:11" ht="13.8" thickTop="1" x14ac:dyDescent="0.25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1" ht="15.75" customHeight="1" x14ac:dyDescent="0.3">
      <c r="B4" s="63" t="s">
        <v>194</v>
      </c>
      <c r="C4" s="64"/>
      <c r="D4" s="64"/>
      <c r="E4" s="64"/>
      <c r="F4" s="64"/>
      <c r="G4" s="65"/>
    </row>
    <row r="5" spans="2:11" x14ac:dyDescent="0.25">
      <c r="B5" s="32" t="s">
        <v>300</v>
      </c>
      <c r="C5" s="77" t="s">
        <v>299</v>
      </c>
      <c r="D5" s="78"/>
      <c r="E5" s="78"/>
      <c r="F5" s="78"/>
      <c r="G5" s="79"/>
      <c r="H5" s="89" t="s">
        <v>301</v>
      </c>
      <c r="I5" s="90" t="s">
        <v>307</v>
      </c>
      <c r="J5" s="91"/>
      <c r="K5" s="91"/>
    </row>
    <row r="6" spans="2:11" x14ac:dyDescent="0.25">
      <c r="B6" s="32"/>
      <c r="C6" s="80"/>
      <c r="D6" s="81"/>
      <c r="E6" s="81"/>
      <c r="F6" s="81"/>
      <c r="G6" s="82"/>
      <c r="H6" s="89"/>
      <c r="I6" s="91"/>
      <c r="J6" s="91"/>
      <c r="K6" s="91"/>
    </row>
    <row r="7" spans="2:11" ht="27.75" customHeight="1" x14ac:dyDescent="0.25">
      <c r="B7" s="32"/>
      <c r="C7" s="83"/>
      <c r="D7" s="84"/>
      <c r="E7" s="84"/>
      <c r="F7" s="84"/>
      <c r="G7" s="85"/>
      <c r="H7" s="89"/>
      <c r="I7" s="91"/>
      <c r="J7" s="91"/>
      <c r="K7" s="91"/>
    </row>
    <row r="8" spans="2:11" x14ac:dyDescent="0.25">
      <c r="B8" s="32" t="s">
        <v>195</v>
      </c>
      <c r="C8" s="92" t="s">
        <v>305</v>
      </c>
      <c r="D8" s="87"/>
      <c r="E8" s="87"/>
      <c r="F8" s="87"/>
      <c r="G8" s="88"/>
      <c r="H8" s="89"/>
      <c r="I8" s="91"/>
      <c r="J8" s="91"/>
      <c r="K8" s="91"/>
    </row>
    <row r="9" spans="2:11" x14ac:dyDescent="0.25">
      <c r="B9" s="32"/>
      <c r="C9" s="80"/>
      <c r="D9" s="81"/>
      <c r="E9" s="81"/>
      <c r="F9" s="81"/>
      <c r="G9" s="82"/>
      <c r="H9" s="89"/>
      <c r="I9" s="91"/>
      <c r="J9" s="91"/>
      <c r="K9" s="91"/>
    </row>
    <row r="10" spans="2:11" ht="30.75" customHeight="1" x14ac:dyDescent="0.25">
      <c r="B10" s="32"/>
      <c r="C10" s="83"/>
      <c r="D10" s="84"/>
      <c r="E10" s="84"/>
      <c r="F10" s="84"/>
      <c r="G10" s="85"/>
      <c r="H10" s="89"/>
      <c r="I10" s="91"/>
      <c r="J10" s="91"/>
      <c r="K10" s="91"/>
    </row>
    <row r="11" spans="2:11" x14ac:dyDescent="0.25">
      <c r="B11" s="36" t="s">
        <v>302</v>
      </c>
      <c r="C11" s="35" t="s">
        <v>303</v>
      </c>
      <c r="D11" s="14">
        <v>127</v>
      </c>
      <c r="E11" s="37" t="s">
        <v>304</v>
      </c>
      <c r="F11" s="14">
        <v>10</v>
      </c>
      <c r="G11" s="3">
        <f>D11*F11</f>
        <v>1270</v>
      </c>
    </row>
    <row r="12" spans="2:11" x14ac:dyDescent="0.25">
      <c r="B12" s="32"/>
      <c r="C12" s="31"/>
      <c r="D12" s="14"/>
      <c r="E12" s="37" t="s">
        <v>306</v>
      </c>
      <c r="F12" s="14">
        <v>10</v>
      </c>
      <c r="G12" s="3">
        <f>D11*F12</f>
        <v>1270</v>
      </c>
    </row>
    <row r="13" spans="2:11" x14ac:dyDescent="0.25">
      <c r="B13" s="36" t="s">
        <v>308</v>
      </c>
      <c r="C13" s="38" t="s">
        <v>309</v>
      </c>
      <c r="D13" s="14">
        <v>127</v>
      </c>
      <c r="E13" s="35" t="s">
        <v>303</v>
      </c>
      <c r="F13" s="14">
        <v>1</v>
      </c>
      <c r="G13" s="3">
        <f>F13*D13</f>
        <v>127</v>
      </c>
    </row>
    <row r="14" spans="2:11" x14ac:dyDescent="0.25">
      <c r="B14" s="32"/>
      <c r="C14" s="31"/>
      <c r="D14" s="14"/>
      <c r="E14" s="37" t="s">
        <v>310</v>
      </c>
      <c r="F14" s="14">
        <v>1</v>
      </c>
      <c r="G14" s="3">
        <f>F14*D13</f>
        <v>127</v>
      </c>
    </row>
    <row r="15" spans="2:11" x14ac:dyDescent="0.25">
      <c r="B15" s="32" t="s">
        <v>195</v>
      </c>
      <c r="C15" s="86"/>
      <c r="D15" s="87"/>
      <c r="E15" s="87"/>
      <c r="F15" s="87"/>
      <c r="G15" s="88"/>
    </row>
    <row r="16" spans="2:11" x14ac:dyDescent="0.25">
      <c r="B16" s="32"/>
      <c r="C16" s="80"/>
      <c r="D16" s="81"/>
      <c r="E16" s="81"/>
      <c r="F16" s="81"/>
      <c r="G16" s="82"/>
    </row>
    <row r="17" spans="2:7" x14ac:dyDescent="0.25">
      <c r="B17" s="32"/>
      <c r="C17" s="83"/>
      <c r="D17" s="84"/>
      <c r="E17" s="84"/>
      <c r="F17" s="84"/>
      <c r="G17" s="85"/>
    </row>
    <row r="18" spans="2:7" x14ac:dyDescent="0.25">
      <c r="B18" s="32" t="s">
        <v>196</v>
      </c>
      <c r="D18" s="14"/>
      <c r="E18" s="14"/>
      <c r="F18" s="14"/>
      <c r="G18" s="3">
        <f>F18*D18</f>
        <v>0</v>
      </c>
    </row>
    <row r="19" spans="2:7" x14ac:dyDescent="0.25">
      <c r="B19" s="32"/>
      <c r="C19" s="31"/>
      <c r="D19" s="14"/>
      <c r="E19" s="14"/>
      <c r="F19" s="14"/>
      <c r="G19" s="3">
        <f>F19*D18</f>
        <v>0</v>
      </c>
    </row>
    <row r="20" spans="2:7" x14ac:dyDescent="0.25">
      <c r="B20" s="32"/>
      <c r="C20" s="31"/>
      <c r="D20" s="14"/>
      <c r="E20" s="14"/>
      <c r="F20" s="14"/>
      <c r="G20" s="3"/>
    </row>
    <row r="21" spans="2:7" x14ac:dyDescent="0.25">
      <c r="B21" s="32" t="s">
        <v>197</v>
      </c>
      <c r="C21" s="86" t="s">
        <v>295</v>
      </c>
      <c r="D21" s="87"/>
      <c r="E21" s="87"/>
      <c r="F21" s="87"/>
      <c r="G21" s="88"/>
    </row>
    <row r="22" spans="2:7" x14ac:dyDescent="0.25">
      <c r="B22" s="32"/>
      <c r="C22" s="80"/>
      <c r="D22" s="81"/>
      <c r="E22" s="81"/>
      <c r="F22" s="81"/>
      <c r="G22" s="82"/>
    </row>
    <row r="23" spans="2:7" x14ac:dyDescent="0.25">
      <c r="B23" s="32"/>
      <c r="C23" s="80"/>
      <c r="D23" s="81"/>
      <c r="E23" s="81"/>
      <c r="F23" s="81"/>
      <c r="G23" s="82"/>
    </row>
    <row r="24" spans="2:7" x14ac:dyDescent="0.25">
      <c r="B24" s="32"/>
      <c r="C24" s="83"/>
      <c r="D24" s="84"/>
      <c r="E24" s="84"/>
      <c r="F24" s="84"/>
      <c r="G24" s="85"/>
    </row>
    <row r="25" spans="2:7" x14ac:dyDescent="0.25">
      <c r="B25" s="32" t="s">
        <v>198</v>
      </c>
      <c r="C25" t="s">
        <v>296</v>
      </c>
      <c r="D25" s="14">
        <v>134</v>
      </c>
      <c r="E25" s="14" t="s">
        <v>86</v>
      </c>
      <c r="F25" s="14">
        <v>10</v>
      </c>
      <c r="G25" s="3">
        <f>$D$25*F25</f>
        <v>1340</v>
      </c>
    </row>
    <row r="26" spans="2:7" x14ac:dyDescent="0.25">
      <c r="B26" s="32"/>
      <c r="C26" s="31"/>
      <c r="D26" s="14"/>
      <c r="E26" s="14" t="s">
        <v>294</v>
      </c>
      <c r="F26" s="14">
        <v>10</v>
      </c>
      <c r="G26" s="3">
        <f t="shared" ref="G26:G27" si="0">$D$25*F26</f>
        <v>1340</v>
      </c>
    </row>
    <row r="27" spans="2:7" x14ac:dyDescent="0.25">
      <c r="B27" s="32"/>
      <c r="C27" s="31"/>
      <c r="D27" s="14"/>
      <c r="E27" s="14" t="s">
        <v>297</v>
      </c>
      <c r="F27" s="14">
        <v>10</v>
      </c>
      <c r="G27" s="3">
        <f t="shared" si="0"/>
        <v>1340</v>
      </c>
    </row>
    <row r="28" spans="2:7" x14ac:dyDescent="0.25">
      <c r="B28" s="32"/>
      <c r="C28" s="31"/>
      <c r="D28" s="14"/>
      <c r="E28" s="14"/>
      <c r="F28" s="14"/>
      <c r="G28" s="3"/>
    </row>
    <row r="29" spans="2:7" x14ac:dyDescent="0.25">
      <c r="B29" s="32" t="s">
        <v>199</v>
      </c>
      <c r="D29" s="14"/>
      <c r="E29" s="14"/>
      <c r="F29" s="14"/>
      <c r="G29" s="3"/>
    </row>
  </sheetData>
  <mergeCells count="8">
    <mergeCell ref="C15:G17"/>
    <mergeCell ref="C21:G24"/>
    <mergeCell ref="C8:G10"/>
    <mergeCell ref="H5:H10"/>
    <mergeCell ref="I5:K10"/>
    <mergeCell ref="B2:G2"/>
    <mergeCell ref="B4:G4"/>
    <mergeCell ref="C5:G7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08463-AAAC-4405-8028-CC464EE4C2BD}">
  <dimension ref="B1:G24"/>
  <sheetViews>
    <sheetView workbookViewId="0">
      <selection activeCell="K14" sqref="K14"/>
    </sheetView>
  </sheetViews>
  <sheetFormatPr baseColWidth="10" defaultRowHeight="13.2" x14ac:dyDescent="0.25"/>
  <cols>
    <col min="2" max="2" width="3.109375" customWidth="1"/>
    <col min="3" max="3" width="10.44140625" customWidth="1"/>
  </cols>
  <sheetData>
    <row r="1" spans="2:7" ht="13.8" thickBot="1" x14ac:dyDescent="0.3"/>
    <row r="2" spans="2:7" ht="18.600000000000001" thickTop="1" thickBot="1" x14ac:dyDescent="0.35">
      <c r="B2" s="101" t="s">
        <v>311</v>
      </c>
      <c r="C2" s="59"/>
      <c r="D2" s="59"/>
      <c r="E2" s="59"/>
      <c r="F2" s="59"/>
      <c r="G2" s="60"/>
    </row>
    <row r="3" spans="2:7" ht="13.8" thickTop="1" x14ac:dyDescent="0.25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6.2" thickBot="1" x14ac:dyDescent="0.35">
      <c r="B4" s="102" t="s">
        <v>194</v>
      </c>
      <c r="C4" s="103"/>
      <c r="D4" s="103"/>
      <c r="E4" s="103"/>
      <c r="F4" s="103"/>
      <c r="G4" s="104"/>
    </row>
    <row r="5" spans="2:7" ht="12.75" customHeight="1" x14ac:dyDescent="0.25">
      <c r="B5" s="105" t="s">
        <v>312</v>
      </c>
      <c r="C5" s="106"/>
      <c r="D5" s="106"/>
      <c r="E5" s="106"/>
      <c r="F5" s="106"/>
      <c r="G5" s="107"/>
    </row>
    <row r="6" spans="2:7" ht="12.75" customHeight="1" x14ac:dyDescent="0.25">
      <c r="B6" s="108"/>
      <c r="C6" s="109"/>
      <c r="D6" s="109"/>
      <c r="E6" s="109"/>
      <c r="F6" s="109"/>
      <c r="G6" s="110"/>
    </row>
    <row r="7" spans="2:7" ht="12.75" customHeight="1" x14ac:dyDescent="0.25">
      <c r="B7" s="108"/>
      <c r="C7" s="109"/>
      <c r="D7" s="109"/>
      <c r="E7" s="109"/>
      <c r="F7" s="109"/>
      <c r="G7" s="110"/>
    </row>
    <row r="8" spans="2:7" ht="12.75" customHeight="1" x14ac:dyDescent="0.25">
      <c r="B8" s="108"/>
      <c r="C8" s="109"/>
      <c r="D8" s="109"/>
      <c r="E8" s="109"/>
      <c r="F8" s="109"/>
      <c r="G8" s="110"/>
    </row>
    <row r="9" spans="2:7" ht="12.75" customHeight="1" x14ac:dyDescent="0.25">
      <c r="B9" s="108"/>
      <c r="C9" s="109"/>
      <c r="D9" s="109"/>
      <c r="E9" s="109"/>
      <c r="F9" s="109"/>
      <c r="G9" s="110"/>
    </row>
    <row r="10" spans="2:7" ht="12.75" customHeight="1" x14ac:dyDescent="0.25">
      <c r="B10" s="108"/>
      <c r="C10" s="109"/>
      <c r="D10" s="109"/>
      <c r="E10" s="109"/>
      <c r="F10" s="109"/>
      <c r="G10" s="110"/>
    </row>
    <row r="11" spans="2:7" ht="12.75" customHeight="1" x14ac:dyDescent="0.25">
      <c r="B11" s="108"/>
      <c r="C11" s="109"/>
      <c r="D11" s="109"/>
      <c r="E11" s="109"/>
      <c r="F11" s="109"/>
      <c r="G11" s="110"/>
    </row>
    <row r="12" spans="2:7" ht="12.75" customHeight="1" x14ac:dyDescent="0.25">
      <c r="B12" s="108"/>
      <c r="C12" s="109"/>
      <c r="D12" s="109"/>
      <c r="E12" s="109"/>
      <c r="F12" s="109"/>
      <c r="G12" s="110"/>
    </row>
    <row r="13" spans="2:7" ht="12.75" customHeight="1" x14ac:dyDescent="0.25">
      <c r="B13" s="108"/>
      <c r="C13" s="109"/>
      <c r="D13" s="109"/>
      <c r="E13" s="109"/>
      <c r="F13" s="109"/>
      <c r="G13" s="110"/>
    </row>
    <row r="14" spans="2:7" ht="12.75" customHeight="1" x14ac:dyDescent="0.25">
      <c r="B14" s="108"/>
      <c r="C14" s="109"/>
      <c r="D14" s="109"/>
      <c r="E14" s="109"/>
      <c r="F14" s="109"/>
      <c r="G14" s="110"/>
    </row>
    <row r="15" spans="2:7" ht="12.75" customHeight="1" x14ac:dyDescent="0.25">
      <c r="B15" s="108"/>
      <c r="C15" s="109"/>
      <c r="D15" s="109"/>
      <c r="E15" s="109"/>
      <c r="F15" s="109"/>
      <c r="G15" s="110"/>
    </row>
    <row r="16" spans="2:7" ht="12.75" customHeight="1" x14ac:dyDescent="0.25">
      <c r="B16" s="108"/>
      <c r="C16" s="109"/>
      <c r="D16" s="109"/>
      <c r="E16" s="109"/>
      <c r="F16" s="109"/>
      <c r="G16" s="110"/>
    </row>
    <row r="17" spans="2:7" ht="12.75" customHeight="1" x14ac:dyDescent="0.25">
      <c r="B17" s="108"/>
      <c r="C17" s="109"/>
      <c r="D17" s="109"/>
      <c r="E17" s="109"/>
      <c r="F17" s="109"/>
      <c r="G17" s="110"/>
    </row>
    <row r="18" spans="2:7" ht="12.75" customHeight="1" x14ac:dyDescent="0.25">
      <c r="B18" s="93"/>
      <c r="C18" s="94"/>
      <c r="D18" s="97" t="s">
        <v>313</v>
      </c>
      <c r="E18" s="97"/>
      <c r="F18" s="97"/>
      <c r="G18" s="98"/>
    </row>
    <row r="19" spans="2:7" ht="12.75" customHeight="1" x14ac:dyDescent="0.25">
      <c r="B19" s="93"/>
      <c r="C19" s="94"/>
      <c r="D19" s="97"/>
      <c r="E19" s="97"/>
      <c r="F19" s="97"/>
      <c r="G19" s="98"/>
    </row>
    <row r="20" spans="2:7" ht="12.75" customHeight="1" x14ac:dyDescent="0.25">
      <c r="B20" s="93"/>
      <c r="C20" s="94"/>
      <c r="D20" s="97"/>
      <c r="E20" s="97"/>
      <c r="F20" s="97"/>
      <c r="G20" s="98"/>
    </row>
    <row r="21" spans="2:7" ht="12.75" customHeight="1" x14ac:dyDescent="0.25">
      <c r="B21" s="93"/>
      <c r="C21" s="94"/>
      <c r="D21" s="97"/>
      <c r="E21" s="97"/>
      <c r="F21" s="97"/>
      <c r="G21" s="98"/>
    </row>
    <row r="22" spans="2:7" ht="12.75" customHeight="1" x14ac:dyDescent="0.25">
      <c r="B22" s="93"/>
      <c r="C22" s="94"/>
      <c r="D22" s="97"/>
      <c r="E22" s="97"/>
      <c r="F22" s="97"/>
      <c r="G22" s="98"/>
    </row>
    <row r="23" spans="2:7" ht="13.5" customHeight="1" thickBot="1" x14ac:dyDescent="0.3">
      <c r="B23" s="95"/>
      <c r="C23" s="96"/>
      <c r="D23" s="99"/>
      <c r="E23" s="99"/>
      <c r="F23" s="99"/>
      <c r="G23" s="100"/>
    </row>
    <row r="24" spans="2:7" ht="13.8" thickTop="1" x14ac:dyDescent="0.25"/>
  </sheetData>
  <mergeCells count="5">
    <mergeCell ref="B18:C23"/>
    <mergeCell ref="D18:G23"/>
    <mergeCell ref="B2:G2"/>
    <mergeCell ref="B4:G4"/>
    <mergeCell ref="B5:G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Total</vt:lpstr>
      <vt:lpstr>f1</vt:lpstr>
      <vt:lpstr>Tailleur</vt:lpstr>
      <vt:lpstr>Bijoutier</vt:lpstr>
      <vt:lpstr>Cordonnier</vt:lpstr>
      <vt:lpstr>Forgeron</vt:lpstr>
      <vt:lpstr>Sculpteur</vt:lpstr>
      <vt:lpstr>Façonneur</vt:lpstr>
      <vt:lpstr>Bricoleur</vt:lpstr>
      <vt:lpstr>Chasseur</vt:lpstr>
      <vt:lpstr>Alchi</vt:lpstr>
      <vt:lpstr>Paysan</vt:lpstr>
      <vt:lpstr>Mineur</vt:lpstr>
      <vt:lpstr>Bucheron</vt:lpstr>
      <vt:lpstr>Pecheur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preud'homme</dc:creator>
  <cp:lastModifiedBy>koch gilles</cp:lastModifiedBy>
  <dcterms:created xsi:type="dcterms:W3CDTF">2024-12-01T17:27:40Z</dcterms:created>
  <dcterms:modified xsi:type="dcterms:W3CDTF">2024-12-09T18:11:44Z</dcterms:modified>
</cp:coreProperties>
</file>