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36879794-4F76-46BB-8EC8-6A075645BC17}" xr6:coauthVersionLast="47" xr6:coauthVersionMax="47" xr10:uidLastSave="{00000000-0000-0000-0000-000000000000}"/>
  <bookViews>
    <workbookView xWindow="-108" yWindow="-108" windowWidth="23256" windowHeight="12576" tabRatio="583" xr2:uid="{EBA83196-EB83-45BF-962F-2AE8D171C24E}"/>
  </bookViews>
  <sheets>
    <sheet name="synthèse" sheetId="7" r:id="rId1"/>
    <sheet name="Facture 24" sheetId="1" r:id="rId2"/>
  </sheets>
  <definedNames>
    <definedName name="_xlnm._FilterDatabase" localSheetId="1" hidden="1">'Facture 24'!$A$1:$K$66</definedName>
    <definedName name="idcost">OFFSET(supplier,,4,)</definedName>
    <definedName name="liste">OFFSET(synthèse!$L$3,,,COUNTIF(synthèse!$L:$L,"&gt;&lt;"))</definedName>
    <definedName name="montant">OFFSET(supplier,,9,)</definedName>
    <definedName name="reste">OFFSET(supplier,,10,)</definedName>
    <definedName name="supplier">OFFSET('Facture 24'!$A$2,,,COUNTIF('Facture 24'!$A:$A,"&gt;&lt;")-1)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7" l="1" a="1"/>
  <c r="C5" i="7" s="1"/>
  <c r="C6" i="7" a="1"/>
  <c r="C6" i="7" s="1"/>
  <c r="C7" i="7" a="1"/>
  <c r="C7" i="7" s="1"/>
  <c r="C4" i="7" a="1"/>
  <c r="C4" i="7" s="1"/>
  <c r="L3" i="7" a="1"/>
  <c r="L3" i="7" s="1"/>
  <c r="L4" i="7" s="1" a="1"/>
  <c r="L4" i="7" s="1"/>
  <c r="L5" i="7" l="1" a="1"/>
  <c r="L5" i="7" s="1"/>
  <c r="L6" i="7" s="1" a="1"/>
  <c r="L6" i="7" s="1"/>
  <c r="K11" i="1"/>
  <c r="K10" i="1"/>
  <c r="D6" i="7" l="1" a="1"/>
  <c r="D6" i="7" s="1"/>
  <c r="D4" i="7" a="1"/>
  <c r="D4" i="7" s="1"/>
  <c r="L7" i="7" a="1"/>
  <c r="L7" i="7" s="1"/>
  <c r="K6" i="1"/>
  <c r="K7" i="1"/>
  <c r="K8" i="1"/>
  <c r="K9" i="1"/>
  <c r="K12" i="1"/>
  <c r="D5" i="7" s="1" a="1"/>
  <c r="D5" i="7" s="1"/>
  <c r="K13" i="1"/>
  <c r="K14" i="1"/>
  <c r="K15" i="1"/>
  <c r="K16" i="1"/>
  <c r="K17" i="1"/>
  <c r="K18" i="1"/>
  <c r="K19" i="1"/>
  <c r="D7" i="7" l="1" a="1"/>
  <c r="D7" i="7" s="1"/>
  <c r="L8" i="7" a="1"/>
  <c r="L8" i="7" s="1"/>
  <c r="K2" i="1"/>
  <c r="K3" i="1"/>
  <c r="K4" i="1"/>
  <c r="K5" i="1"/>
  <c r="L9" i="7" l="1" a="1"/>
  <c r="L9" i="7" s="1"/>
  <c r="L10" i="7" l="1" a="1"/>
  <c r="L10" i="7" s="1"/>
  <c r="L11" i="7" s="1" a="1"/>
  <c r="L11" i="7" s="1"/>
  <c r="L12" i="7" l="1" a="1"/>
  <c r="L12" i="7" s="1"/>
  <c r="L13" i="7" l="1" a="1"/>
  <c r="L13" i="7" s="1"/>
  <c r="L14" i="7" s="1" a="1"/>
  <c r="L14" i="7" s="1"/>
  <c r="L15" i="7" s="1" a="1"/>
  <c r="L15" i="7" s="1"/>
  <c r="L16" i="7" s="1" a="1"/>
  <c r="L16" i="7" s="1"/>
  <c r="L17" i="7" s="1" a="1"/>
  <c r="L17" i="7" s="1"/>
  <c r="L18" i="7" s="1" a="1"/>
  <c r="L18" i="7" s="1"/>
  <c r="L19" i="7" s="1" a="1"/>
  <c r="L19" i="7" s="1"/>
  <c r="L20" i="7" s="1" a="1"/>
  <c r="L20" i="7" s="1"/>
  <c r="L21" i="7" s="1" a="1"/>
  <c r="L21" i="7" s="1"/>
  <c r="L22" i="7" s="1" a="1"/>
  <c r="L22" i="7" s="1"/>
  <c r="L23" i="7" s="1" a="1"/>
  <c r="L23" i="7" s="1"/>
  <c r="L24" i="7" s="1" a="1"/>
  <c r="L24" i="7" s="1"/>
  <c r="L25" i="7" s="1" a="1"/>
  <c r="L25" i="7" s="1"/>
  <c r="L26" i="7" s="1" a="1"/>
  <c r="L26" i="7" s="1"/>
  <c r="L27" i="7" s="1" a="1"/>
  <c r="L27" i="7" s="1"/>
  <c r="L28" i="7" s="1" a="1"/>
  <c r="L28" i="7" s="1"/>
  <c r="L29" i="7" s="1" a="1"/>
  <c r="L29" i="7" s="1"/>
  <c r="L30" i="7" s="1" a="1"/>
  <c r="L30" i="7" s="1"/>
  <c r="L31" i="7" s="1" a="1"/>
  <c r="L31" i="7" s="1"/>
  <c r="L32" i="7" s="1" a="1"/>
  <c r="L32" i="7" s="1"/>
  <c r="L33" i="7" s="1" a="1"/>
  <c r="L33" i="7" s="1"/>
  <c r="L34" i="7" s="1" a="1"/>
  <c r="L34" i="7" s="1"/>
  <c r="L35" i="7" s="1" a="1"/>
  <c r="L35" i="7" s="1"/>
  <c r="L36" i="7" s="1" a="1"/>
  <c r="L36" i="7" s="1"/>
  <c r="L37" i="7" s="1" a="1"/>
  <c r="L37" i="7" s="1"/>
  <c r="L38" i="7" s="1" a="1"/>
  <c r="L38" i="7" s="1"/>
  <c r="L39" i="7" s="1" a="1"/>
  <c r="L39" i="7" s="1"/>
  <c r="L40" i="7" s="1" a="1"/>
  <c r="L40" i="7" s="1"/>
  <c r="L41" i="7" s="1" a="1"/>
  <c r="L41" i="7" s="1"/>
  <c r="L42" i="7" s="1" a="1"/>
  <c r="L42" i="7" s="1"/>
  <c r="L43" i="7" s="1" a="1"/>
  <c r="L43" i="7" s="1"/>
  <c r="L44" i="7" s="1" a="1"/>
  <c r="L44" i="7" s="1"/>
  <c r="L45" i="7" s="1" a="1"/>
  <c r="L45" i="7" s="1"/>
  <c r="L46" i="7" s="1" a="1"/>
  <c r="L46" i="7" s="1"/>
  <c r="L47" i="7" s="1" a="1"/>
  <c r="L47" i="7" s="1"/>
  <c r="L48" i="7" s="1" a="1"/>
  <c r="L48" i="7" s="1"/>
  <c r="L49" i="7" s="1" a="1"/>
  <c r="L49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<sst xmlns="http://schemas.openxmlformats.org/spreadsheetml/2006/main" count="118" uniqueCount="50">
  <si>
    <t>SUPPLIER/PARTNER</t>
  </si>
  <si>
    <t>SUPPL/PARTN
N°</t>
  </si>
  <si>
    <t>PROJECT</t>
  </si>
  <si>
    <t>COUNTRY</t>
  </si>
  <si>
    <t>ID/COST CENTER</t>
  </si>
  <si>
    <t>ID/INTERNAL ORDER</t>
  </si>
  <si>
    <t>PURCHASE ORDER N°</t>
  </si>
  <si>
    <t>DESCRIPTION</t>
  </si>
  <si>
    <t>MONTANT
FACTURE
ATTENDU
(TTC €)</t>
  </si>
  <si>
    <t>RESTE A
PAYER (TTC €)</t>
  </si>
  <si>
    <t>IT</t>
  </si>
  <si>
    <t>FR</t>
  </si>
  <si>
    <t>US</t>
  </si>
  <si>
    <t>186700002 / Frais de déplacements</t>
  </si>
  <si>
    <t>MEX</t>
  </si>
  <si>
    <t>KOR</t>
  </si>
  <si>
    <t>MONTANT
RECEPT 
(TTC €)</t>
  </si>
  <si>
    <t>lorem ipsum</t>
  </si>
  <si>
    <t>payé</t>
  </si>
  <si>
    <t>BE</t>
  </si>
  <si>
    <t>AUE</t>
  </si>
  <si>
    <t xml:space="preserve"> @FRinvoices</t>
  </si>
  <si>
    <t>BRAZIL</t>
  </si>
  <si>
    <t>S</t>
  </si>
  <si>
    <t>D</t>
  </si>
  <si>
    <t>J</t>
  </si>
  <si>
    <t>SF</t>
  </si>
  <si>
    <t>NN</t>
  </si>
  <si>
    <t>SE</t>
  </si>
  <si>
    <t>PHI</t>
  </si>
  <si>
    <t>STONE</t>
  </si>
  <si>
    <t>WS</t>
  </si>
  <si>
    <t>NSA</t>
  </si>
  <si>
    <t>PUB</t>
  </si>
  <si>
    <t>LMP</t>
  </si>
  <si>
    <t>AA</t>
  </si>
  <si>
    <t>FOR</t>
  </si>
  <si>
    <t>UNI</t>
  </si>
  <si>
    <t>SYNTHESE</t>
  </si>
  <si>
    <t>reste à payer</t>
  </si>
  <si>
    <t>Partenariats ONG</t>
  </si>
  <si>
    <t>Frais fonctionnement</t>
  </si>
  <si>
    <t>Comm</t>
  </si>
  <si>
    <t>Fonds</t>
  </si>
  <si>
    <t>Lorem ipsum</t>
  </si>
  <si>
    <t>liste choix&gt;&gt;</t>
  </si>
  <si>
    <t xml:space="preserve">pas de soucis de rajout de valeur  (pas de lignes vides) </t>
  </si>
  <si>
    <r>
      <t xml:space="preserve">les plages </t>
    </r>
    <r>
      <rPr>
        <sz val="11"/>
        <color rgb="FFFF0000"/>
        <rFont val="Calibri"/>
        <family val="2"/>
        <scheme val="minor"/>
      </rPr>
      <t>supplier/idcost/montant/reste</t>
    </r>
    <r>
      <rPr>
        <sz val="11"/>
        <color theme="1"/>
        <rFont val="Calibri"/>
        <family val="2"/>
        <scheme val="minor"/>
      </rPr>
      <t xml:space="preserve">  sont nommées en dynamique  </t>
    </r>
  </si>
  <si>
    <t xml:space="preserve">voir gestionnaire de noms </t>
  </si>
  <si>
    <t>tri alphab auto sans double nommé liste (pas touche)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</si>
</sst>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2" borderId="1" xfId="0" applyFill="1" applyBorder="1" applyAlignment="1">
      <alignment vertical="center"/>
    </xf>
    <xf numFmtId="0" fontId="0" fillId="2" borderId="0" xfId="0" applyFill="1"/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B071B-2BA1-4CDE-BBBD-CE7453F2C601}">
  <dimension ref="A2:M49"/>
  <sheetViews>
    <sheetView tabSelected="1" workbookViewId="0">
      <selection activeCell="F15" sqref="F15"/>
    </sheetView>
  </sheetViews>
  <sheetFormatPr baseColWidth="10" defaultRowHeight="14.4" x14ac:dyDescent="0.3"/>
  <cols>
    <col min="2" max="2" width="22.33203125" customWidth="1"/>
    <col min="4" max="4" width="13.77734375" customWidth="1"/>
    <col min="12" max="12" width="3.6640625" style="3" customWidth="1"/>
  </cols>
  <sheetData>
    <row r="2" spans="1:13" x14ac:dyDescent="0.3">
      <c r="B2" t="s">
        <v>38</v>
      </c>
      <c r="F2" t="s">
        <v>47</v>
      </c>
    </row>
    <row r="3" spans="1:13" x14ac:dyDescent="0.3">
      <c r="A3" t="s">
        <v>45</v>
      </c>
      <c r="B3" s="14" t="s">
        <v>32</v>
      </c>
      <c r="C3" s="1" t="s">
        <v>18</v>
      </c>
      <c r="D3" s="1" t="s">
        <v>39</v>
      </c>
      <c r="F3" t="s">
        <v>46</v>
      </c>
      <c r="L3" s="3" t="str" cm="1">
        <f t="array" aca="1" ref="L3" ca="1">INDEX(supplier,MATCH(0,COUNTIF(supplier,"&lt;"&amp;supplier)-SUM(COUNTIF(L$2:L2,supplier)),0))</f>
        <v>AA</v>
      </c>
      <c r="M3" t="s">
        <v>49</v>
      </c>
    </row>
    <row r="4" spans="1:13" x14ac:dyDescent="0.3">
      <c r="B4" s="15" t="s">
        <v>40</v>
      </c>
      <c r="C4" s="16" cm="1">
        <f t="array" aca="1" ref="C4" ca="1">SUMPRODUCT((supplier=$B$3)*(idcost=$B4)*(montant))</f>
        <v>0</v>
      </c>
      <c r="D4" s="16" cm="1">
        <f t="array" aca="1" ref="D4" ca="1">SUMPRODUCT((supplier=$B$3)*(idcost=$B4)*(reste))</f>
        <v>0</v>
      </c>
      <c r="F4" t="s">
        <v>48</v>
      </c>
      <c r="L4" s="3" t="str" cm="1">
        <f t="array" aca="1" ref="L4" ca="1">INDEX(supplier,MATCH(0,COUNTIF(supplier,"&lt;"&amp;supplier)-SUM(COUNTIF(L$2:L3,supplier)),0))</f>
        <v>D</v>
      </c>
    </row>
    <row r="5" spans="1:13" x14ac:dyDescent="0.3">
      <c r="B5" s="15" t="s">
        <v>41</v>
      </c>
      <c r="C5" s="16" cm="1">
        <f t="array" aca="1" ref="C5" ca="1">SUMPRODUCT((supplier=$B$3)*(idcost=$B5)*(montant))</f>
        <v>3</v>
      </c>
      <c r="D5" s="16" cm="1">
        <f t="array" aca="1" ref="D5" ca="1">SUMPRODUCT((supplier=$B$3)*(idcost=$B5)*(reste))</f>
        <v>1157</v>
      </c>
      <c r="L5" s="3" t="str" cm="1">
        <f t="array" aca="1" ref="L5" ca="1">INDEX(supplier,MATCH(0,COUNTIF(supplier,"&lt;"&amp;supplier)-SUM(COUNTIF(L$2:L4,supplier)),0))</f>
        <v>FOR</v>
      </c>
    </row>
    <row r="6" spans="1:13" x14ac:dyDescent="0.3">
      <c r="B6" s="17" t="s">
        <v>42</v>
      </c>
      <c r="C6" s="16" cm="1">
        <f t="array" aca="1" ref="C6" ca="1">SUMPRODUCT((supplier=$B$3)*(idcost=$B6)*(montant))</f>
        <v>0</v>
      </c>
      <c r="D6" s="16" cm="1">
        <f t="array" aca="1" ref="D6" ca="1">SUMPRODUCT((supplier=$B$3)*(idcost=$B6)*(reste))</f>
        <v>0</v>
      </c>
      <c r="L6" s="3" t="str" cm="1">
        <f t="array" aca="1" ref="L6" ca="1">INDEX(supplier,MATCH(0,COUNTIF(supplier,"&lt;"&amp;supplier)-SUM(COUNTIF(L$2:L5,supplier)),0))</f>
        <v>J</v>
      </c>
    </row>
    <row r="7" spans="1:13" x14ac:dyDescent="0.3">
      <c r="B7" s="17" t="s">
        <v>43</v>
      </c>
      <c r="C7" s="16" cm="1">
        <f t="array" aca="1" ref="C7" ca="1">SUMPRODUCT((supplier=$B$3)*(idcost=$B7)*(montant))</f>
        <v>0</v>
      </c>
      <c r="D7" s="16" cm="1">
        <f t="array" aca="1" ref="D7" ca="1">SUMPRODUCT((supplier=$B$3)*(idcost=$B7)*(reste))</f>
        <v>0</v>
      </c>
      <c r="L7" s="3" t="str" cm="1">
        <f t="array" aca="1" ref="L7" ca="1">INDEX(supplier,MATCH(0,COUNTIF(supplier,"&lt;"&amp;supplier)-SUM(COUNTIF(L$2:L6,supplier)),0))</f>
        <v>LMP</v>
      </c>
    </row>
    <row r="8" spans="1:13" x14ac:dyDescent="0.3">
      <c r="L8" s="3" t="str" cm="1">
        <f t="array" aca="1" ref="L8" ca="1">INDEX(supplier,MATCH(0,COUNTIF(supplier,"&lt;"&amp;supplier)-SUM(COUNTIF(L$2:L7,supplier)),0))</f>
        <v>NN</v>
      </c>
    </row>
    <row r="9" spans="1:13" x14ac:dyDescent="0.3">
      <c r="L9" s="3" t="str" cm="1">
        <f t="array" aca="1" ref="L9" ca="1">INDEX(supplier,MATCH(0,COUNTIF(supplier,"&lt;"&amp;supplier)-SUM(COUNTIF(L$2:L8,supplier)),0))</f>
        <v>NSA</v>
      </c>
    </row>
    <row r="10" spans="1:13" x14ac:dyDescent="0.3">
      <c r="L10" s="3" t="str" cm="1">
        <f t="array" aca="1" ref="L10" ca="1">INDEX(supplier,MATCH(0,COUNTIF(supplier,"&lt;"&amp;supplier)-SUM(COUNTIF(L$2:L9,supplier)),0))</f>
        <v>PHI</v>
      </c>
    </row>
    <row r="11" spans="1:13" x14ac:dyDescent="0.3">
      <c r="L11" s="3" t="str" cm="1">
        <f t="array" aca="1" ref="L11" ca="1">INDEX(supplier,MATCH(0,COUNTIF(supplier,"&lt;"&amp;supplier)-SUM(COUNTIF(L$2:L10,supplier)),0))</f>
        <v>PUB</v>
      </c>
    </row>
    <row r="12" spans="1:13" x14ac:dyDescent="0.3">
      <c r="L12" s="3" t="str" cm="1">
        <f t="array" aca="1" ref="L12" ca="1">INDEX(supplier,MATCH(0,COUNTIF(supplier,"&lt;"&amp;supplier)-SUM(COUNTIF(L$2:L11,supplier)),0))</f>
        <v>S</v>
      </c>
    </row>
    <row r="13" spans="1:13" x14ac:dyDescent="0.3">
      <c r="L13" s="3" t="str" cm="1">
        <f t="array" aca="1" ref="L13" ca="1">INDEX(supplier,MATCH(0,COUNTIF(supplier,"&lt;"&amp;supplier)-SUM(COUNTIF(L$2:L12,supplier)),0))</f>
        <v>SE</v>
      </c>
    </row>
    <row r="14" spans="1:13" x14ac:dyDescent="0.3">
      <c r="L14" s="3" t="str" cm="1">
        <f t="array" aca="1" ref="L14" ca="1">INDEX(supplier,MATCH(0,COUNTIF(supplier,"&lt;"&amp;supplier)-SUM(COUNTIF(L$2:L13,supplier)),0))</f>
        <v>SF</v>
      </c>
    </row>
    <row r="15" spans="1:13" x14ac:dyDescent="0.3">
      <c r="L15" s="3" t="str" cm="1">
        <f t="array" aca="1" ref="L15" ca="1">INDEX(supplier,MATCH(0,COUNTIF(supplier,"&lt;"&amp;supplier)-SUM(COUNTIF(L$2:L14,supplier)),0))</f>
        <v>STONE</v>
      </c>
    </row>
    <row r="16" spans="1:13" x14ac:dyDescent="0.3">
      <c r="L16" s="3" t="str" cm="1">
        <f t="array" aca="1" ref="L16" ca="1">INDEX(supplier,MATCH(0,COUNTIF(supplier,"&lt;"&amp;supplier)-SUM(COUNTIF(L$2:L15,supplier)),0))</f>
        <v>UNI</v>
      </c>
    </row>
    <row r="17" spans="12:12" x14ac:dyDescent="0.3">
      <c r="L17" s="3" t="str" cm="1">
        <f t="array" aca="1" ref="L17" ca="1">INDEX(supplier,MATCH(0,COUNTIF(supplier,"&lt;"&amp;supplier)-SUM(COUNTIF(L$2:L16,supplier)),0))</f>
        <v>WS</v>
      </c>
    </row>
    <row r="18" spans="12:12" x14ac:dyDescent="0.3">
      <c r="L18" s="3" t="e" cm="1">
        <f t="array" aca="1" ref="L18" ca="1">INDEX(supplier,MATCH(0,COUNTIF(supplier,"&lt;"&amp;supplier)-SUM(COUNTIF(L$2:L17,supplier)),0))</f>
        <v>#N/A</v>
      </c>
    </row>
    <row r="19" spans="12:12" x14ac:dyDescent="0.3">
      <c r="L19" s="3" t="e" cm="1">
        <f t="array" aca="1" ref="L19" ca="1">INDEX(supplier,MATCH(0,COUNTIF(supplier,"&lt;"&amp;supplier)-SUM(COUNTIF(L$2:L18,supplier)),0))</f>
        <v>#N/A</v>
      </c>
    </row>
    <row r="20" spans="12:12" x14ac:dyDescent="0.3">
      <c r="L20" s="3" t="e" cm="1">
        <f t="array" aca="1" ref="L20" ca="1">INDEX(supplier,MATCH(0,COUNTIF(supplier,"&lt;"&amp;supplier)-SUM(COUNTIF(L$2:L19,supplier)),0))</f>
        <v>#N/A</v>
      </c>
    </row>
    <row r="21" spans="12:12" x14ac:dyDescent="0.3">
      <c r="L21" s="3" t="e" cm="1">
        <f t="array" aca="1" ref="L21" ca="1">INDEX(supplier,MATCH(0,COUNTIF(supplier,"&lt;"&amp;supplier)-SUM(COUNTIF(L$2:L20,supplier)),0))</f>
        <v>#N/A</v>
      </c>
    </row>
    <row r="22" spans="12:12" x14ac:dyDescent="0.3">
      <c r="L22" s="3" t="e" cm="1">
        <f t="array" aca="1" ref="L22" ca="1">INDEX(supplier,MATCH(0,COUNTIF(supplier,"&lt;"&amp;supplier)-SUM(COUNTIF(L$2:L21,supplier)),0))</f>
        <v>#N/A</v>
      </c>
    </row>
    <row r="23" spans="12:12" x14ac:dyDescent="0.3">
      <c r="L23" s="3" t="e" cm="1">
        <f t="array" aca="1" ref="L23" ca="1">INDEX(supplier,MATCH(0,COUNTIF(supplier,"&lt;"&amp;supplier)-SUM(COUNTIF(L$2:L22,supplier)),0))</f>
        <v>#N/A</v>
      </c>
    </row>
    <row r="24" spans="12:12" x14ac:dyDescent="0.3">
      <c r="L24" s="3" t="e" cm="1">
        <f t="array" aca="1" ref="L24" ca="1">INDEX(supplier,MATCH(0,COUNTIF(supplier,"&lt;"&amp;supplier)-SUM(COUNTIF(L$2:L23,supplier)),0))</f>
        <v>#N/A</v>
      </c>
    </row>
    <row r="25" spans="12:12" x14ac:dyDescent="0.3">
      <c r="L25" s="3" t="e" cm="1">
        <f t="array" aca="1" ref="L25" ca="1">INDEX(supplier,MATCH(0,COUNTIF(supplier,"&lt;"&amp;supplier)-SUM(COUNTIF(L$2:L24,supplier)),0))</f>
        <v>#N/A</v>
      </c>
    </row>
    <row r="26" spans="12:12" x14ac:dyDescent="0.3">
      <c r="L26" s="3" t="e" cm="1">
        <f t="array" aca="1" ref="L26" ca="1">INDEX(supplier,MATCH(0,COUNTIF(supplier,"&lt;"&amp;supplier)-SUM(COUNTIF(L$2:L25,supplier)),0))</f>
        <v>#N/A</v>
      </c>
    </row>
    <row r="27" spans="12:12" x14ac:dyDescent="0.3">
      <c r="L27" s="3" t="e" cm="1">
        <f t="array" aca="1" ref="L27" ca="1">INDEX(supplier,MATCH(0,COUNTIF(supplier,"&lt;"&amp;supplier)-SUM(COUNTIF(L$2:L26,supplier)),0))</f>
        <v>#N/A</v>
      </c>
    </row>
    <row r="28" spans="12:12" x14ac:dyDescent="0.3">
      <c r="L28" s="3" t="e" cm="1">
        <f t="array" aca="1" ref="L28" ca="1">INDEX(supplier,MATCH(0,COUNTIF(supplier,"&lt;"&amp;supplier)-SUM(COUNTIF(L$2:L27,supplier)),0))</f>
        <v>#N/A</v>
      </c>
    </row>
    <row r="29" spans="12:12" x14ac:dyDescent="0.3">
      <c r="L29" s="3" t="e" cm="1">
        <f t="array" aca="1" ref="L29" ca="1">INDEX(supplier,MATCH(0,COUNTIF(supplier,"&lt;"&amp;supplier)-SUM(COUNTIF(L$2:L28,supplier)),0))</f>
        <v>#N/A</v>
      </c>
    </row>
    <row r="30" spans="12:12" x14ac:dyDescent="0.3">
      <c r="L30" s="3" t="e" cm="1">
        <f t="array" aca="1" ref="L30" ca="1">INDEX(supplier,MATCH(0,COUNTIF(supplier,"&lt;"&amp;supplier)-SUM(COUNTIF(L$2:L29,supplier)),0))</f>
        <v>#N/A</v>
      </c>
    </row>
    <row r="31" spans="12:12" x14ac:dyDescent="0.3">
      <c r="L31" s="3" t="e" cm="1">
        <f t="array" aca="1" ref="L31" ca="1">INDEX(supplier,MATCH(0,COUNTIF(supplier,"&lt;"&amp;supplier)-SUM(COUNTIF(L$2:L30,supplier)),0))</f>
        <v>#N/A</v>
      </c>
    </row>
    <row r="32" spans="12:12" x14ac:dyDescent="0.3">
      <c r="L32" s="3" t="e" cm="1">
        <f t="array" aca="1" ref="L32" ca="1">INDEX(supplier,MATCH(0,COUNTIF(supplier,"&lt;"&amp;supplier)-SUM(COUNTIF(L$2:L31,supplier)),0))</f>
        <v>#N/A</v>
      </c>
    </row>
    <row r="33" spans="12:12" x14ac:dyDescent="0.3">
      <c r="L33" s="3" t="e" cm="1">
        <f t="array" aca="1" ref="L33" ca="1">INDEX(supplier,MATCH(0,COUNTIF(supplier,"&lt;"&amp;supplier)-SUM(COUNTIF(L$2:L32,supplier)),0))</f>
        <v>#N/A</v>
      </c>
    </row>
    <row r="34" spans="12:12" x14ac:dyDescent="0.3">
      <c r="L34" s="3" t="e" cm="1">
        <f t="array" aca="1" ref="L34" ca="1">INDEX(supplier,MATCH(0,COUNTIF(supplier,"&lt;"&amp;supplier)-SUM(COUNTIF(L$2:L33,supplier)),0))</f>
        <v>#N/A</v>
      </c>
    </row>
    <row r="35" spans="12:12" x14ac:dyDescent="0.3">
      <c r="L35" s="3" t="e" cm="1">
        <f t="array" aca="1" ref="L35" ca="1">INDEX(supplier,MATCH(0,COUNTIF(supplier,"&lt;"&amp;supplier)-SUM(COUNTIF(L$2:L34,supplier)),0))</f>
        <v>#N/A</v>
      </c>
    </row>
    <row r="36" spans="12:12" x14ac:dyDescent="0.3">
      <c r="L36" s="3" t="e" cm="1">
        <f t="array" aca="1" ref="L36" ca="1">INDEX(supplier,MATCH(0,COUNTIF(supplier,"&lt;"&amp;supplier)-SUM(COUNTIF(L$2:L35,supplier)),0))</f>
        <v>#N/A</v>
      </c>
    </row>
    <row r="37" spans="12:12" x14ac:dyDescent="0.3">
      <c r="L37" s="3" t="e" cm="1">
        <f t="array" aca="1" ref="L37" ca="1">INDEX(supplier,MATCH(0,COUNTIF(supplier,"&lt;"&amp;supplier)-SUM(COUNTIF(L$2:L36,supplier)),0))</f>
        <v>#N/A</v>
      </c>
    </row>
    <row r="38" spans="12:12" x14ac:dyDescent="0.3">
      <c r="L38" s="3" t="e" cm="1">
        <f t="array" aca="1" ref="L38" ca="1">INDEX(supplier,MATCH(0,COUNTIF(supplier,"&lt;"&amp;supplier)-SUM(COUNTIF(L$2:L37,supplier)),0))</f>
        <v>#N/A</v>
      </c>
    </row>
    <row r="39" spans="12:12" x14ac:dyDescent="0.3">
      <c r="L39" s="3" t="e" cm="1">
        <f t="array" aca="1" ref="L39" ca="1">INDEX(supplier,MATCH(0,COUNTIF(supplier,"&lt;"&amp;supplier)-SUM(COUNTIF(L$2:L38,supplier)),0))</f>
        <v>#N/A</v>
      </c>
    </row>
    <row r="40" spans="12:12" x14ac:dyDescent="0.3">
      <c r="L40" s="3" t="e" cm="1">
        <f t="array" aca="1" ref="L40" ca="1">INDEX(supplier,MATCH(0,COUNTIF(supplier,"&lt;"&amp;supplier)-SUM(COUNTIF(L$2:L39,supplier)),0))</f>
        <v>#N/A</v>
      </c>
    </row>
    <row r="41" spans="12:12" x14ac:dyDescent="0.3">
      <c r="L41" s="3" t="e" cm="1">
        <f t="array" aca="1" ref="L41" ca="1">INDEX(supplier,MATCH(0,COUNTIF(supplier,"&lt;"&amp;supplier)-SUM(COUNTIF(L$2:L40,supplier)),0))</f>
        <v>#N/A</v>
      </c>
    </row>
    <row r="42" spans="12:12" x14ac:dyDescent="0.3">
      <c r="L42" s="3" t="e" cm="1">
        <f t="array" aca="1" ref="L42" ca="1">INDEX(supplier,MATCH(0,COUNTIF(supplier,"&lt;"&amp;supplier)-SUM(COUNTIF(L$2:L41,supplier)),0))</f>
        <v>#N/A</v>
      </c>
    </row>
    <row r="43" spans="12:12" x14ac:dyDescent="0.3">
      <c r="L43" s="3" t="e" cm="1">
        <f t="array" aca="1" ref="L43" ca="1">INDEX(supplier,MATCH(0,COUNTIF(supplier,"&lt;"&amp;supplier)-SUM(COUNTIF(L$2:L42,supplier)),0))</f>
        <v>#N/A</v>
      </c>
    </row>
    <row r="44" spans="12:12" x14ac:dyDescent="0.3">
      <c r="L44" s="3" t="e" cm="1">
        <f t="array" aca="1" ref="L44" ca="1">INDEX(supplier,MATCH(0,COUNTIF(supplier,"&lt;"&amp;supplier)-SUM(COUNTIF(L$2:L43,supplier)),0))</f>
        <v>#N/A</v>
      </c>
    </row>
    <row r="45" spans="12:12" x14ac:dyDescent="0.3">
      <c r="L45" s="3" t="e" cm="1">
        <f t="array" aca="1" ref="L45" ca="1">INDEX(supplier,MATCH(0,COUNTIF(supplier,"&lt;"&amp;supplier)-SUM(COUNTIF(L$2:L44,supplier)),0))</f>
        <v>#N/A</v>
      </c>
    </row>
    <row r="46" spans="12:12" x14ac:dyDescent="0.3">
      <c r="L46" s="3" t="e" cm="1">
        <f t="array" aca="1" ref="L46" ca="1">INDEX(supplier,MATCH(0,COUNTIF(supplier,"&lt;"&amp;supplier)-SUM(COUNTIF(L$2:L45,supplier)),0))</f>
        <v>#N/A</v>
      </c>
    </row>
    <row r="47" spans="12:12" x14ac:dyDescent="0.3">
      <c r="L47" s="3" t="e" cm="1">
        <f t="array" aca="1" ref="L47" ca="1">INDEX(supplier,MATCH(0,COUNTIF(supplier,"&lt;"&amp;supplier)-SUM(COUNTIF(L$2:L46,supplier)),0))</f>
        <v>#N/A</v>
      </c>
    </row>
    <row r="48" spans="12:12" x14ac:dyDescent="0.3">
      <c r="L48" s="3" t="e" cm="1">
        <f t="array" aca="1" ref="L48" ca="1">INDEX(supplier,MATCH(0,COUNTIF(supplier,"&lt;"&amp;supplier)-SUM(COUNTIF(L$2:L47,supplier)),0))</f>
        <v>#N/A</v>
      </c>
    </row>
    <row r="49" spans="12:12" x14ac:dyDescent="0.3">
      <c r="L49" s="3" t="e" cm="1">
        <f t="array" aca="1" ref="L49" ca="1">INDEX(supplier,MATCH(0,COUNTIF(supplier,"&lt;"&amp;supplier)-SUM(COUNTIF(L$2:L48,supplier)),0))</f>
        <v>#N/A</v>
      </c>
    </row>
  </sheetData>
  <dataValidations count="1">
    <dataValidation type="list" allowBlank="1" showInputMessage="1" showErrorMessage="1" sqref="B3" xr:uid="{69B32429-AD01-436B-B34D-41E7F364EF42}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04127-D02F-4448-9A0C-8BAA238AE5FC}">
  <dimension ref="A1:K114"/>
  <sheetViews>
    <sheetView zoomScale="67" zoomScaleNormal="100" workbookViewId="0">
      <pane xSplit="4" topLeftCell="E1" activePane="topRight" state="frozen"/>
      <selection pane="topRight" activeCell="H23" sqref="H23"/>
    </sheetView>
  </sheetViews>
  <sheetFormatPr baseColWidth="10" defaultColWidth="10.88671875" defaultRowHeight="14.4" x14ac:dyDescent="0.3"/>
  <cols>
    <col min="1" max="1" width="48.5546875" style="6" customWidth="1"/>
    <col min="2" max="2" width="15.21875" style="9" customWidth="1"/>
    <col min="3" max="3" width="27.33203125" style="6" customWidth="1"/>
    <col min="4" max="4" width="11.88671875" style="9" customWidth="1"/>
    <col min="5" max="5" width="54.77734375" style="6" customWidth="1"/>
    <col min="6" max="6" width="31.88671875" style="6" customWidth="1"/>
    <col min="7" max="7" width="28.88671875" style="10" customWidth="1"/>
    <col min="8" max="8" width="66.21875" style="6" customWidth="1"/>
    <col min="9" max="9" width="11" style="6" customWidth="1"/>
    <col min="10" max="10" width="11.109375" style="6" customWidth="1"/>
    <col min="11" max="16384" width="10.88671875" style="6"/>
  </cols>
  <sheetData>
    <row r="1" spans="1:11" s="8" customFormat="1" ht="61.95" customHeigh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16</v>
      </c>
      <c r="K1" s="7" t="s">
        <v>9</v>
      </c>
    </row>
    <row r="2" spans="1:11" x14ac:dyDescent="0.3">
      <c r="A2" s="13" t="s">
        <v>23</v>
      </c>
      <c r="B2" s="1">
        <v>147495</v>
      </c>
      <c r="C2" s="2" t="s">
        <v>44</v>
      </c>
      <c r="D2" s="1" t="s">
        <v>11</v>
      </c>
      <c r="E2" s="2" t="s">
        <v>40</v>
      </c>
      <c r="F2" s="2"/>
      <c r="G2" s="5">
        <v>24053196</v>
      </c>
      <c r="H2" s="2" t="s">
        <v>17</v>
      </c>
      <c r="I2" s="2">
        <v>140000</v>
      </c>
      <c r="J2" s="13"/>
      <c r="K2" s="13">
        <f t="shared" ref="K2:K19" si="0">I2-J2</f>
        <v>140000</v>
      </c>
    </row>
    <row r="3" spans="1:11" x14ac:dyDescent="0.3">
      <c r="A3" s="13" t="s">
        <v>24</v>
      </c>
      <c r="B3" s="1">
        <v>132841</v>
      </c>
      <c r="C3" s="2" t="s">
        <v>44</v>
      </c>
      <c r="D3" s="1" t="s">
        <v>10</v>
      </c>
      <c r="E3" s="2" t="s">
        <v>40</v>
      </c>
      <c r="F3" s="2"/>
      <c r="G3" s="5"/>
      <c r="H3" s="2" t="s">
        <v>17</v>
      </c>
      <c r="I3" s="2">
        <v>300000</v>
      </c>
      <c r="J3" s="13"/>
      <c r="K3" s="13">
        <f t="shared" si="0"/>
        <v>300000</v>
      </c>
    </row>
    <row r="4" spans="1:11" x14ac:dyDescent="0.3">
      <c r="A4" s="13" t="s">
        <v>25</v>
      </c>
      <c r="B4" s="1">
        <v>170565</v>
      </c>
      <c r="C4" s="2" t="s">
        <v>44</v>
      </c>
      <c r="D4" s="1" t="s">
        <v>15</v>
      </c>
      <c r="E4" s="2" t="s">
        <v>41</v>
      </c>
      <c r="G4" s="5"/>
      <c r="H4" s="2" t="s">
        <v>17</v>
      </c>
      <c r="I4" s="2">
        <v>500</v>
      </c>
      <c r="J4" s="13"/>
      <c r="K4" s="13">
        <f t="shared" si="0"/>
        <v>500</v>
      </c>
    </row>
    <row r="5" spans="1:11" x14ac:dyDescent="0.3">
      <c r="A5" s="13" t="s">
        <v>26</v>
      </c>
      <c r="B5" s="1">
        <v>147495</v>
      </c>
      <c r="C5" s="2" t="s">
        <v>44</v>
      </c>
      <c r="D5" s="1" t="s">
        <v>11</v>
      </c>
      <c r="E5" s="2" t="s">
        <v>40</v>
      </c>
      <c r="F5" s="2"/>
      <c r="G5" s="5"/>
      <c r="H5" s="2" t="s">
        <v>17</v>
      </c>
      <c r="I5" s="2">
        <v>3500</v>
      </c>
      <c r="J5" s="13">
        <v>3500</v>
      </c>
      <c r="K5" s="13">
        <f t="shared" si="0"/>
        <v>0</v>
      </c>
    </row>
    <row r="6" spans="1:11" x14ac:dyDescent="0.3">
      <c r="A6" s="13" t="s">
        <v>27</v>
      </c>
      <c r="B6" s="1">
        <v>132832</v>
      </c>
      <c r="C6" s="2" t="s">
        <v>44</v>
      </c>
      <c r="D6" s="1" t="s">
        <v>12</v>
      </c>
      <c r="E6" s="2" t="s">
        <v>40</v>
      </c>
      <c r="F6" s="2"/>
      <c r="G6" s="5"/>
      <c r="H6" s="2" t="s">
        <v>17</v>
      </c>
      <c r="I6" s="2">
        <v>4000</v>
      </c>
      <c r="J6" s="13">
        <v>4000</v>
      </c>
      <c r="K6" s="13">
        <f t="shared" si="0"/>
        <v>0</v>
      </c>
    </row>
    <row r="7" spans="1:11" x14ac:dyDescent="0.3">
      <c r="A7" s="13" t="s">
        <v>28</v>
      </c>
      <c r="B7" s="1">
        <v>182456</v>
      </c>
      <c r="C7" s="2" t="s">
        <v>44</v>
      </c>
      <c r="D7" s="1" t="s">
        <v>10</v>
      </c>
      <c r="E7" s="2" t="s">
        <v>40</v>
      </c>
      <c r="F7" s="2"/>
      <c r="G7" s="5"/>
      <c r="H7" s="2" t="s">
        <v>17</v>
      </c>
      <c r="I7" s="2">
        <v>3500</v>
      </c>
      <c r="J7" s="13">
        <v>3500</v>
      </c>
      <c r="K7" s="13">
        <f t="shared" si="0"/>
        <v>0</v>
      </c>
    </row>
    <row r="8" spans="1:11" x14ac:dyDescent="0.3">
      <c r="A8" s="13" t="s">
        <v>29</v>
      </c>
      <c r="B8" s="1">
        <v>132844</v>
      </c>
      <c r="C8" s="2" t="s">
        <v>44</v>
      </c>
      <c r="D8" s="1" t="s">
        <v>19</v>
      </c>
      <c r="E8" s="2" t="s">
        <v>41</v>
      </c>
      <c r="F8" s="2"/>
      <c r="G8" s="5"/>
      <c r="H8" s="2" t="s">
        <v>17</v>
      </c>
      <c r="I8" s="2">
        <v>750</v>
      </c>
      <c r="J8" s="13"/>
      <c r="K8" s="13">
        <f t="shared" si="0"/>
        <v>750</v>
      </c>
    </row>
    <row r="9" spans="1:11" x14ac:dyDescent="0.3">
      <c r="A9" s="13" t="s">
        <v>30</v>
      </c>
      <c r="B9" s="1">
        <v>188562</v>
      </c>
      <c r="C9" s="2" t="s">
        <v>44</v>
      </c>
      <c r="D9" s="1" t="s">
        <v>20</v>
      </c>
      <c r="E9" s="2" t="s">
        <v>41</v>
      </c>
      <c r="F9" s="2" t="s">
        <v>13</v>
      </c>
      <c r="G9" s="5"/>
      <c r="H9" s="2" t="s">
        <v>17</v>
      </c>
      <c r="I9" s="2">
        <v>786</v>
      </c>
      <c r="J9" s="13"/>
      <c r="K9" s="13">
        <f t="shared" si="0"/>
        <v>786</v>
      </c>
    </row>
    <row r="10" spans="1:11" x14ac:dyDescent="0.3">
      <c r="A10" s="13" t="s">
        <v>31</v>
      </c>
      <c r="B10" s="1">
        <v>161331</v>
      </c>
      <c r="C10" s="2" t="s">
        <v>44</v>
      </c>
      <c r="D10" s="1" t="s">
        <v>14</v>
      </c>
      <c r="E10" s="2" t="s">
        <v>41</v>
      </c>
      <c r="F10" s="2" t="s">
        <v>13</v>
      </c>
      <c r="G10" s="5">
        <v>24055292</v>
      </c>
      <c r="H10" s="2" t="s">
        <v>17</v>
      </c>
      <c r="I10" s="2">
        <v>380</v>
      </c>
      <c r="J10" s="13">
        <v>14</v>
      </c>
      <c r="K10" s="13">
        <f t="shared" si="0"/>
        <v>366</v>
      </c>
    </row>
    <row r="11" spans="1:11" x14ac:dyDescent="0.3">
      <c r="A11" s="13" t="s">
        <v>32</v>
      </c>
      <c r="B11" s="1">
        <v>186390</v>
      </c>
      <c r="C11" s="2" t="s">
        <v>44</v>
      </c>
      <c r="D11" s="1" t="s">
        <v>22</v>
      </c>
      <c r="E11" s="2" t="s">
        <v>41</v>
      </c>
      <c r="F11" s="2" t="s">
        <v>13</v>
      </c>
      <c r="G11" s="5">
        <v>24060206</v>
      </c>
      <c r="H11" s="2" t="s">
        <v>17</v>
      </c>
      <c r="I11" s="2">
        <v>580</v>
      </c>
      <c r="J11" s="13">
        <v>1</v>
      </c>
      <c r="K11" s="13">
        <f t="shared" si="0"/>
        <v>579</v>
      </c>
    </row>
    <row r="12" spans="1:11" x14ac:dyDescent="0.3">
      <c r="A12" s="13" t="s">
        <v>32</v>
      </c>
      <c r="B12" s="1">
        <v>186390</v>
      </c>
      <c r="C12" s="2" t="s">
        <v>44</v>
      </c>
      <c r="D12" s="1" t="s">
        <v>22</v>
      </c>
      <c r="E12" s="2" t="s">
        <v>41</v>
      </c>
      <c r="F12" s="2" t="s">
        <v>13</v>
      </c>
      <c r="G12" s="5">
        <v>24060203</v>
      </c>
      <c r="H12" s="2" t="s">
        <v>17</v>
      </c>
      <c r="I12" s="2">
        <v>580</v>
      </c>
      <c r="J12" s="13">
        <v>2</v>
      </c>
      <c r="K12" s="13">
        <f t="shared" si="0"/>
        <v>578</v>
      </c>
    </row>
    <row r="13" spans="1:11" x14ac:dyDescent="0.3">
      <c r="A13" s="13" t="s">
        <v>33</v>
      </c>
      <c r="B13" s="1">
        <v>129013</v>
      </c>
      <c r="C13" s="2" t="s">
        <v>44</v>
      </c>
      <c r="D13" s="1" t="s">
        <v>11</v>
      </c>
      <c r="E13" s="2" t="s">
        <v>40</v>
      </c>
      <c r="F13" s="2"/>
      <c r="G13" s="5">
        <v>24055038</v>
      </c>
      <c r="H13" s="2" t="s">
        <v>17</v>
      </c>
      <c r="I13" s="2">
        <v>5000</v>
      </c>
      <c r="J13" s="13"/>
      <c r="K13" s="13">
        <f t="shared" si="0"/>
        <v>5000</v>
      </c>
    </row>
    <row r="14" spans="1:11" x14ac:dyDescent="0.3">
      <c r="A14" s="13" t="s">
        <v>34</v>
      </c>
      <c r="B14" s="1">
        <v>135583</v>
      </c>
      <c r="C14" s="2" t="s">
        <v>44</v>
      </c>
      <c r="D14" s="1" t="s">
        <v>11</v>
      </c>
      <c r="E14" s="2" t="s">
        <v>40</v>
      </c>
      <c r="F14" s="2"/>
      <c r="G14" s="5"/>
      <c r="H14" s="2" t="s">
        <v>17</v>
      </c>
      <c r="I14" s="2">
        <v>309.37</v>
      </c>
      <c r="J14" s="13">
        <v>309.37</v>
      </c>
      <c r="K14" s="13">
        <f t="shared" si="0"/>
        <v>0</v>
      </c>
    </row>
    <row r="15" spans="1:11" x14ac:dyDescent="0.3">
      <c r="A15" s="13" t="s">
        <v>35</v>
      </c>
      <c r="B15" s="1">
        <v>132276</v>
      </c>
      <c r="C15" s="2" t="s">
        <v>44</v>
      </c>
      <c r="D15" s="1" t="s">
        <v>11</v>
      </c>
      <c r="E15" s="2" t="s">
        <v>41</v>
      </c>
      <c r="F15" s="2"/>
      <c r="G15" s="5"/>
      <c r="H15" s="2" t="s">
        <v>17</v>
      </c>
      <c r="I15" s="2">
        <v>888</v>
      </c>
      <c r="J15" s="13"/>
      <c r="K15" s="13">
        <f t="shared" si="0"/>
        <v>888</v>
      </c>
    </row>
    <row r="16" spans="1:11" x14ac:dyDescent="0.3">
      <c r="A16" s="13" t="s">
        <v>36</v>
      </c>
      <c r="B16" s="1">
        <v>142421</v>
      </c>
      <c r="C16" s="2" t="s">
        <v>44</v>
      </c>
      <c r="D16" s="1" t="s">
        <v>11</v>
      </c>
      <c r="E16" s="4" t="s">
        <v>43</v>
      </c>
      <c r="F16" s="2"/>
      <c r="G16" s="5" t="s">
        <v>21</v>
      </c>
      <c r="H16" s="2" t="s">
        <v>17</v>
      </c>
      <c r="I16" s="2">
        <v>461.53</v>
      </c>
      <c r="J16" s="13">
        <v>461.53</v>
      </c>
      <c r="K16" s="13">
        <f t="shared" si="0"/>
        <v>0</v>
      </c>
    </row>
    <row r="17" spans="1:11" x14ac:dyDescent="0.3">
      <c r="A17" s="13" t="s">
        <v>36</v>
      </c>
      <c r="B17" s="1">
        <v>142421</v>
      </c>
      <c r="C17" s="2" t="s">
        <v>44</v>
      </c>
      <c r="D17" s="1" t="s">
        <v>11</v>
      </c>
      <c r="E17" s="4" t="s">
        <v>43</v>
      </c>
      <c r="F17" s="2"/>
      <c r="G17" s="5" t="s">
        <v>21</v>
      </c>
      <c r="H17" s="2" t="s">
        <v>17</v>
      </c>
      <c r="I17" s="2">
        <v>5846</v>
      </c>
      <c r="J17" s="13">
        <v>5846</v>
      </c>
      <c r="K17" s="13">
        <f t="shared" si="0"/>
        <v>0</v>
      </c>
    </row>
    <row r="18" spans="1:11" x14ac:dyDescent="0.3">
      <c r="A18" s="13" t="s">
        <v>37</v>
      </c>
      <c r="B18" s="1">
        <v>186839</v>
      </c>
      <c r="C18" s="2" t="s">
        <v>44</v>
      </c>
      <c r="D18" s="1" t="s">
        <v>11</v>
      </c>
      <c r="E18" s="4" t="s">
        <v>42</v>
      </c>
      <c r="F18" s="2"/>
      <c r="G18" s="5">
        <v>24056824</v>
      </c>
      <c r="H18" s="2" t="s">
        <v>17</v>
      </c>
      <c r="I18" s="2">
        <v>15000</v>
      </c>
      <c r="J18" s="13">
        <v>15000</v>
      </c>
      <c r="K18" s="13">
        <f t="shared" si="0"/>
        <v>0</v>
      </c>
    </row>
    <row r="19" spans="1:11" x14ac:dyDescent="0.3">
      <c r="A19" s="13" t="s">
        <v>37</v>
      </c>
      <c r="B19" s="1">
        <v>188048</v>
      </c>
      <c r="C19" s="2" t="s">
        <v>44</v>
      </c>
      <c r="D19" s="1"/>
      <c r="E19" s="2"/>
      <c r="F19" s="2"/>
      <c r="G19" s="5"/>
      <c r="H19" s="2" t="s">
        <v>17</v>
      </c>
      <c r="I19" s="2"/>
      <c r="J19" s="13"/>
      <c r="K19" s="13">
        <f t="shared" si="0"/>
        <v>0</v>
      </c>
    </row>
    <row r="21" spans="1:11" x14ac:dyDescent="0.3">
      <c r="G21" s="12"/>
    </row>
    <row r="66" spans="4:4" ht="13.05" customHeight="1" x14ac:dyDescent="0.3"/>
    <row r="68" spans="4:4" x14ac:dyDescent="0.3">
      <c r="D68" s="11"/>
    </row>
    <row r="69" spans="4:4" x14ac:dyDescent="0.3">
      <c r="D69" s="1"/>
    </row>
    <row r="70" spans="4:4" x14ac:dyDescent="0.3">
      <c r="D70" s="1"/>
    </row>
    <row r="71" spans="4:4" x14ac:dyDescent="0.3">
      <c r="D71" s="1"/>
    </row>
    <row r="72" spans="4:4" x14ac:dyDescent="0.3">
      <c r="D72" s="1"/>
    </row>
    <row r="73" spans="4:4" x14ac:dyDescent="0.3">
      <c r="D73" s="1"/>
    </row>
    <row r="74" spans="4:4" x14ac:dyDescent="0.3">
      <c r="D74" s="1"/>
    </row>
    <row r="75" spans="4:4" x14ac:dyDescent="0.3">
      <c r="D75" s="1"/>
    </row>
    <row r="76" spans="4:4" x14ac:dyDescent="0.3">
      <c r="D76" s="1"/>
    </row>
    <row r="77" spans="4:4" x14ac:dyDescent="0.3">
      <c r="D77" s="1"/>
    </row>
    <row r="78" spans="4:4" x14ac:dyDescent="0.3">
      <c r="D78" s="1"/>
    </row>
    <row r="79" spans="4:4" x14ac:dyDescent="0.3">
      <c r="D79" s="1"/>
    </row>
    <row r="80" spans="4:4" x14ac:dyDescent="0.3">
      <c r="D80" s="1"/>
    </row>
    <row r="81" spans="4:4" x14ac:dyDescent="0.3">
      <c r="D81" s="1"/>
    </row>
    <row r="82" spans="4:4" x14ac:dyDescent="0.3">
      <c r="D82" s="1"/>
    </row>
    <row r="83" spans="4:4" x14ac:dyDescent="0.3">
      <c r="D83" s="1"/>
    </row>
    <row r="84" spans="4:4" x14ac:dyDescent="0.3">
      <c r="D84" s="1"/>
    </row>
    <row r="85" spans="4:4" x14ac:dyDescent="0.3">
      <c r="D85" s="1"/>
    </row>
    <row r="86" spans="4:4" x14ac:dyDescent="0.3">
      <c r="D86" s="1"/>
    </row>
    <row r="87" spans="4:4" x14ac:dyDescent="0.3">
      <c r="D87" s="1"/>
    </row>
    <row r="88" spans="4:4" x14ac:dyDescent="0.3">
      <c r="D88" s="1"/>
    </row>
    <row r="89" spans="4:4" x14ac:dyDescent="0.3">
      <c r="D89" s="1"/>
    </row>
    <row r="90" spans="4:4" x14ac:dyDescent="0.3">
      <c r="D90" s="1"/>
    </row>
    <row r="91" spans="4:4" x14ac:dyDescent="0.3">
      <c r="D91" s="1"/>
    </row>
    <row r="92" spans="4:4" x14ac:dyDescent="0.3">
      <c r="D92" s="1"/>
    </row>
    <row r="93" spans="4:4" x14ac:dyDescent="0.3">
      <c r="D93" s="1"/>
    </row>
    <row r="94" spans="4:4" x14ac:dyDescent="0.3">
      <c r="D94" s="1"/>
    </row>
    <row r="95" spans="4:4" x14ac:dyDescent="0.3">
      <c r="D95" s="1"/>
    </row>
    <row r="96" spans="4:4" x14ac:dyDescent="0.3">
      <c r="D96" s="1"/>
    </row>
    <row r="97" spans="4:4" x14ac:dyDescent="0.3">
      <c r="D97" s="1"/>
    </row>
    <row r="98" spans="4:4" x14ac:dyDescent="0.3">
      <c r="D98" s="1"/>
    </row>
    <row r="99" spans="4:4" x14ac:dyDescent="0.3">
      <c r="D99" s="1"/>
    </row>
    <row r="100" spans="4:4" x14ac:dyDescent="0.3">
      <c r="D100" s="1"/>
    </row>
    <row r="101" spans="4:4" x14ac:dyDescent="0.3">
      <c r="D101" s="1"/>
    </row>
    <row r="102" spans="4:4" x14ac:dyDescent="0.3">
      <c r="D102" s="1"/>
    </row>
    <row r="103" spans="4:4" x14ac:dyDescent="0.3">
      <c r="D103" s="1"/>
    </row>
    <row r="104" spans="4:4" x14ac:dyDescent="0.3">
      <c r="D104" s="1"/>
    </row>
    <row r="105" spans="4:4" x14ac:dyDescent="0.3">
      <c r="D105" s="1"/>
    </row>
    <row r="106" spans="4:4" x14ac:dyDescent="0.3">
      <c r="D106" s="1"/>
    </row>
    <row r="107" spans="4:4" x14ac:dyDescent="0.3">
      <c r="D107" s="1"/>
    </row>
    <row r="108" spans="4:4" x14ac:dyDescent="0.3">
      <c r="D108" s="1"/>
    </row>
    <row r="109" spans="4:4" x14ac:dyDescent="0.3">
      <c r="D109" s="1"/>
    </row>
    <row r="110" spans="4:4" x14ac:dyDescent="0.3">
      <c r="D110" s="1"/>
    </row>
    <row r="111" spans="4:4" x14ac:dyDescent="0.3">
      <c r="D111" s="1"/>
    </row>
    <row r="112" spans="4:4" x14ac:dyDescent="0.3">
      <c r="D112" s="1"/>
    </row>
    <row r="113" spans="4:4" x14ac:dyDescent="0.3">
      <c r="D113" s="1"/>
    </row>
    <row r="114" spans="4:4" x14ac:dyDescent="0.3">
      <c r="D114" s="1"/>
    </row>
  </sheetData>
  <autoFilter ref="A1:K66" xr:uid="{9B304127-D02F-4448-9A0C-8BAA238AE5FC}"/>
  <sortState xmlns:xlrd2="http://schemas.microsoft.com/office/spreadsheetml/2017/richdata2" ref="A2:K66">
    <sortCondition ref="A2:A66"/>
  </sortState>
  <phoneticPr fontId="2" type="noConversion"/>
  <dataValidations count="3">
    <dataValidation type="list" allowBlank="1" showInputMessage="1" showErrorMessage="1" sqref="D7 D115:D1398" xr:uid="{54E9A38E-808C-4B24-AC46-063D62A21986}">
      <formula1>#REF!</formula1>
    </dataValidation>
    <dataValidation type="list" allowBlank="1" showInputMessage="1" showErrorMessage="1" sqref="E34:E1395 E31:E32 E25:E29 E19 F2:F3 E22:F23 F25:F1401 F5:F19" xr:uid="{3362BD79-51E9-4AEB-A630-B409A4971DCE}">
      <formula1>#REF!</formula1>
    </dataValidation>
    <dataValidation type="list" allowBlank="1" showInputMessage="1" sqref="D9:D13 D15:D19 D22:D23 D25:D29 D31:D32 D34:D114" xr:uid="{433F4F17-2135-431D-A82B-F80E00706528}">
      <formula1>#REF!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Facture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YANKOUA Michèle (External)</dc:creator>
  <cp:lastModifiedBy>koch gilles</cp:lastModifiedBy>
  <cp:lastPrinted>2024-10-10T07:49:04Z</cp:lastPrinted>
  <dcterms:created xsi:type="dcterms:W3CDTF">2024-10-07T09:26:01Z</dcterms:created>
  <dcterms:modified xsi:type="dcterms:W3CDTF">2024-12-09T11:54:19Z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db6f0a-766a-440a-a3ab-e9891de0b484_Enabled">
    <vt:lpwstr>true</vt:lpwstr>
  </property>
  <property fmtid="{D5CDD505-2E9C-101B-9397-08002B2CF9AE}" pid="3" name="MSIP_Label_7cdb6f0a-766a-440a-a3ab-e9891de0b484_SetDate">
    <vt:lpwstr>2024-10-07T09:26:28Z</vt:lpwstr>
  </property>
  <property fmtid="{D5CDD505-2E9C-101B-9397-08002B2CF9AE}" pid="4" name="MSIP_Label_7cdb6f0a-766a-440a-a3ab-e9891de0b484_Method">
    <vt:lpwstr>Standard</vt:lpwstr>
  </property>
  <property fmtid="{D5CDD505-2E9C-101B-9397-08002B2CF9AE}" pid="5" name="MSIP_Label_7cdb6f0a-766a-440a-a3ab-e9891de0b484_Name">
    <vt:lpwstr>Internal_SensitivityLabel</vt:lpwstr>
  </property>
  <property fmtid="{D5CDD505-2E9C-101B-9397-08002B2CF9AE}" pid="6" name="MSIP_Label_7cdb6f0a-766a-440a-a3ab-e9891de0b484_SiteId">
    <vt:lpwstr>2ff06a03-1c24-40f5-9d3b-854d93aaed7f</vt:lpwstr>
  </property>
  <property fmtid="{D5CDD505-2E9C-101B-9397-08002B2CF9AE}" pid="7" name="MSIP_Label_7cdb6f0a-766a-440a-a3ab-e9891de0b484_ActionId">
    <vt:lpwstr>525b9720-8c2a-4d93-8956-cd3490b575dc</vt:lpwstr>
  </property>
  <property fmtid="{D5CDD505-2E9C-101B-9397-08002B2CF9AE}" pid="8" name="MSIP_Label_7cdb6f0a-766a-440a-a3ab-e9891de0b484_ContentBits">
    <vt:lpwstr>0</vt:lpwstr>
  </property>
</Properties>
</file>