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6170E71-02FA-4EAF-8CA0-7E76E7B01EA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ventes">Tableau1[[Libellés ]]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 a="1"/>
  <c r="H7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G7" i="1" a="1"/>
  <c r="G7" i="1" s="1"/>
  <c r="G8" i="1" a="1"/>
  <c r="G8" i="1"/>
  <c r="G9" i="1" a="1"/>
  <c r="G9" i="1" s="1"/>
  <c r="G10" i="1" a="1"/>
  <c r="G10" i="1"/>
  <c r="G11" i="1" a="1"/>
  <c r="G11" i="1" s="1"/>
  <c r="G12" i="1" a="1"/>
  <c r="G12" i="1"/>
  <c r="G13" i="1" a="1"/>
  <c r="G13" i="1" s="1"/>
  <c r="G14" i="1" a="1"/>
  <c r="G14" i="1"/>
  <c r="G15" i="1" a="1"/>
  <c r="G15" i="1" s="1"/>
  <c r="G16" i="1" a="1"/>
  <c r="G16" i="1"/>
  <c r="G17" i="1" a="1"/>
  <c r="G17" i="1" s="1"/>
  <c r="G18" i="1" a="1"/>
  <c r="G18" i="1"/>
  <c r="G19" i="1" a="1"/>
  <c r="G19" i="1" s="1"/>
  <c r="G20" i="1" a="1"/>
  <c r="G20" i="1"/>
  <c r="G21" i="1" a="1"/>
  <c r="G21" i="1" s="1"/>
  <c r="G22" i="1" a="1"/>
  <c r="G22" i="1"/>
  <c r="G23" i="1" a="1"/>
  <c r="G23" i="1" s="1"/>
  <c r="G24" i="1" a="1"/>
  <c r="G24" i="1"/>
  <c r="G25" i="1" a="1"/>
  <c r="G25" i="1" s="1"/>
  <c r="G26" i="1" a="1"/>
  <c r="G26" i="1"/>
  <c r="G27" i="1" a="1"/>
  <c r="G27" i="1" s="1"/>
  <c r="G28" i="1" a="1"/>
  <c r="G28" i="1"/>
  <c r="G29" i="1" a="1"/>
  <c r="G29" i="1" s="1"/>
  <c r="G30" i="1" a="1"/>
  <c r="G30" i="1"/>
  <c r="G31" i="1" a="1"/>
  <c r="G31" i="1" s="1"/>
  <c r="G32" i="1" a="1"/>
  <c r="G32" i="1"/>
  <c r="G33" i="1" a="1"/>
  <c r="G33" i="1" s="1"/>
  <c r="G34" i="1" a="1"/>
  <c r="G34" i="1"/>
  <c r="G35" i="1" a="1"/>
  <c r="G35" i="1" s="1"/>
  <c r="G36" i="1" a="1"/>
  <c r="G36" i="1"/>
  <c r="G37" i="1" a="1"/>
  <c r="G37" i="1" s="1"/>
  <c r="G38" i="1" a="1"/>
  <c r="G38" i="1"/>
  <c r="G39" i="1" a="1"/>
  <c r="G39" i="1" s="1"/>
  <c r="G40" i="1" a="1"/>
  <c r="G40" i="1"/>
  <c r="G41" i="1" a="1"/>
  <c r="G41" i="1" s="1"/>
  <c r="G42" i="1" a="1"/>
  <c r="G42" i="1" s="1"/>
  <c r="G6" i="1" a="1"/>
  <c r="G6" i="1" s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H9" i="1" s="1" a="1"/>
  <c r="H9" i="1" s="1"/>
  <c r="E25" i="1"/>
  <c r="E26" i="1"/>
  <c r="E27" i="1"/>
  <c r="E28" i="1"/>
  <c r="E29" i="1"/>
  <c r="E30" i="1"/>
  <c r="E31" i="1"/>
  <c r="E32" i="1"/>
  <c r="E33" i="1"/>
  <c r="E34" i="1"/>
  <c r="E35" i="1"/>
  <c r="H11" i="1" s="1" a="1"/>
  <c r="H11" i="1" s="1"/>
  <c r="E36" i="1"/>
  <c r="H12" i="1" s="1" a="1"/>
  <c r="H12" i="1" s="1"/>
  <c r="E37" i="1"/>
  <c r="E38" i="1"/>
  <c r="H13" i="1" s="1" a="1"/>
  <c r="H13" i="1" s="1"/>
  <c r="E39" i="1"/>
  <c r="E40" i="1"/>
  <c r="E41" i="1"/>
  <c r="E42" i="1"/>
  <c r="H10" i="1" l="1" a="1"/>
  <c r="H10" i="1" s="1"/>
  <c r="H8" i="1" a="1"/>
  <c r="H8" i="1" s="1"/>
  <c r="H6" i="1" a="1"/>
  <c r="H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<sst xmlns="http://schemas.openxmlformats.org/spreadsheetml/2006/main" count="40" uniqueCount="15">
  <si>
    <t>Vente Fact102415</t>
  </si>
  <si>
    <t xml:space="preserve">Approvisionnement </t>
  </si>
  <si>
    <t>Vente Fact102416</t>
  </si>
  <si>
    <t>Vente Fact102417</t>
  </si>
  <si>
    <t>Vente Fact102418</t>
  </si>
  <si>
    <t>Vente Fact102419</t>
  </si>
  <si>
    <t>Vente Fact102420</t>
  </si>
  <si>
    <t>Vente Fact102421</t>
  </si>
  <si>
    <t>Vente Fact102422</t>
  </si>
  <si>
    <t xml:space="preserve">Montant </t>
  </si>
  <si>
    <t xml:space="preserve">Libellés </t>
  </si>
  <si>
    <t>Approvisionnement 1</t>
  </si>
  <si>
    <t>Approvisionnement 2</t>
  </si>
  <si>
    <t xml:space="preserve">tulipe  matricielle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</si>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</sst>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name val="Yu Gothic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4">
    <dxf>
      <font>
        <b/>
      </font>
      <numFmt numFmtId="0" formatCode="General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374650</xdr:colOff>
      <xdr:row>0</xdr:row>
      <xdr:rowOff>135890</xdr:rowOff>
    </xdr:from>
    <xdr:to>
      <xdr:col>13</xdr:col>
      <xdr:colOff>350520</xdr:colOff>
      <xdr:row>7</xdr:row>
      <xdr:rowOff>53340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21370" y="135890"/>
          <a:ext cx="4799330" cy="119761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1)Ventes  est la plage</a:t>
          </a:r>
          <a:r>
            <a:rPr lang="fr-FR" sz="1100" baseline="0"/>
            <a:t> renommée du tablo automatique </a:t>
          </a:r>
        </a:p>
        <a:p>
          <a:pPr algn="l"/>
          <a:r>
            <a:rPr lang="fr-FR" sz="1100" baseline="0"/>
            <a:t>2) pour du 2016 </a:t>
          </a:r>
        </a:p>
        <a:p>
          <a:pPr algn="l"/>
          <a:r>
            <a:rPr lang="fr-FR" sz="1100" baseline="0"/>
            <a:t>  la matricielle est a valider avec les 3 touches Ctrl Maj  Entrée simultanément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6:E42" totalsRowShown="0" headerRowDxfId="3" dataDxfId="2">
  <autoFilter ref="D6:E42" xr:uid="{00000000-0009-0000-0100-000001000000}"/>
  <tableColumns count="2">
    <tableColumn id="1" xr3:uid="{00000000-0010-0000-0000-000001000000}" name="Libellés " dataDxfId="1"/>
    <tableColumn id="2" xr3:uid="{79482929-3423-9341-9AB3-F4A306DC824A}" name="Montant " dataDxfId="0">
      <calculatedColumnFormula>RANDBETWEEN(10000,150000)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5:H42"/>
  <sheetViews>
    <sheetView showGridLines="0" tabSelected="1" workbookViewId="0">
      <selection activeCell="M11" sqref="M11"/>
    </sheetView>
  </sheetViews>
  <sheetFormatPr baseColWidth="10" defaultColWidth="10.77734375" defaultRowHeight="14.4" x14ac:dyDescent="0.3"/>
  <cols>
    <col min="4" max="4" width="18.5546875" style="1" bestFit="1" customWidth="1"/>
    <col min="5" max="5" width="18.5546875" style="1" customWidth="1"/>
    <col min="7" max="7" width="26.33203125" customWidth="1"/>
    <col min="13" max="13" width="27.21875" bestFit="1" customWidth="1"/>
  </cols>
  <sheetData>
    <row r="5" spans="4:8" x14ac:dyDescent="0.3">
      <c r="G5" t="s">
        <v>13</v>
      </c>
      <c r="H5" t="s">
        <v>14</v>
      </c>
    </row>
    <row r="6" spans="4:8" x14ac:dyDescent="0.3">
      <c r="D6" s="2" t="s">
        <v>10</v>
      </c>
      <c r="E6" s="2" t="s">
        <v>9</v>
      </c>
      <c r="G6" s="3" t="str" cm="1">
        <f t="array" ref="G6">IFERROR(INDEX(ventes,SMALL(IF(IFERROR(MATCH(IF(ISNUMBER(SEARCH("Vente",ventes)*1),ventes,""),ventes,0),"")=ROW(ventes)-6,ROW(ventes)-6,""),ROW(A1))),"")</f>
        <v>Vente Fact102415</v>
      </c>
      <c r="H6" s="4" cm="1">
        <f t="array" aca="1" ref="H6" ca="1">SUMIF(ventes,G6,Tableau1[[Montant ]])</f>
        <v>420662</v>
      </c>
    </row>
    <row r="7" spans="4:8" x14ac:dyDescent="0.3">
      <c r="D7" s="2" t="s">
        <v>0</v>
      </c>
      <c r="E7" s="2">
        <f t="shared" ref="E7:E42" ca="1" si="0">RANDBETWEEN(10000,150000)</f>
        <v>36367</v>
      </c>
      <c r="G7" s="3" t="str" cm="1">
        <f t="array" ref="G7">IFERROR(INDEX(ventes,SMALL(IF(IFERROR(MATCH(IF(ISNUMBER(SEARCH("Vente",ventes)*1),ventes,""),ventes,0),"")=ROW(ventes)-6,ROW(ventes)-6,""),ROW(A2))),"")</f>
        <v>Vente Fact102416</v>
      </c>
      <c r="H7" s="4" cm="1">
        <f t="array" aca="1" ref="H7" ca="1">SUMIF(ventes,G7,Tableau1[[Montant ]])</f>
        <v>70862</v>
      </c>
    </row>
    <row r="8" spans="4:8" x14ac:dyDescent="0.3">
      <c r="D8" s="2" t="s">
        <v>0</v>
      </c>
      <c r="E8" s="2">
        <f t="shared" ca="1" si="0"/>
        <v>83663</v>
      </c>
      <c r="G8" s="3" t="str" cm="1">
        <f t="array" ref="G8">IFERROR(INDEX(ventes,SMALL(IF(IFERROR(MATCH(IF(ISNUMBER(SEARCH("Vente",ventes)*1),ventes,""),ventes,0),"")=ROW(ventes)-6,ROW(ventes)-6,""),ROW(A3))),"")</f>
        <v>Vente Fact102417</v>
      </c>
      <c r="H8" s="4" cm="1">
        <f t="array" aca="1" ref="H8" ca="1">SUMIF(ventes,G8,Tableau1[[Montant ]])</f>
        <v>556076</v>
      </c>
    </row>
    <row r="9" spans="4:8" x14ac:dyDescent="0.3">
      <c r="D9" s="2" t="s">
        <v>0</v>
      </c>
      <c r="E9" s="2">
        <f t="shared" ca="1" si="0"/>
        <v>68936</v>
      </c>
      <c r="G9" s="3" t="str" cm="1">
        <f t="array" ref="G9">IFERROR(INDEX(ventes,SMALL(IF(IFERROR(MATCH(IF(ISNUMBER(SEARCH("Vente",ventes)*1),ventes,""),ventes,0),"")=ROW(ventes)-6,ROW(ventes)-6,""),ROW(A4))),"")</f>
        <v>Vente Fact102418</v>
      </c>
      <c r="H9" s="4" cm="1">
        <f t="array" aca="1" ref="H9" ca="1">SUMIF(ventes,G9,Tableau1[[Montant ]])</f>
        <v>133268</v>
      </c>
    </row>
    <row r="10" spans="4:8" x14ac:dyDescent="0.3">
      <c r="D10" s="2" t="s">
        <v>0</v>
      </c>
      <c r="E10" s="2">
        <f t="shared" ca="1" si="0"/>
        <v>28138</v>
      </c>
      <c r="G10" s="3" t="str" cm="1">
        <f t="array" ref="G10">IFERROR(INDEX(ventes,SMALL(IF(IFERROR(MATCH(IF(ISNUMBER(SEARCH("Vente",ventes)*1),ventes,""),ventes,0),"")=ROW(ventes)-6,ROW(ventes)-6,""),ROW(A5))),"")</f>
        <v>Vente Fact102419</v>
      </c>
      <c r="H10" s="4" cm="1">
        <f t="array" aca="1" ref="H10" ca="1">SUMIF(ventes,G10,Tableau1[[Montant ]])</f>
        <v>424359</v>
      </c>
    </row>
    <row r="11" spans="4:8" x14ac:dyDescent="0.3">
      <c r="D11" s="2" t="s">
        <v>0</v>
      </c>
      <c r="E11" s="2">
        <f t="shared" ca="1" si="0"/>
        <v>129077</v>
      </c>
      <c r="G11" s="3" t="str" cm="1">
        <f t="array" ref="G11">IFERROR(INDEX(ventes,SMALL(IF(IFERROR(MATCH(IF(ISNUMBER(SEARCH("Vente",ventes)*1),ventes,""),ventes,0),"")=ROW(ventes)-6,ROW(ventes)-6,""),ROW(A6))),"")</f>
        <v>Vente Fact102420</v>
      </c>
      <c r="H11" s="4" cm="1">
        <f t="array" aca="1" ref="H11" ca="1">SUMIF(ventes,G11,Tableau1[[Montant ]])</f>
        <v>127136</v>
      </c>
    </row>
    <row r="12" spans="4:8" x14ac:dyDescent="0.3">
      <c r="D12" s="2" t="s">
        <v>11</v>
      </c>
      <c r="E12" s="2">
        <f t="shared" ca="1" si="0"/>
        <v>94663</v>
      </c>
      <c r="G12" s="3" t="str" cm="1">
        <f t="array" ref="G12">IFERROR(INDEX(ventes,SMALL(IF(IFERROR(MATCH(IF(ISNUMBER(SEARCH("Vente",ventes)*1),ventes,""),ventes,0),"")=ROW(ventes)-6,ROW(ventes)-6,""),ROW(A7))),"")</f>
        <v>Vente Fact102421</v>
      </c>
      <c r="H12" s="4" cm="1">
        <f t="array" aca="1" ref="H12" ca="1">SUMIF(ventes,G12,Tableau1[[Montant ]])</f>
        <v>130989</v>
      </c>
    </row>
    <row r="13" spans="4:8" x14ac:dyDescent="0.3">
      <c r="D13" s="2" t="s">
        <v>1</v>
      </c>
      <c r="E13" s="2">
        <f t="shared" ca="1" si="0"/>
        <v>67665</v>
      </c>
      <c r="G13" s="3" t="str" cm="1">
        <f t="array" ref="G13">IFERROR(INDEX(ventes,SMALL(IF(IFERROR(MATCH(IF(ISNUMBER(SEARCH("Vente",ventes)*1),ventes,""),ventes,0),"")=ROW(ventes)-6,ROW(ventes)-6,""),ROW(A8))),"")</f>
        <v>Vente Fact102422</v>
      </c>
      <c r="H13" s="4" cm="1">
        <f t="array" aca="1" ref="H13" ca="1">SUMIF(ventes,G13,Tableau1[[Montant ]])</f>
        <v>533616</v>
      </c>
    </row>
    <row r="14" spans="4:8" x14ac:dyDescent="0.3">
      <c r="D14" s="2" t="s">
        <v>1</v>
      </c>
      <c r="E14" s="2">
        <f t="shared" ca="1" si="0"/>
        <v>149088</v>
      </c>
      <c r="G14" s="3" t="str" cm="1">
        <f t="array" ref="G14">IFERROR(INDEX(ventes,SMALL(IF(IFERROR(MATCH(IF(ISNUMBER(SEARCH("Vente",ventes)*1),ventes,""),ventes,0),"")=ROW(ventes)-6,ROW(ventes)-6,""),ROW(A9))),"")</f>
        <v/>
      </c>
      <c r="H14" s="4" cm="1">
        <f t="array" ref="H14">SUMIF(ventes,G14,Tableau1[[Montant ]])</f>
        <v>0</v>
      </c>
    </row>
    <row r="15" spans="4:8" x14ac:dyDescent="0.3">
      <c r="D15" s="2" t="s">
        <v>1</v>
      </c>
      <c r="E15" s="2">
        <f t="shared" ca="1" si="0"/>
        <v>60325</v>
      </c>
      <c r="G15" s="3" t="str" cm="1">
        <f t="array" ref="G15">IFERROR(INDEX(ventes,SMALL(IF(IFERROR(MATCH(IF(ISNUMBER(SEARCH("Vente",ventes)*1),ventes,""),ventes,0),"")=ROW(ventes)-6,ROW(ventes)-6,""),ROW(A10))),"")</f>
        <v/>
      </c>
      <c r="H15" s="4" cm="1">
        <f t="array" ref="H15">SUMIF(ventes,G15,Tableau1[[Montant ]])</f>
        <v>0</v>
      </c>
    </row>
    <row r="16" spans="4:8" x14ac:dyDescent="0.3">
      <c r="D16" s="2" t="s">
        <v>0</v>
      </c>
      <c r="E16" s="2">
        <f t="shared" ca="1" si="0"/>
        <v>74481</v>
      </c>
      <c r="G16" s="3" t="str" cm="1">
        <f t="array" ref="G16">IFERROR(INDEX(ventes,SMALL(IF(IFERROR(MATCH(IF(ISNUMBER(SEARCH("Vente",ventes)*1),ventes,""),ventes,0),"")=ROW(ventes)-6,ROW(ventes)-6,""),ROW(A11))),"")</f>
        <v/>
      </c>
      <c r="H16" s="4" cm="1">
        <f t="array" ref="H16">SUMIF(ventes,G16,Tableau1[[Montant ]])</f>
        <v>0</v>
      </c>
    </row>
    <row r="17" spans="4:8" x14ac:dyDescent="0.3">
      <c r="D17" s="2" t="s">
        <v>2</v>
      </c>
      <c r="E17" s="2">
        <f t="shared" ca="1" si="0"/>
        <v>70862</v>
      </c>
      <c r="G17" s="3" t="str" cm="1">
        <f t="array" ref="G17">IFERROR(INDEX(ventes,SMALL(IF(IFERROR(MATCH(IF(ISNUMBER(SEARCH("Vente",ventes)*1),ventes,""),ventes,0),"")=ROW(ventes)-6,ROW(ventes)-6,""),ROW(A12))),"")</f>
        <v/>
      </c>
      <c r="H17" s="4" cm="1">
        <f t="array" ref="H17">SUMIF(ventes,G17,Tableau1[[Montant ]])</f>
        <v>0</v>
      </c>
    </row>
    <row r="18" spans="4:8" x14ac:dyDescent="0.3">
      <c r="D18" s="2" t="s">
        <v>3</v>
      </c>
      <c r="E18" s="2">
        <f t="shared" ca="1" si="0"/>
        <v>93755</v>
      </c>
      <c r="G18" s="3" t="str" cm="1">
        <f t="array" ref="G18">IFERROR(INDEX(ventes,SMALL(IF(IFERROR(MATCH(IF(ISNUMBER(SEARCH("Vente",ventes)*1),ventes,""),ventes,0),"")=ROW(ventes)-6,ROW(ventes)-6,""),ROW(A13))),"")</f>
        <v/>
      </c>
      <c r="H18" s="4" cm="1">
        <f t="array" ref="H18">SUMIF(ventes,G18,Tableau1[[Montant ]])</f>
        <v>0</v>
      </c>
    </row>
    <row r="19" spans="4:8" x14ac:dyDescent="0.3">
      <c r="D19" s="2" t="s">
        <v>3</v>
      </c>
      <c r="E19" s="2">
        <f t="shared" ca="1" si="0"/>
        <v>77730</v>
      </c>
      <c r="G19" s="3" t="str" cm="1">
        <f t="array" ref="G19">IFERROR(INDEX(ventes,SMALL(IF(IFERROR(MATCH(IF(ISNUMBER(SEARCH("Vente",ventes)*1),ventes,""),ventes,0),"")=ROW(ventes)-6,ROW(ventes)-6,""),ROW(A14))),"")</f>
        <v/>
      </c>
      <c r="H19" s="4" cm="1">
        <f t="array" ref="H19">SUMIF(ventes,G19,Tableau1[[Montant ]])</f>
        <v>0</v>
      </c>
    </row>
    <row r="20" spans="4:8" x14ac:dyDescent="0.3">
      <c r="D20" s="2" t="s">
        <v>3</v>
      </c>
      <c r="E20" s="2">
        <f t="shared" ca="1" si="0"/>
        <v>100284</v>
      </c>
      <c r="G20" s="3" t="str" cm="1">
        <f t="array" ref="G20">IFERROR(INDEX(ventes,SMALL(IF(IFERROR(MATCH(IF(ISNUMBER(SEARCH("Vente",ventes)*1),ventes,""),ventes,0),"")=ROW(ventes)-6,ROW(ventes)-6,""),ROW(A15))),"")</f>
        <v/>
      </c>
      <c r="H20" s="4" cm="1">
        <f t="array" ref="H20">SUMIF(ventes,G20,Tableau1[[Montant ]])</f>
        <v>0</v>
      </c>
    </row>
    <row r="21" spans="4:8" x14ac:dyDescent="0.3">
      <c r="D21" s="2" t="s">
        <v>3</v>
      </c>
      <c r="E21" s="2">
        <f t="shared" ca="1" si="0"/>
        <v>81097</v>
      </c>
      <c r="G21" s="3" t="str" cm="1">
        <f t="array" ref="G21">IFERROR(INDEX(ventes,SMALL(IF(IFERROR(MATCH(IF(ISNUMBER(SEARCH("Vente",ventes)*1),ventes,""),ventes,0),"")=ROW(ventes)-6,ROW(ventes)-6,""),ROW(A16))),"")</f>
        <v/>
      </c>
      <c r="H21" s="4" cm="1">
        <f t="array" ref="H21">SUMIF(ventes,G21,Tableau1[[Montant ]])</f>
        <v>0</v>
      </c>
    </row>
    <row r="22" spans="4:8" x14ac:dyDescent="0.3">
      <c r="D22" s="2" t="s">
        <v>3</v>
      </c>
      <c r="E22" s="2">
        <f t="shared" ca="1" si="0"/>
        <v>56222</v>
      </c>
      <c r="G22" s="3" t="str" cm="1">
        <f t="array" ref="G22">IFERROR(INDEX(ventes,SMALL(IF(IFERROR(MATCH(IF(ISNUMBER(SEARCH("Vente",ventes)*1),ventes,""),ventes,0),"")=ROW(ventes)-6,ROW(ventes)-6,""),ROW(A17))),"")</f>
        <v/>
      </c>
      <c r="H22" s="4" cm="1">
        <f t="array" ref="H22">SUMIF(ventes,G22,Tableau1[[Montant ]])</f>
        <v>0</v>
      </c>
    </row>
    <row r="23" spans="4:8" x14ac:dyDescent="0.3">
      <c r="D23" s="2" t="s">
        <v>3</v>
      </c>
      <c r="E23" s="2">
        <f t="shared" ca="1" si="0"/>
        <v>146988</v>
      </c>
      <c r="G23" s="3" t="str" cm="1">
        <f t="array" ref="G23">IFERROR(INDEX(ventes,SMALL(IF(IFERROR(MATCH(IF(ISNUMBER(SEARCH("Vente",ventes)*1),ventes,""),ventes,0),"")=ROW(ventes)-6,ROW(ventes)-6,""),ROW(A18))),"")</f>
        <v/>
      </c>
      <c r="H23" s="4" cm="1">
        <f t="array" ref="H23">SUMIF(ventes,G23,Tableau1[[Montant ]])</f>
        <v>0</v>
      </c>
    </row>
    <row r="24" spans="4:8" x14ac:dyDescent="0.3">
      <c r="D24" s="2" t="s">
        <v>4</v>
      </c>
      <c r="E24" s="2">
        <f t="shared" ca="1" si="0"/>
        <v>133268</v>
      </c>
      <c r="G24" s="3" t="str" cm="1">
        <f t="array" ref="G24">IFERROR(INDEX(ventes,SMALL(IF(IFERROR(MATCH(IF(ISNUMBER(SEARCH("Vente",ventes)*1),ventes,""),ventes,0),"")=ROW(ventes)-6,ROW(ventes)-6,""),ROW(A19))),"")</f>
        <v/>
      </c>
      <c r="H24" s="4" cm="1">
        <f t="array" ref="H24">SUMIF(ventes,G24,Tableau1[[Montant ]])</f>
        <v>0</v>
      </c>
    </row>
    <row r="25" spans="4:8" x14ac:dyDescent="0.3">
      <c r="D25" s="2" t="s">
        <v>5</v>
      </c>
      <c r="E25" s="2">
        <f t="shared" ca="1" si="0"/>
        <v>88435</v>
      </c>
      <c r="G25" s="3" t="str" cm="1">
        <f t="array" ref="G25">IFERROR(INDEX(ventes,SMALL(IF(IFERROR(MATCH(IF(ISNUMBER(SEARCH("Vente",ventes)*1),ventes,""),ventes,0),"")=ROW(ventes)-6,ROW(ventes)-6,""),ROW(A20))),"")</f>
        <v/>
      </c>
      <c r="H25" s="4" cm="1">
        <f t="array" ref="H25">SUMIF(ventes,G25,Tableau1[[Montant ]])</f>
        <v>0</v>
      </c>
    </row>
    <row r="26" spans="4:8" x14ac:dyDescent="0.3">
      <c r="D26" s="2" t="s">
        <v>5</v>
      </c>
      <c r="E26" s="2">
        <f t="shared" ca="1" si="0"/>
        <v>105246</v>
      </c>
      <c r="G26" s="3" t="str" cm="1">
        <f t="array" ref="G26">IFERROR(INDEX(ventes,SMALL(IF(IFERROR(MATCH(IF(ISNUMBER(SEARCH("Vente",ventes)*1),ventes,""),ventes,0),"")=ROW(ventes)-6,ROW(ventes)-6,""),ROW(A21))),"")</f>
        <v/>
      </c>
      <c r="H26" s="4" cm="1">
        <f t="array" ref="H26">SUMIF(ventes,G26,Tableau1[[Montant ]])</f>
        <v>0</v>
      </c>
    </row>
    <row r="27" spans="4:8" x14ac:dyDescent="0.3">
      <c r="D27" s="2" t="s">
        <v>5</v>
      </c>
      <c r="E27" s="2">
        <f t="shared" ca="1" si="0"/>
        <v>36151</v>
      </c>
      <c r="G27" s="3" t="str" cm="1">
        <f t="array" ref="G27">IFERROR(INDEX(ventes,SMALL(IF(IFERROR(MATCH(IF(ISNUMBER(SEARCH("Vente",ventes)*1),ventes,""),ventes,0),"")=ROW(ventes)-6,ROW(ventes)-6,""),ROW(A22))),"")</f>
        <v/>
      </c>
      <c r="H27" s="4" cm="1">
        <f t="array" ref="H27">SUMIF(ventes,G27,Tableau1[[Montant ]])</f>
        <v>0</v>
      </c>
    </row>
    <row r="28" spans="4:8" x14ac:dyDescent="0.3">
      <c r="D28" s="2" t="s">
        <v>5</v>
      </c>
      <c r="E28" s="2">
        <f t="shared" ca="1" si="0"/>
        <v>145244</v>
      </c>
      <c r="G28" s="3" t="str" cm="1">
        <f t="array" ref="G28">IFERROR(INDEX(ventes,SMALL(IF(IFERROR(MATCH(IF(ISNUMBER(SEARCH("Vente",ventes)*1),ventes,""),ventes,0),"")=ROW(ventes)-6,ROW(ventes)-6,""),ROW(A23))),"")</f>
        <v/>
      </c>
      <c r="H28" s="4" cm="1">
        <f t="array" ref="H28">SUMIF(ventes,G28,Tableau1[[Montant ]])</f>
        <v>0</v>
      </c>
    </row>
    <row r="29" spans="4:8" x14ac:dyDescent="0.3">
      <c r="D29" s="2" t="s">
        <v>12</v>
      </c>
      <c r="E29" s="2">
        <f t="shared" ca="1" si="0"/>
        <v>122619</v>
      </c>
      <c r="G29" s="3" t="str" cm="1">
        <f t="array" ref="G29">IFERROR(INDEX(ventes,SMALL(IF(IFERROR(MATCH(IF(ISNUMBER(SEARCH("Vente",ventes)*1),ventes,""),ventes,0),"")=ROW(ventes)-6,ROW(ventes)-6,""),ROW(A24))),"")</f>
        <v/>
      </c>
      <c r="H29" s="4" cm="1">
        <f t="array" ref="H29">SUMIF(ventes,G29,Tableau1[[Montant ]])</f>
        <v>0</v>
      </c>
    </row>
    <row r="30" spans="4:8" x14ac:dyDescent="0.3">
      <c r="D30" s="2" t="s">
        <v>1</v>
      </c>
      <c r="E30" s="2">
        <f t="shared" ca="1" si="0"/>
        <v>54634</v>
      </c>
      <c r="G30" s="3" t="str" cm="1">
        <f t="array" ref="G30">IFERROR(INDEX(ventes,SMALL(IF(IFERROR(MATCH(IF(ISNUMBER(SEARCH("Vente",ventes)*1),ventes,""),ventes,0),"")=ROW(ventes)-6,ROW(ventes)-6,""),ROW(A25))),"")</f>
        <v/>
      </c>
      <c r="H30" s="4" cm="1">
        <f t="array" ref="H30">SUMIF(ventes,G30,Tableau1[[Montant ]])</f>
        <v>0</v>
      </c>
    </row>
    <row r="31" spans="4:8" x14ac:dyDescent="0.3">
      <c r="D31" s="2" t="s">
        <v>1</v>
      </c>
      <c r="E31" s="2">
        <f t="shared" ca="1" si="0"/>
        <v>61247</v>
      </c>
      <c r="G31" s="3" t="str" cm="1">
        <f t="array" ref="G31">IFERROR(INDEX(ventes,SMALL(IF(IFERROR(MATCH(IF(ISNUMBER(SEARCH("Vente",ventes)*1),ventes,""),ventes,0),"")=ROW(ventes)-6,ROW(ventes)-6,""),ROW(A26))),"")</f>
        <v/>
      </c>
      <c r="H31" s="4" cm="1">
        <f t="array" ref="H31">SUMIF(ventes,G31,Tableau1[[Montant ]])</f>
        <v>0</v>
      </c>
    </row>
    <row r="32" spans="4:8" x14ac:dyDescent="0.3">
      <c r="D32" s="2" t="s">
        <v>1</v>
      </c>
      <c r="E32" s="2">
        <f t="shared" ca="1" si="0"/>
        <v>22962</v>
      </c>
      <c r="G32" s="3" t="str" cm="1">
        <f t="array" ref="G32">IFERROR(INDEX(ventes,SMALL(IF(IFERROR(MATCH(IF(ISNUMBER(SEARCH("Vente",ventes)*1),ventes,""),ventes,0),"")=ROW(ventes)-6,ROW(ventes)-6,""),ROW(A27))),"")</f>
        <v/>
      </c>
      <c r="H32" s="4" cm="1">
        <f t="array" ref="H32">SUMIF(ventes,G32,Tableau1[[Montant ]])</f>
        <v>0</v>
      </c>
    </row>
    <row r="33" spans="4:8" x14ac:dyDescent="0.3">
      <c r="D33" s="2" t="s">
        <v>1</v>
      </c>
      <c r="E33" s="2">
        <f t="shared" ca="1" si="0"/>
        <v>48301</v>
      </c>
      <c r="G33" s="3" t="str" cm="1">
        <f t="array" ref="G33">IFERROR(INDEX(ventes,SMALL(IF(IFERROR(MATCH(IF(ISNUMBER(SEARCH("Vente",ventes)*1),ventes,""),ventes,0),"")=ROW(ventes)-6,ROW(ventes)-6,""),ROW(A28))),"")</f>
        <v/>
      </c>
      <c r="H33" s="4" cm="1">
        <f t="array" ref="H33">SUMIF(ventes,G33,Tableau1[[Montant ]])</f>
        <v>0</v>
      </c>
    </row>
    <row r="34" spans="4:8" x14ac:dyDescent="0.3">
      <c r="D34" s="2" t="s">
        <v>5</v>
      </c>
      <c r="E34" s="2">
        <f t="shared" ca="1" si="0"/>
        <v>49283</v>
      </c>
      <c r="G34" s="3" t="str" cm="1">
        <f t="array" ref="G34">IFERROR(INDEX(ventes,SMALL(IF(IFERROR(MATCH(IF(ISNUMBER(SEARCH("Vente",ventes)*1),ventes,""),ventes,0),"")=ROW(ventes)-6,ROW(ventes)-6,""),ROW(A29))),"")</f>
        <v/>
      </c>
      <c r="H34" s="4" cm="1">
        <f t="array" ref="H34">SUMIF(ventes,G34,Tableau1[[Montant ]])</f>
        <v>0</v>
      </c>
    </row>
    <row r="35" spans="4:8" x14ac:dyDescent="0.3">
      <c r="D35" s="2" t="s">
        <v>6</v>
      </c>
      <c r="E35" s="2">
        <f t="shared" ca="1" si="0"/>
        <v>127136</v>
      </c>
      <c r="G35" s="3" t="str" cm="1">
        <f t="array" ref="G35">IFERROR(INDEX(ventes,SMALL(IF(IFERROR(MATCH(IF(ISNUMBER(SEARCH("Vente",ventes)*1),ventes,""),ventes,0),"")=ROW(ventes)-6,ROW(ventes)-6,""),ROW(A30))),"")</f>
        <v/>
      </c>
      <c r="H35" s="4" cm="1">
        <f t="array" ref="H35">SUMIF(ventes,G35,Tableau1[[Montant ]])</f>
        <v>0</v>
      </c>
    </row>
    <row r="36" spans="4:8" x14ac:dyDescent="0.3">
      <c r="D36" s="2" t="s">
        <v>7</v>
      </c>
      <c r="E36" s="2">
        <f t="shared" ca="1" si="0"/>
        <v>130989</v>
      </c>
      <c r="G36" s="3" t="str" cm="1">
        <f t="array" ref="G36">IFERROR(INDEX(ventes,SMALL(IF(IFERROR(MATCH(IF(ISNUMBER(SEARCH("Vente",ventes)*1),ventes,""),ventes,0),"")=ROW(ventes)-6,ROW(ventes)-6,""),ROW(A31))),"")</f>
        <v/>
      </c>
      <c r="H36" s="4" cm="1">
        <f t="array" ref="H36">SUMIF(ventes,G36,Tableau1[[Montant ]])</f>
        <v>0</v>
      </c>
    </row>
    <row r="37" spans="4:8" x14ac:dyDescent="0.3">
      <c r="D37" s="2" t="s">
        <v>8</v>
      </c>
      <c r="E37" s="2">
        <f t="shared" ca="1" si="0"/>
        <v>141561</v>
      </c>
      <c r="G37" s="3" t="str" cm="1">
        <f t="array" ref="G37">IFERROR(INDEX(ventes,SMALL(IF(IFERROR(MATCH(IF(ISNUMBER(SEARCH("Vente",ventes)*1),ventes,""),ventes,0),"")=ROW(ventes)-6,ROW(ventes)-6,""),ROW(A32))),"")</f>
        <v/>
      </c>
      <c r="H37" s="4" cm="1">
        <f t="array" ref="H37">SUMIF(ventes,G37,Tableau1[[Montant ]])</f>
        <v>0</v>
      </c>
    </row>
    <row r="38" spans="4:8" x14ac:dyDescent="0.3">
      <c r="D38" s="2" t="s">
        <v>8</v>
      </c>
      <c r="E38" s="2">
        <f t="shared" ca="1" si="0"/>
        <v>18396</v>
      </c>
      <c r="G38" s="3" t="str" cm="1">
        <f t="array" ref="G38">IFERROR(INDEX(ventes,SMALL(IF(IFERROR(MATCH(IF(ISNUMBER(SEARCH("Vente",ventes)*1),ventes,""),ventes,0),"")=ROW(ventes)-6,ROW(ventes)-6,""),ROW(A33))),"")</f>
        <v/>
      </c>
      <c r="H38" s="4" cm="1">
        <f t="array" ref="H38">SUMIF(ventes,G38,Tableau1[[Montant ]])</f>
        <v>0</v>
      </c>
    </row>
    <row r="39" spans="4:8" x14ac:dyDescent="0.3">
      <c r="D39" s="2" t="s">
        <v>8</v>
      </c>
      <c r="E39" s="2">
        <f t="shared" ca="1" si="0"/>
        <v>123080</v>
      </c>
      <c r="G39" s="3" t="str" cm="1">
        <f t="array" ref="G39">IFERROR(INDEX(ventes,SMALL(IF(IFERROR(MATCH(IF(ISNUMBER(SEARCH("Vente",ventes)*1),ventes,""),ventes,0),"")=ROW(ventes)-6,ROW(ventes)-6,""),ROW(A34))),"")</f>
        <v/>
      </c>
      <c r="H39" s="4" cm="1">
        <f t="array" ref="H39">SUMIF(ventes,G39,Tableau1[[Montant ]])</f>
        <v>0</v>
      </c>
    </row>
    <row r="40" spans="4:8" x14ac:dyDescent="0.3">
      <c r="D40" s="2" t="s">
        <v>8</v>
      </c>
      <c r="E40" s="2">
        <f t="shared" ca="1" si="0"/>
        <v>101959</v>
      </c>
      <c r="G40" s="3" t="str" cm="1">
        <f t="array" ref="G40">IFERROR(INDEX(ventes,SMALL(IF(IFERROR(MATCH(IF(ISNUMBER(SEARCH("Vente",ventes)*1),ventes,""),ventes,0),"")=ROW(ventes)-6,ROW(ventes)-6,""),ROW(A35))),"")</f>
        <v/>
      </c>
      <c r="H40" s="4" cm="1">
        <f t="array" ref="H40">SUMIF(ventes,G40,Tableau1[[Montant ]])</f>
        <v>0</v>
      </c>
    </row>
    <row r="41" spans="4:8" x14ac:dyDescent="0.3">
      <c r="D41" s="2" t="s">
        <v>8</v>
      </c>
      <c r="E41" s="2">
        <f t="shared" ca="1" si="0"/>
        <v>57329</v>
      </c>
      <c r="G41" s="3" t="str" cm="1">
        <f t="array" ref="G41">IFERROR(INDEX(ventes,SMALL(IF(IFERROR(MATCH(IF(ISNUMBER(SEARCH("Vente",ventes)*1),ventes,""),ventes,0),"")=ROW(ventes)-6,ROW(ventes)-6,""),ROW(A36))),"")</f>
        <v/>
      </c>
      <c r="H41" s="4" cm="1">
        <f t="array" ref="H41">SUMIF(ventes,G41,Tableau1[[Montant ]])</f>
        <v>0</v>
      </c>
    </row>
    <row r="42" spans="4:8" x14ac:dyDescent="0.3">
      <c r="D42" s="2" t="s">
        <v>8</v>
      </c>
      <c r="E42" s="2">
        <f t="shared" ca="1" si="0"/>
        <v>91291</v>
      </c>
      <c r="G42" s="3" t="str" cm="1">
        <f t="array" ref="G42">IFERROR(INDEX(ventes,SMALL(IF(IFERROR(MATCH(IF(ISNUMBER(SEARCH("Vente",ventes)*1),ventes,""),ventes,0),"")=ROW(ventes)-6,ROW(ventes)-6,""),ROW(A37))),"")</f>
        <v/>
      </c>
      <c r="H42" s="4" cm="1">
        <f t="array" ref="H42">SUMIF(ventes,G42,Tableau1[[Montant ]])</f>
        <v>0</v>
      </c>
    </row>
  </sheetData>
  <phoneticPr fontId="2" alignment="center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ventes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ROSSION Adrien (FRA-FL)</dc:creator>
  <cp:lastModifiedBy>koch gilles</cp:lastModifiedBy>
  <dcterms:created xsi:type="dcterms:W3CDTF">2023-11-23T12:20:55Z</dcterms:created>
  <dcterms:modified xsi:type="dcterms:W3CDTF">2024-11-13T11:58:56Z</dcterms:modified>
</cp:coreProperties>
</file>